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_rels/drawing1.xml.rels" ContentType="application/vnd.openxmlformats-package.relationships+xml"/>
  <Override PartName="/xl/comments4.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Auswertung" sheetId="1" state="visible" r:id="rId2"/>
    <sheet name="Auswertung - Mittelwerte" sheetId="2" state="visible" r:id="rId3"/>
    <sheet name="sw. Verben ohne Bindevokal" sheetId="3" state="visible" r:id="rId4"/>
    <sheet name="Präteritopräsentien" sheetId="4" state="visible" r:id="rId5"/>
    <sheet name="Sanierte Vorlage" sheetId="5" state="visible" r:id="rId6"/>
  </sheets>
  <definedNames>
    <definedName function="false" hidden="false" name="A" vbProcedure="false">Präteritopräsentien!$BA:$BA</definedName>
    <definedName function="false" hidden="false" name="Altdänisch" vbProcedure="false">Präteritopräsentien!$AV:$AV</definedName>
    <definedName function="false" hidden="false" name="Altenglisch" vbProcedure="false">'sw. Verben ohne Bindevokal'!$AR:$AR</definedName>
    <definedName function="false" hidden="false" name="Altenglisch1" vbProcedure="false">'sw. Verben ohne Bindevokal'!$AR:$AR</definedName>
    <definedName function="false" hidden="false" name="Althochdeutsch" vbProcedure="false">Präteritopräsentien!$BF:$BF</definedName>
    <definedName function="false" hidden="false" name="Althochdeutsch1" vbProcedure="false">'sw. Verben ohne Bindevokal'!$AW:$AW</definedName>
    <definedName function="false" hidden="false" name="Altisländisch" vbProcedure="false">Präteritopräsentien!$AL:$AL</definedName>
    <definedName function="false" hidden="false" name="Altisländisch1" vbProcedure="false">'sw. Verben ohne Bindevokal'!$AH:$AH</definedName>
    <definedName function="false" hidden="false" name="Altisöän" vbProcedure="false">'sw. Verben ohne Bindevokal'!$AH:$AH</definedName>
    <definedName function="false" hidden="false" name="Altniederfränkisch" vbProcedure="false">#REF!</definedName>
    <definedName function="false" hidden="false" name="Altniederfränkisch1" vbProcedure="false">#REF!</definedName>
    <definedName function="false" hidden="false" name="Altnordisch" vbProcedure="false">Präteritopräsentien!$AB:$AB</definedName>
    <definedName function="false" hidden="false" name="Altnordisch1" vbProcedure="false">'sw. Verben ohne Bindevokal'!$AC:$AC</definedName>
    <definedName function="false" hidden="false" name="Altnorwegisch" vbProcedure="false">Präteritopräsentien!$AG:$AG</definedName>
    <definedName function="false" hidden="false" name="Altschwedisch" vbProcedure="false">Präteritopräsentien!$AQ:$AQ</definedName>
    <definedName function="false" hidden="false" name="Altsächsisch" vbProcedure="false">Präteritopräsentien!$BK:$BK</definedName>
    <definedName function="false" hidden="false" name="Altsächsisch1" vbProcedure="false">'sw. Verben ohne Bindevokal'!$BB:$BB</definedName>
    <definedName function="false" hidden="false" name="Gotisch" vbProcedure="false">Präteritopräsentien!$T:$T</definedName>
    <definedName function="false" hidden="false" name="Gotisch1" vbProcedure="false">'sw. Verben ohne Bindevokal'!$S:$S</definedName>
    <definedName function="false" hidden="false" name="rekonstruiertes_Urgermanisch1" vbProcedure="false">'sw. Verben ohne Bindevokal'!$N:$N</definedName>
    <definedName function="false" hidden="false" name="rekonstruiertes_Urindogermanisch" vbProcedure="false">Präteritopräsentien!$O:$O</definedName>
    <definedName function="false" hidden="false" name="Runengermanisch" vbProcedure="false">Präteritopräsentien!$Y:$Y</definedName>
    <definedName function="false" hidden="false" name="Runengermanisch1" vbProcedure="false">'sw. Verben ohne Bindevokal'!$X:$X</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H.S.</author>
  </authors>
  <commentList>
    <comment ref="A21" authorId="1">
      <text>
        <r>
          <rPr>
            <sz val="10"/>
            <color rgb="FF000000"/>
            <rFont val="Arial"/>
            <family val="2"/>
          </rPr>
          <t xml:space="preserve">Ahd. + As. Soweit regelmäßig!</t>
        </r>
      </text>
    </comment>
    <comment ref="E134" authorId="0">
      <text>
        <r>
          <rPr>
            <sz val="11"/>
            <color rgb="FF000000"/>
            <rFont val="Arial"/>
            <family val="2"/>
          </rPr>
          <t xml:space="preserve">Alternative Lösungsmöglichkeit: brahta war usrpr. st. Prät., das von sw. Formen mit o verdrängt wurde (Kortland, 1988: 6-7, 1994; 4)</t>
        </r>
      </text>
    </comment>
    <comment ref="F3" authorId="0">
      <text>
        <r>
          <rPr>
            <sz val="9"/>
            <color rgb="FF000000"/>
            <rFont val="Segoe UI"/>
            <family val="0"/>
          </rPr>
          <t xml:space="preserve">Dieser Gruppe [den Präteritopräsentien] schlossen sich bestimmte primäre *je-/o-Verben mit schwundstufiger Wurzel im Präs. an, weil die zugehörigen Verbaladjektive wie bei den Präteritopräsentien von der Schwundstufe der Wurzel und mit dem Suffix *-tó- gebildet waren. (Lühr, 1984: 45)</t>
        </r>
      </text>
    </comment>
    <comment ref="F7" authorId="0">
      <text>
        <r>
          <rPr>
            <b val="true"/>
            <sz val="10"/>
            <color rgb="FF008000"/>
            <rFont val="Times New Roman"/>
            <family val="1"/>
          </rPr>
          <t xml:space="preserve">Wurzel in der Nullstufe (Lühr, 1984: 45)</t>
        </r>
      </text>
    </comment>
    <comment ref="F8" authorId="0">
      <text>
        <r>
          <rPr>
            <sz val="9"/>
            <color rgb="FF000000"/>
            <rFont val="Segoe UI"/>
            <family val="0"/>
          </rPr>
          <t xml:space="preserve">Dieser Gruppe [den Präteritopräsentien] schlossen sich bestimmte primäre *je-/o-Verben mit schwundstufiger Wurzel im Präs. an, weil die zugehörigen Verbaladjektive wie bei den Präteritopräsentien von der Schwundstufe der Wurzel und mit dem Suffix *-tó- gebildet waren. (Lühr, 1984: 45)</t>
        </r>
      </text>
    </comment>
    <comment ref="I134" authorId="0">
      <text>
        <r>
          <rPr>
            <sz val="11"/>
            <color rgb="FF000000"/>
            <rFont val="Arial"/>
            <family val="2"/>
          </rPr>
          <t xml:space="preserve">Alternative Lösungsmöglichkeit: brahta war usrpr. st. Prät., das von sw. Formen mit o verdrängt wurde (Kortland, 1988: 6-7, 1994; 4)</t>
        </r>
      </text>
    </comment>
    <comment ref="J21" authorId="0">
      <text>
        <r>
          <rPr>
            <sz val="11"/>
            <color rgb="FF000000"/>
            <rFont val="Arial"/>
            <family val="2"/>
          </rPr>
          <t xml:space="preserve">Etymologie zu unsicher, um Aussagen über Art der Ableitung zu machen (Ringe, 2006: 254)</t>
        </r>
      </text>
    </comment>
    <comment ref="N7" authorId="0">
      <text>
        <r>
          <rPr>
            <sz val="11"/>
            <color rgb="FF000000"/>
            <rFont val="Arial"/>
            <family val="2"/>
          </rPr>
          <t xml:space="preserve">Stimmtonassimilation des idg. *gh &gt; *kh &gt; germ. *h vor *t</t>
        </r>
      </text>
    </comment>
    <comment ref="N28" authorId="0">
      <text>
        <r>
          <rPr>
            <sz val="9.5"/>
            <color rgb="FF222222"/>
            <rFont val="Fd1710069-Identity-H"/>
            <family val="0"/>
          </rPr>
          <t xml:space="preserve">Abgeleitet von *tala- </t>
        </r>
        <r>
          <rPr>
            <sz val="9.5"/>
            <color rgb="FF222222"/>
            <rFont val="Fd3078752-Identity-H"/>
            <family val="0"/>
          </rPr>
          <t xml:space="preserve">n. 'number; speech' &lt; idg. *dolH-o- (Kroonen, 2013: 508)</t>
        </r>
      </text>
    </comment>
    <comment ref="S21" authorId="1">
      <text>
        <r>
          <rPr>
            <sz val="11"/>
            <color rgb="FF000000"/>
            <rFont val="Arial"/>
            <family val="2"/>
          </rPr>
          <t xml:space="preserve">Ist das gleiche Wort wie in den anderen Sprachen (Kroonen, 2013: 424)</t>
        </r>
      </text>
    </comment>
    <comment ref="S25" authorId="0">
      <text>
        <r>
          <rPr>
            <sz val="11"/>
            <color rgb="FF000000"/>
            <rFont val="Arial"/>
            <family val="2"/>
          </rPr>
          <t xml:space="preserve">Got. &lt;d&gt; müsste hier als [ð] zu lesen sein ?</t>
        </r>
      </text>
    </comment>
    <comment ref="X12" authorId="0">
      <text>
        <r>
          <rPr>
            <sz val="11"/>
            <color rgb="FF000000"/>
            <rFont val="Arial"/>
            <family val="2"/>
          </rPr>
          <t xml:space="preserve">Das o in der Stammsilbe ist durch an. A-Umlaut zu erklären (vgl. Noreen, 1970: § 61)</t>
        </r>
      </text>
    </comment>
    <comment ref="X14" authorId="0">
      <text>
        <r>
          <rPr>
            <sz val="11"/>
            <color rgb="FF000000"/>
            <rFont val="Arial"/>
            <family val="2"/>
          </rPr>
          <t xml:space="preserve">Woher kommt nach (Hill, 2010: 416) das a?</t>
        </r>
      </text>
    </comment>
    <comment ref="X16" authorId="0">
      <text>
        <r>
          <rPr>
            <sz val="11"/>
            <color rgb="FF000000"/>
            <rFont val="Arial"/>
            <family val="2"/>
          </rPr>
          <t xml:space="preserve">Das o in der Stammsilbe ist durch an. A-Umlaut zu erklären (vgl. Noreen, 1970: § 61)</t>
        </r>
      </text>
    </comment>
    <comment ref="Z14" authorId="1">
      <text>
        <r>
          <rPr>
            <sz val="10"/>
            <color rgb="FF000000"/>
            <rFont val="Arial"/>
            <family val="2"/>
          </rPr>
          <t xml:space="preserve">(Antonsen, 1975: 45)</t>
        </r>
      </text>
    </comment>
    <comment ref="Z16" authorId="1">
      <text>
        <r>
          <rPr>
            <sz val="10"/>
            <color rgb="FF000000"/>
            <rFont val="Arial"/>
            <family val="2"/>
          </rPr>
          <t xml:space="preserve">(Antonsen, 1975: 80, 79)</t>
        </r>
      </text>
    </comment>
    <comment ref="AC3" authorId="0">
      <text>
        <r>
          <rPr>
            <sz val="11"/>
            <color rgb="FF000000"/>
            <rFont val="Arial"/>
            <family val="2"/>
          </rPr>
          <t xml:space="preserve">(Noreen, 1970: 203) vor kons. i werden ʒ und k nach kurzem Vokal zu gg/kk, also byggia zu got. bugjan
- Prät.-Formen regelmäßig, wenn sie weder bei Noreen noch bei Baetke erwähnt werden?</t>
        </r>
      </text>
    </comment>
    <comment ref="AC26" authorId="0">
      <text>
        <r>
          <rPr>
            <sz val="11"/>
            <color rgb="FF000000"/>
            <rFont val="Arial"/>
            <family val="2"/>
          </rPr>
          <t xml:space="preserve">Für das t im Auslaut müsste sich eine Erklärung finden lassen</t>
        </r>
      </text>
    </comment>
    <comment ref="AC28" authorId="1">
      <text>
        <r>
          <rPr>
            <sz val="10"/>
            <color rgb="FF000000"/>
            <rFont val="Arial"/>
            <family val="2"/>
          </rPr>
          <t xml:space="preserve">(Noreen, 1970: 343) II. Klasse</t>
        </r>
      </text>
    </comment>
    <comment ref="AC70" authorId="0">
      <text>
        <r>
          <rPr>
            <sz val="11"/>
            <color rgb="FF000000"/>
            <rFont val="Arial"/>
            <family val="2"/>
          </rPr>
          <t xml:space="preserve">Nach a ist ð die lautgesetzliche Fortsetzung von t im Auslaut (aber nur nach Vokal) (vgl. Noreen, 1970: 183)</t>
        </r>
      </text>
    </comment>
    <comment ref="AC144" authorId="0">
      <text>
        <r>
          <rPr>
            <sz val="11"/>
            <color rgb="FF000000"/>
            <rFont val="Arial"/>
            <family val="2"/>
          </rPr>
          <t xml:space="preserve">a-Umlaut? (vgl. Noreen, 1970: 54)  </t>
        </r>
      </text>
    </comment>
    <comment ref="AC145" authorId="1">
      <text>
        <r>
          <rPr>
            <sz val="11"/>
            <color rgb="FF000000"/>
            <rFont val="Arial"/>
            <family val="2"/>
          </rPr>
          <t xml:space="preserve">(Möbius, 1866: 51) Lehnwort, eigtl. Anord. Verb ist </t>
        </r>
        <r>
          <rPr>
            <i val="true"/>
            <sz val="11"/>
            <color rgb="FF000000"/>
            <rFont val="Arial"/>
            <family val="2"/>
          </rPr>
          <t xml:space="preserve">neyta, nýta</t>
        </r>
        <r>
          <rPr>
            <sz val="11"/>
            <color rgb="FF000000"/>
            <rFont val="Arial"/>
            <family val="2"/>
          </rPr>
          <t xml:space="preserve"> 'gebrauchen'</t>
        </r>
      </text>
    </comment>
    <comment ref="AH24" authorId="0">
      <text>
        <r>
          <rPr>
            <sz val="10"/>
            <color rgb="FF000000"/>
            <rFont val="Arial"/>
            <family val="2"/>
          </rPr>
          <t xml:space="preserve">(Heusler, 1932: 94) Prät. selda zu selia und setta zu setia hatten </t>
        </r>
        <r>
          <rPr>
            <b val="true"/>
            <sz val="10"/>
            <color rgb="FF000000"/>
            <rFont val="Arial"/>
            <family val="2"/>
          </rPr>
          <t xml:space="preserve">schon vornordisch keinen Bindevokal</t>
        </r>
        <r>
          <rPr>
            <sz val="10"/>
            <color rgb="FF000000"/>
            <rFont val="Arial"/>
            <family val="2"/>
          </rPr>
          <t xml:space="preserve"> – haben das umgelautete e angenommen, als noch *taliða neben *vermða stand – selda &lt; *salda nach dem Vorbild des zweisilbigen *vermða
(Jónsson, 1979: 21) bei selja und settja seit der ersten Überlieferung nur umgelautete Formen, im Ostnordischen dagegen eher nicht umgelautete Formen – schwierig zu erklärende Sonderstellung</t>
        </r>
      </text>
    </comment>
    <comment ref="AH31" authorId="1">
      <text>
        <r>
          <rPr>
            <sz val="11"/>
            <color rgb="FF000000"/>
            <rFont val="Arial"/>
            <family val="2"/>
          </rPr>
          <t xml:space="preserve">(Heusler, 1932:  Prät. hat keinen Umlaut, urnordisch *taliðō &gt; tal</t>
        </r>
        <r>
          <rPr>
            <sz val="9"/>
            <color rgb="FF000000"/>
            <rFont val="Segoe UI"/>
            <family val="0"/>
          </rPr>
          <t xml:space="preserve">þ</t>
        </r>
        <r>
          <rPr>
            <sz val="11"/>
            <color rgb="FF000000"/>
            <rFont val="Arial"/>
            <family val="2"/>
          </rPr>
          <t xml:space="preserve">a</t>
        </r>
      </text>
    </comment>
    <comment ref="AM8" authorId="1">
      <text>
        <r>
          <rPr>
            <sz val="10"/>
            <color rgb="FF000000"/>
            <rFont val="Arial"/>
            <family val="2"/>
          </rPr>
          <t xml:space="preserve">(Noreen, 1904: 460) ganz besondere Unregelmäßigkeiten</t>
        </r>
      </text>
    </comment>
    <comment ref="AR24" authorId="0">
      <text>
        <r>
          <rPr>
            <sz val="11"/>
            <color rgb="FF000000"/>
            <rFont val="Arial"/>
            <family val="2"/>
          </rPr>
          <t xml:space="preserve">Die Prät.-Formen mit e/æ sind kein (analogischer) Umlaut, sondern einfach die lautg. Ae Entwicklung von a (vgl. Voyles, 1992: 146)</t>
        </r>
      </text>
    </comment>
    <comment ref="AW14" authorId="0">
      <text>
        <r>
          <rPr>
            <sz val="11"/>
            <color rgb="FF000000"/>
            <rFont val="Arial"/>
            <family val="2"/>
          </rPr>
          <t xml:space="preserve">Woher kommt nach (Hill, 2010: 416) das a?</t>
        </r>
      </text>
    </comment>
    <comment ref="AW18" authorId="1">
      <text>
        <r>
          <rPr>
            <sz val="10"/>
            <color rgb="FF000000"/>
            <rFont val="Arial"/>
            <family val="2"/>
          </rPr>
          <t xml:space="preserve">Tatian 111, 1 Korpus: DDD-Tatian</t>
        </r>
      </text>
    </comment>
    <comment ref="AW27" authorId="1">
      <text>
        <r>
          <rPr>
            <sz val="10"/>
            <color rgb="FF000000"/>
            <rFont val="Arial"/>
            <family val="2"/>
          </rPr>
          <t xml:space="preserve">Tatian 112, 1 Korpus: DDD-Tatian</t>
        </r>
      </text>
    </comment>
    <comment ref="BB12" authorId="1">
      <text>
        <r>
          <rPr>
            <sz val="11"/>
            <color rgb="FF000000"/>
            <rFont val="Arial"/>
            <family val="2"/>
          </rPr>
          <t xml:space="preserve">Reste eines alten Ablauts a – o (Gallée, 1993: 245)</t>
        </r>
      </text>
    </comment>
    <comment ref="BB14" authorId="0">
      <text>
        <r>
          <rPr>
            <sz val="11"/>
            <color rgb="FF000000"/>
            <rFont val="Arial"/>
            <family val="2"/>
          </rPr>
          <t xml:space="preserve">Woher kommt nach (Hill, 2010: 416) das a?</t>
        </r>
      </text>
    </comment>
    <comment ref="BE18" authorId="0">
      <text>
        <r>
          <rPr>
            <sz val="11"/>
            <color rgb="FF000000"/>
            <rFont val="Arial"/>
            <family val="2"/>
          </rPr>
          <t xml:space="preserve">Warum fehlen bei giboht dann Varianten mit a? - vermutlich dialektale/diachrone Varation – nicht unbedingt überraschend</t>
        </r>
      </text>
    </comment>
    <comment ref="BF18" authorId="0">
      <text>
        <r>
          <rPr>
            <sz val="11"/>
            <color rgb="FF000000"/>
            <rFont val="Arial"/>
            <family val="2"/>
          </rPr>
          <t xml:space="preserve">Warum fehlen bei giboht dann Varianten mit a? - vermutlich dialektale/diachrone Varation – nicht unbedingt überraschend</t>
        </r>
      </text>
    </comment>
  </commentList>
</comments>
</file>

<file path=xl/comments4.xml><?xml version="1.0" encoding="utf-8"?>
<comments xmlns="http://schemas.openxmlformats.org/spreadsheetml/2006/main" xmlns:xdr="http://schemas.openxmlformats.org/drawingml/2006/spreadsheetDrawing">
  <authors>
    <author> </author>
    <author>H.S.</author>
    <author>HS</author>
  </authors>
  <commentList>
    <comment ref="I9" authorId="1">
      <text>
        <r>
          <rPr>
            <sz val="10"/>
            <color rgb="FF000000"/>
            <rFont val="Arial"/>
            <family val="2"/>
          </rPr>
          <t xml:space="preserve">(Bethge, 1900: 377) entspricht ai. vit-tá-, gr. (ἄ-)ιστος</t>
        </r>
      </text>
    </comment>
    <comment ref="I15" authorId="0">
      <text>
        <r>
          <rPr>
            <sz val="9"/>
            <color rgb="FF000000"/>
            <rFont val="Segoe UI"/>
            <family val="0"/>
          </rPr>
          <t xml:space="preserve">nach der Communis Opinio wird idg. *Hi &gt; germ. *i- vgl. (Hansen, 2015: 31-32), (Clackson, 2007: 57), (Speyer, 2007:35)</t>
        </r>
      </text>
    </comment>
    <comment ref="J15" authorId="0">
      <text>
        <r>
          <rPr>
            <sz val="11"/>
            <color rgb="FF000000"/>
            <rFont val="Arial"/>
            <family val="2"/>
          </rPr>
          <t xml:space="preserve">Muss anhand der germanischen Belege rekonstruiert werden rekonstruiert werden
- mögliche Lösungen für das Vokalproblem a statt i in der Nullstufe:
--</t>
        </r>
        <r>
          <rPr>
            <sz val="9"/>
            <color rgb="FF000000"/>
            <rFont val="Segoe UI"/>
            <family val="0"/>
          </rPr>
          <t xml:space="preserve">Ablautstufe generalisiert, Wurzel als nicht ablautfähig betrachtet? (Meid, 1971: 32)
--idg. *#Hi- &gt; germ. *#ai- ist zumindest möglich? (Hansen, 2015: 71)</t>
        </r>
      </text>
    </comment>
    <comment ref="J49" authorId="0">
      <text>
        <r>
          <rPr>
            <sz val="9"/>
            <color rgb="FF000000"/>
            <rFont val="Segoe UI"/>
            <family val="0"/>
          </rPr>
          <t xml:space="preserve">=&gt; bis auf das þ-Problem  treten keine Schwierigkeiten auf</t>
        </r>
      </text>
    </comment>
    <comment ref="J60" authorId="0">
      <text>
        <r>
          <rPr>
            <sz val="11"/>
            <color rgb="FF000000"/>
            <rFont val="Arial"/>
            <family val="2"/>
          </rPr>
          <t xml:space="preserve">Zumindest in allen Einzelsprachen wird *ð &gt; d</t>
        </r>
      </text>
    </comment>
    <comment ref="J69" authorId="0">
      <text>
        <r>
          <rPr>
            <sz val="11"/>
            <color rgb="FF000000"/>
            <rFont val="Arial"/>
            <family val="2"/>
          </rPr>
          <t xml:space="preserve">Zumindest in allen Einzelsprachen wird *ð &gt; d</t>
        </r>
      </text>
    </comment>
    <comment ref="J77" authorId="0">
      <text>
        <r>
          <rPr>
            <sz val="11"/>
            <color rgb="FF000000"/>
            <rFont val="Arial"/>
            <family val="2"/>
          </rPr>
          <t xml:space="preserve">Die urgerm. Formen, die nach Ringe aus seiner angesetzten Wurzel *mog</t>
        </r>
        <r>
          <rPr>
            <vertAlign val="superscript"/>
            <sz val="11"/>
            <color rgb="FF000000"/>
            <rFont val="Arial"/>
            <family val="2"/>
          </rPr>
          <t xml:space="preserve">h</t>
        </r>
        <r>
          <rPr>
            <sz val="11"/>
            <color rgb="FF000000"/>
            <rFont val="Arial"/>
            <family val="2"/>
          </rPr>
          <t xml:space="preserve">- entstehen müssten, können zwar den Dental, aber nicht das a in den allermeisten Belegen erklären.
Lösungsmöglichkeiten:
-</t>
        </r>
        <r>
          <rPr>
            <sz val="9"/>
            <color rgb="FF000000"/>
            <rFont val="Segoe UI"/>
            <family val="0"/>
          </rPr>
          <t xml:space="preserve">- nicht *mogh-, sondern die nicht ablautende Wurzel *magh- ‘können, imstande sein’ (Rix, 2001: 422) voraussetzen
- - idg. *magh-tó-s &gt; germ. *mah-tá-s -&gt; Prät. Ind. *maht[a- dedē] &gt; *mahtē
 - nicht *muhtōn (Ramat, 1981: 174)
=&gt; so ließen problemlos alle Formen bis auf das an. Part. Prät. megat (Barnes, 2008: 153) erklären, das nach einer regelhaften Neubildung nach dem Präsens aussieht.</t>
        </r>
      </text>
    </comment>
    <comment ref="M9" authorId="1">
      <text>
        <r>
          <rPr>
            <sz val="10"/>
            <color rgb="FF000000"/>
            <rFont val="Arial"/>
            <family val="2"/>
          </rPr>
          <t xml:space="preserve">(Bethge, 1900: 377) entspricht ai. vit-tá-, gr. (ἄ-)ιστος</t>
        </r>
      </text>
    </comment>
    <comment ref="M31" authorId="1">
      <text>
        <r>
          <rPr>
            <sz val="10"/>
            <color rgb="FF000000"/>
            <rFont val="Arial"/>
            <family val="2"/>
          </rPr>
          <t xml:space="preserve">*ǵńh</t>
        </r>
        <r>
          <rPr>
            <vertAlign val="subscript"/>
            <sz val="10"/>
            <color rgb="FF000000"/>
            <rFont val="Arial"/>
            <family val="2"/>
          </rPr>
          <t xml:space="preserve">3</t>
        </r>
        <r>
          <rPr>
            <sz val="10"/>
            <color rgb="FF000000"/>
            <rFont val="Arial"/>
            <family val="2"/>
          </rPr>
          <t xml:space="preserve">-to- mit Wurzelbetonung für das Germanische angenommen, während die Formen skt. jñātá, jav. -zaṇta-, lat gnōtus, air. gnáth, wal. gnawt auf *ǵnh</t>
        </r>
        <r>
          <rPr>
            <vertAlign val="subscript"/>
            <sz val="10"/>
            <color rgb="FF000000"/>
            <rFont val="Arial"/>
            <family val="2"/>
          </rPr>
          <t xml:space="preserve">3</t>
        </r>
        <r>
          <rPr>
            <sz val="10"/>
            <color rgb="FF000000"/>
            <rFont val="Arial"/>
            <family val="2"/>
          </rPr>
          <t xml:space="preserve">-tó- zurückgehen(Kroonen, 2013: 312)</t>
        </r>
      </text>
    </comment>
    <comment ref="M80" authorId="0">
      <text>
        <r>
          <rPr>
            <sz val="11"/>
            <color rgb="FF000000"/>
            <rFont val="Arial"/>
            <family val="2"/>
          </rPr>
          <t xml:space="preserve">Könnte man hier ein Schwa secundum annehmen? -(vgl. Fortson, 2017: 68) Wurzel besteht aus einem Resonanten und zwei Plosiven –&gt; dann käme ein a heraus -  aber das wäre problematisch, weil dann ja auch *h</t>
        </r>
        <r>
          <rPr>
            <vertAlign val="subscript"/>
            <sz val="11"/>
            <color rgb="FF000000"/>
            <rFont val="Arial"/>
            <family val="2"/>
          </rPr>
          <t xml:space="preserve">2</t>
        </r>
        <r>
          <rPr>
            <sz val="11"/>
            <color rgb="FF000000"/>
            <rFont val="Arial"/>
            <family val="2"/>
          </rPr>
          <t xml:space="preserve">nḱ-tó-s ein Schwa secundum haben sollte, und dort passt das u zu den Belegen </t>
        </r>
      </text>
    </comment>
    <comment ref="M87" authorId="0">
      <text>
        <r>
          <rPr>
            <sz val="11"/>
            <color rgb="FF000000"/>
            <rFont val="Arial"/>
            <family val="2"/>
          </rPr>
          <t xml:space="preserve">Sekundäres Perfekt mit langer o-Stufe löst das Vokalproblem im Infinitiv: „</t>
        </r>
        <r>
          <rPr>
            <sz val="12"/>
            <color rgb="FF000000"/>
            <rFont val="Arial"/>
            <family val="2"/>
          </rPr>
          <t xml:space="preserve">Wenn man als idg. Wurzel </t>
        </r>
        <r>
          <rPr>
            <i val="true"/>
            <sz val="12"/>
            <color rgb="FF000000"/>
            <rFont val="Arial"/>
            <family val="2"/>
          </rPr>
          <t xml:space="preserve">*med- </t>
        </r>
        <r>
          <rPr>
            <sz val="12"/>
            <color rgb="FF000000"/>
            <rFont val="Arial"/>
            <family val="2"/>
          </rPr>
          <t xml:space="preserve">ansetzt, werden die Ableitungsverhältnisse von germ. </t>
        </r>
        <r>
          <rPr>
            <i val="true"/>
            <sz val="12"/>
            <color rgb="FF000000"/>
            <rFont val="Arial"/>
            <family val="2"/>
          </rPr>
          <t xml:space="preserve">*motan </t>
        </r>
        <r>
          <rPr>
            <sz val="12"/>
            <color rgb="FF000000"/>
            <rFont val="Arial"/>
            <family val="2"/>
          </rPr>
          <t xml:space="preserve">äußerst problematisch; ein Infinitiv germ. </t>
        </r>
        <r>
          <rPr>
            <i val="true"/>
            <sz val="12"/>
            <color rgb="FF000000"/>
            <rFont val="Arial"/>
            <family val="2"/>
          </rPr>
          <t xml:space="preserve">*matan </t>
        </r>
        <r>
          <rPr>
            <sz val="12"/>
            <color rgb="FF000000"/>
            <rFont val="Arial"/>
            <family val="2"/>
          </rPr>
          <t xml:space="preserve">ist nir- gends belegt.“ (Birkmann, 1987: 83)</t>
        </r>
      </text>
    </comment>
    <comment ref="M92" authorId="0">
      <text>
        <r>
          <rPr>
            <sz val="11"/>
            <color rgb="FF000000"/>
            <rFont val="Arial"/>
            <family val="2"/>
          </rPr>
          <t xml:space="preserve">Schwa secundum? (vgl. Fortson, 2017: 68)</t>
        </r>
      </text>
    </comment>
    <comment ref="N46" authorId="0">
      <text>
        <r>
          <rPr>
            <sz val="10"/>
            <color rgb="FF000000"/>
            <rFont val="Arial"/>
            <family val="2"/>
          </rPr>
          <t xml:space="preserve">*ans-/unz- mit auslautendem s-Laut wird wegen der ahd. und as. Prät-Formen mit st angenommen. Im Präsens Pl. Könnte unn- aus *unz- durch Assimilation entstanden sein, bewirkt Irregularität, wird beseitigt, indem der Präs. Sg. An den Präs. Pl angeglichen wird: *ans- &gt; ann. Im Prät. bleiben die Formen mit -s teilw. erhalten. (Birkmann, 1987:82)</t>
        </r>
      </text>
    </comment>
    <comment ref="O7" authorId="0">
      <text>
        <r>
          <rPr>
            <sz val="10"/>
            <color rgb="FF000000"/>
            <rFont val="Arial"/>
            <family val="2"/>
          </rPr>
          <t xml:space="preserve">„Durch Primärberührungseffekt: </t>
        </r>
        <r>
          <rPr>
            <i val="true"/>
            <sz val="10"/>
            <color rgb="FF000000"/>
            <rFont val="Arial"/>
            <family val="2"/>
          </rPr>
          <t xml:space="preserve">*wissō</t>
        </r>
        <r>
          <rPr>
            <i val="true"/>
            <vertAlign val="superscript"/>
            <sz val="10"/>
            <color rgb="FF000000"/>
            <rFont val="Arial"/>
            <family val="2"/>
          </rPr>
          <t xml:space="preserve">n</t>
        </r>
        <r>
          <rPr>
            <i val="true"/>
            <sz val="10"/>
            <color rgb="FF000000"/>
            <rFont val="Arial"/>
            <family val="2"/>
          </rPr>
          <t xml:space="preserve"> &lt; (*wit-tō</t>
        </r>
        <r>
          <rPr>
            <i val="true"/>
            <vertAlign val="superscript"/>
            <sz val="10"/>
            <color rgb="FF000000"/>
            <rFont val="Arial"/>
            <family val="2"/>
          </rPr>
          <t xml:space="preserve">n</t>
        </r>
        <r>
          <rPr>
            <i val="true"/>
            <sz val="10"/>
            <color rgb="FF000000"/>
            <rFont val="Arial"/>
            <family val="2"/>
          </rPr>
          <t xml:space="preserve">)  </t>
        </r>
        <r>
          <rPr>
            <sz val="10"/>
            <color rgb="FF000000"/>
            <rFont val="Arial"/>
            <family val="2"/>
          </rPr>
          <t xml:space="preserve">– in manchen Einzelsprachen auch Formen mit analogisch restituiertem Dentalsuffix“</t>
        </r>
        <r>
          <rPr>
            <i val="true"/>
            <sz val="10"/>
            <color rgb="FF000000"/>
            <rFont val="Arial"/>
            <family val="2"/>
          </rPr>
          <t xml:space="preserve"> </t>
        </r>
        <r>
          <rPr>
            <sz val="10"/>
            <color rgb="FF000000"/>
            <rFont val="Arial"/>
            <family val="2"/>
          </rPr>
          <t xml:space="preserve">(Birkmann, 1987: 66)</t>
        </r>
      </text>
    </comment>
    <comment ref="O9" authorId="0">
      <text>
        <r>
          <rPr>
            <sz val="10"/>
            <color rgb="FF000000"/>
            <rFont val="Arial"/>
            <family val="2"/>
          </rPr>
          <t xml:space="preserve">(Kroonen, 2013: 588) adj. *wissa- 'gewiss' vom urspr. Part. Prät. von *witan- 'wissen'</t>
        </r>
      </text>
    </comment>
    <comment ref="O32" authorId="1">
      <text>
        <r>
          <rPr>
            <sz val="10"/>
            <color rgb="FF000000"/>
            <rFont val="Arial"/>
            <family val="2"/>
          </rPr>
          <t xml:space="preserve">Müsste regulärer kunðás lauten!!
Einzelsprachlicher Befund zeigt aber, dass der Akzent noch vor VG von der Endung auf den Stamm verlegt worden sein muss – dann wurde ein Präteritum von der Basis kunþ- gebildet. (Wright, 1997: 162)</t>
        </r>
      </text>
    </comment>
    <comment ref="O46" authorId="0">
      <text>
        <r>
          <rPr>
            <sz val="11"/>
            <color rgb="FF000000"/>
            <rFont val="Arial"/>
            <family val="2"/>
          </rPr>
          <t xml:space="preserve">Erst mal aussetzen – ziemlich problematisch</t>
        </r>
      </text>
    </comment>
    <comment ref="O54" authorId="0">
      <text>
        <r>
          <rPr>
            <sz val="11"/>
            <color rgb="FF000000"/>
            <rFont val="Arial"/>
            <family val="2"/>
          </rPr>
          <t xml:space="preserve">Da dieses Rekonstrukt natürlich keine Laryngale berücksichtigen konnte, sollte es erst einmal außen vor gelassen werden!</t>
        </r>
      </text>
    </comment>
    <comment ref="O66" authorId="1">
      <text>
        <r>
          <rPr>
            <sz val="10"/>
            <color rgb="FF000000"/>
            <rFont val="Arial"/>
            <family val="2"/>
          </rPr>
          <t xml:space="preserve">Flektiert wie *skal (Ramat, 1981:174)</t>
        </r>
      </text>
    </comment>
    <comment ref="O82" authorId="1">
      <text>
        <r>
          <rPr>
            <sz val="10"/>
            <color rgb="FF000000"/>
            <rFont val="Arial"/>
            <family val="2"/>
          </rPr>
          <t xml:space="preserve">Flektiert wie *mag (Ramat, 1981:174)</t>
        </r>
      </text>
    </comment>
    <comment ref="O89" authorId="0">
      <text>
        <r>
          <rPr>
            <sz val="10"/>
            <color rgb="FF000000"/>
            <rFont val="Arial"/>
            <family val="2"/>
          </rPr>
          <t xml:space="preserve">Bei Prät. Formen mit t ist dieses wieder restituiert (nach dem PB verloren) (Birkmann, 1987: 83)
(Birkmann, 1987: 119) „Im Prät. war der Primärberührungseffekt eingetreten bei *wit-ta &gt; wissa und bei *mōt-ta &gt; *mōssa. Im Got. werden diese irregulären Formen unterschiedlich behandellt: bei gamōtan wird das Dentalsuffix analogisch restituiert, also durch morphologischen Wandel phonologisch entstandene Irregularität beseitigt. Der gleiche Vorgang findet auch im As., Aengl., Afries. und im späteren Ahd. statt. Danach wechselt zwar der Wurzelauslaut zwischen Präs. und Prät. (mōt- : mōs-), aber der Dental symbolisiert die Kategorie 'Präteritum' eindeutig und in systemkonformer Weise. Regularisierung durch morphologischen Wandel korreliert hier mit der niedrigen Frequenz des Verbums (got. nur drei Belege) und seinem Vollverbstatus.</t>
        </r>
      </text>
    </comment>
    <comment ref="O93" authorId="1">
      <text>
        <r>
          <rPr>
            <sz val="10"/>
            <color rgb="FF000000"/>
            <rFont val="Arial"/>
            <family val="2"/>
          </rPr>
          <t xml:space="preserve">Außerhalb des Gotischen nur in abgeleiteten sw. Verben und Substantiven belegt. (Birkmann, 1987: 78)</t>
        </r>
      </text>
    </comment>
    <comment ref="T6" authorId="1">
      <text>
        <r>
          <rPr>
            <sz val="10"/>
            <color rgb="FF000000"/>
            <rFont val="Arial"/>
            <family val="2"/>
          </rPr>
          <t xml:space="preserve">(Birkmann, 1987: 119) „[…] im Got. wird diese hochgradig irreguläre Form bewahrt, nicht regularisiert. Obwohl witan als Vollverb fungiert, sollte hierfür die sehr hohe Frequenz des Verbs die Ursache gewesen sein (got. 133 Belege, davon immerhin 19 im Prät.)“</t>
        </r>
      </text>
    </comment>
    <comment ref="T14" authorId="0">
      <text>
        <r>
          <rPr>
            <sz val="11"/>
            <color rgb="FF000000"/>
            <rFont val="Arial"/>
            <family val="2"/>
          </rPr>
          <t xml:space="preserve">(Birkmann, 1987: 103) Wechsel von g und h im Präsens „Eine Rolle könnte dabei auch das Prät.</t>
        </r>
        <r>
          <rPr>
            <i val="true"/>
            <sz val="11"/>
            <color rgb="FF000000"/>
            <rFont val="Arial"/>
            <family val="2"/>
          </rPr>
          <t xml:space="preserve"> aihta</t>
        </r>
        <r>
          <rPr>
            <sz val="11"/>
            <color rgb="FF000000"/>
            <rFont val="Arial"/>
            <family val="2"/>
          </rPr>
          <t xml:space="preserve"> gespielt haben, auch wenn das -h- hier anders bedingt ist, nämlich durch den Wandel von -g- &gt; -h- (&lt;g&gt; &gt; &lt;h&gt;) vor suffixalem -t-, vgl. z.B. </t>
        </r>
        <r>
          <rPr>
            <i val="true"/>
            <sz val="11"/>
            <color rgb="FF000000"/>
            <rFont val="Arial"/>
            <family val="2"/>
          </rPr>
          <t xml:space="preserve">briggan – brāhta</t>
        </r>
        <r>
          <rPr>
            <sz val="11"/>
            <color rgb="FF000000"/>
            <rFont val="Arial"/>
            <family val="2"/>
          </rPr>
          <t xml:space="preserve"> und die Prät. präs. </t>
        </r>
        <r>
          <rPr>
            <i val="true"/>
            <sz val="11"/>
            <color rgb="FF000000"/>
            <rFont val="Arial"/>
            <family val="2"/>
          </rPr>
          <t xml:space="preserve">ōg – ohta, mag – mahta</t>
        </r>
        <r>
          <rPr>
            <sz val="11"/>
            <color rgb="FF000000"/>
            <rFont val="Arial"/>
            <family val="2"/>
          </rPr>
          <t xml:space="preserve">.“</t>
        </r>
      </text>
    </comment>
    <comment ref="T37" authorId="1">
      <text>
        <r>
          <rPr>
            <sz val="11"/>
            <color rgb="FF000000"/>
            <rFont val="Arial"/>
            <family val="2"/>
          </rPr>
          <t xml:space="preserve">(Birkmann, 1987: 108) „Auch das -f- im Prät. und Part- Prät- ist lautgesetzlich vor -t- entstanden.“</t>
        </r>
      </text>
    </comment>
    <comment ref="T60" authorId="1">
      <text>
        <r>
          <rPr>
            <sz val="10"/>
            <color rgb="FF000000"/>
            <rFont val="Arial"/>
            <family val="2"/>
          </rPr>
          <t xml:space="preserve">(Birkmann, 1987: 111) „Da die Formen nichts Unerwartetes bieten, bedürfen sie keiner Kommentierung“</t>
        </r>
      </text>
    </comment>
    <comment ref="T65" authorId="1">
      <text>
        <r>
          <rPr>
            <sz val="10"/>
            <color rgb="FF000000"/>
            <rFont val="Arial"/>
            <family val="2"/>
          </rPr>
          <t xml:space="preserve">Belegt ist der Inf. des gleich flektierenden gamunan (Birkmann, 1987: 109)</t>
        </r>
      </text>
    </comment>
    <comment ref="T69" authorId="1">
      <text>
        <r>
          <rPr>
            <sz val="10"/>
            <color rgb="FF000000"/>
            <rFont val="Arial"/>
            <family val="2"/>
          </rPr>
          <t xml:space="preserve">(Birkmann, 1987: 109) „Anmerkungen zu den Belegen erübrigen sich, da sie durchweg die regulären Forme zeigen.“</t>
        </r>
      </text>
    </comment>
    <comment ref="T77" authorId="1">
      <text>
        <r>
          <rPr>
            <sz val="11"/>
            <color rgb="FF000000"/>
            <rFont val="Arial"/>
            <family val="2"/>
          </rPr>
          <t xml:space="preserve">„Da die einzelnen Formen völlig regulär sind, bedürfen sie keines Kommentars.“ (Birkmann, 1987: 113)
(Birkmann, 1987: 103) Wandel von g zu h vor t</t>
        </r>
      </text>
    </comment>
    <comment ref="T89" authorId="0">
      <text>
        <r>
          <rPr>
            <sz val="10"/>
            <color rgb="FF000000"/>
            <rFont val="Arial1"/>
            <family val="0"/>
          </rPr>
          <t xml:space="preserve">Bei der einzigen belegten Prät.-Form *gamōstedun hätte eigtl. Auch der PB eintreten sollen wie bei wissa. Das t wurde offenbar zur Beseitigung der Irregularität wieder eingefügt. (Birkmann, 1987: (96)</t>
        </r>
      </text>
    </comment>
    <comment ref="T94" authorId="1">
      <text>
        <r>
          <rPr>
            <sz val="10"/>
            <color rgb="FF000000"/>
            <rFont val="Arial"/>
            <family val="2"/>
          </rPr>
          <t xml:space="preserve">Nur gotisch belegt (Ramat, 1981: 174)</t>
        </r>
      </text>
    </comment>
    <comment ref="T96" authorId="0">
      <text>
        <r>
          <rPr>
            <sz val="11"/>
            <color rgb="FF000000"/>
            <rFont val="Arial"/>
            <family val="2"/>
          </rPr>
          <t xml:space="preserve">(Birkmann, 1987: 103) Wandel von g zu h vor t
Bei (Snædal, 1998: 984) steht ohta, nur Formen mit o</t>
        </r>
      </text>
    </comment>
    <comment ref="Y12" authorId="1">
      <text>
        <r>
          <rPr>
            <sz val="10"/>
            <color rgb="FF000000"/>
            <rFont val="Arial"/>
            <family val="2"/>
          </rPr>
          <t xml:space="preserve">(Birkmann, 1987: 123) „[…] als einziges Prät. präs. ist sicher oder einigermaßen sicher *aigan 'haben' belegt, vermutlich jedoch nur einmal auf dem Stein von Myklebostad (vgl. 3.3), falls die Lesung KRAUSEs richtig ist.“</t>
        </r>
      </text>
    </comment>
    <comment ref="AB15" authorId="1">
      <text>
        <r>
          <rPr>
            <sz val="11"/>
            <color rgb="FF000000"/>
            <rFont val="Arial"/>
            <family val="2"/>
          </rPr>
          <t xml:space="preserve">(Bethge, 1900: 367) áttr</t>
        </r>
      </text>
    </comment>
    <comment ref="AB73" authorId="1">
      <text>
        <r>
          <rPr>
            <sz val="11"/>
            <color rgb="FF000000"/>
            <rFont val="Arial"/>
            <family val="2"/>
          </rPr>
          <t xml:space="preserve">Das e in mega ist eine westnordische Neuerung, vgl. got. *magan, altschw. magho, mughu (Heusler, 1932: 98)</t>
        </r>
      </text>
    </comment>
    <comment ref="AG99" authorId="0">
      <text>
        <r>
          <rPr>
            <sz val="10"/>
            <color rgb="FF000000"/>
            <rFont val="Times New Roman"/>
            <family val="1"/>
          </rPr>
          <t xml:space="preserve">Umbildung von *</t>
        </r>
        <r>
          <rPr>
            <i val="true"/>
            <sz val="10"/>
            <color rgb="FF000000"/>
            <rFont val="Times New Roman"/>
            <family val="1"/>
          </rPr>
          <t xml:space="preserve">knō</t>
        </r>
        <r>
          <rPr>
            <sz val="10"/>
            <color rgb="FF000000"/>
            <rFont val="Times New Roman"/>
            <family val="1"/>
          </rPr>
          <t xml:space="preserve"> </t>
        </r>
        <r>
          <rPr>
            <i val="true"/>
            <sz val="10"/>
            <color rgb="FF000000"/>
            <rFont val="Times New Roman"/>
            <family val="1"/>
          </rPr>
          <t xml:space="preserve">- </t>
        </r>
        <r>
          <rPr>
            <sz val="10"/>
            <color rgb="FF000000"/>
            <rFont val="Times New Roman"/>
            <family val="1"/>
          </rPr>
          <t xml:space="preserve">&lt; *</t>
        </r>
        <r>
          <rPr>
            <i val="true"/>
            <sz val="10"/>
            <color rgb="FF000000"/>
            <rFont val="Times New Roman"/>
            <family val="1"/>
          </rPr>
          <t xml:space="preserve">(ge-)gnō</t>
        </r>
        <r>
          <rPr>
            <sz val="10"/>
            <color rgb="FF000000"/>
            <rFont val="Times New Roman"/>
            <family val="1"/>
          </rPr>
          <t xml:space="preserve"> </t>
        </r>
        <r>
          <rPr>
            <i val="true"/>
            <sz val="10"/>
            <color rgb="FF000000"/>
            <rFont val="Times New Roman"/>
            <family val="1"/>
          </rPr>
          <t xml:space="preserve">- </t>
        </r>
        <r>
          <rPr>
            <sz val="10"/>
            <color rgb="FF000000"/>
            <rFont val="Times New Roman"/>
            <family val="1"/>
          </rPr>
          <t xml:space="preserve">nach </t>
        </r>
        <r>
          <rPr>
            <i val="true"/>
            <sz val="10"/>
            <color rgb="FF000000"/>
            <rFont val="Times New Roman"/>
            <family val="1"/>
          </rPr>
          <t xml:space="preserve">má </t>
        </r>
        <r>
          <rPr>
            <sz val="10"/>
            <color rgb="FF000000"/>
            <rFont val="Times New Roman"/>
            <family val="1"/>
          </rPr>
          <t xml:space="preserve">‘kann’, s. HARÐARSON 80. Dazu neues Präsens
*</t>
        </r>
        <r>
          <rPr>
            <i val="true"/>
            <sz val="10"/>
            <color rgb="FF000000"/>
            <rFont val="Times New Roman"/>
            <family val="1"/>
          </rPr>
          <t xml:space="preserve">knē-ja- </t>
        </r>
        <r>
          <rPr>
            <sz val="10"/>
            <color rgb="FF000000"/>
            <rFont val="Times New Roman"/>
            <family val="1"/>
          </rPr>
          <t xml:space="preserve">in ae. </t>
        </r>
        <r>
          <rPr>
            <i val="true"/>
            <sz val="10"/>
            <color rgb="FF000000"/>
            <rFont val="Times New Roman"/>
            <family val="1"/>
          </rPr>
          <t xml:space="preserve">cnāwan</t>
        </r>
        <r>
          <rPr>
            <sz val="10"/>
            <color rgb="FF000000"/>
            <rFont val="Times New Roman"/>
            <family val="1"/>
          </rPr>
          <t xml:space="preserve">, ahd. </t>
        </r>
        <r>
          <rPr>
            <i val="true"/>
            <sz val="10"/>
            <color rgb="FF000000"/>
            <rFont val="Times New Roman"/>
            <family val="1"/>
          </rPr>
          <t xml:space="preserve">-knāen</t>
        </r>
        <r>
          <rPr>
            <sz val="10"/>
            <color rgb="FF000000"/>
            <rFont val="Times New Roman"/>
            <family val="1"/>
          </rPr>
          <t xml:space="preserve">. (Rix, 2001: 170)</t>
        </r>
      </text>
    </comment>
    <comment ref="AL6" authorId="1">
      <text>
        <r>
          <rPr>
            <sz val="10"/>
            <color rgb="FF000000"/>
            <rFont val="Arial"/>
            <family val="2"/>
          </rPr>
          <t xml:space="preserve">Vissa zu vita schon vorgermanisch durch Primärberührungseffekt entstanden (Birkmann, 1987: 235)</t>
        </r>
      </text>
    </comment>
    <comment ref="AL14" authorId="0">
      <text>
        <r>
          <rPr>
            <sz val="10"/>
            <color rgb="FF000000"/>
            <rFont val="Arial"/>
            <family val="2"/>
          </rPr>
          <t xml:space="preserve">(Birkmann, 1987: 235) „Die Prät.-Formen átta, mátta und knátta sind lautgesetzlich aus *aihta, *mahta und *knahta (?) entstanden, durch die Assimilation von *-ht- &gt; -tt-, vgl. NOREEN 1970: 195. Diese Assimilation ist nach dem Ausweis des Eggjum-Steines (sot = sótt &lt; urgerm. *sōhtatō (KRAUSE 1971: 117)) schon sehr früh (um 700) eingetreten; noch früher ist nach NOREEN 1970: 109 die Dehnung des Vokals vor -ht-/-tt- anzusetzen.</t>
        </r>
      </text>
    </comment>
    <comment ref="AL28" authorId="0">
      <text>
        <r>
          <rPr>
            <sz val="10"/>
            <color rgb="FF000000"/>
            <rFont val="Arial1"/>
            <family val="0"/>
          </rPr>
          <t xml:space="preserve">(Birkmann, 1987: 235) „unna und kunna, in der 1. Sg. Prät. mit dem Inf. homophon, sind nach NOREEN 1970: 199 aus *unþa und *kunþa durch Assimilation entstanden, ein völlig lautgesetzlicher Vorgang.</t>
        </r>
      </text>
    </comment>
    <comment ref="AL98" authorId="1">
      <text>
        <r>
          <rPr>
            <sz val="10"/>
            <color rgb="FF000000"/>
            <rFont val="Arial"/>
            <family val="2"/>
          </rPr>
          <t xml:space="preserve">Nur nordgermanisch belegt (Birkmann, 1987: 223)</t>
        </r>
      </text>
    </comment>
    <comment ref="AQ14" authorId="1">
      <text>
        <r>
          <rPr>
            <sz val="10"/>
            <color rgb="FF000000"/>
            <rFont val="Arial"/>
            <family val="2"/>
          </rPr>
          <t xml:space="preserve">(Noreen, 1904: 467) prät. altgutnische Nebenform aik</t>
        </r>
        <r>
          <rPr>
            <sz val="9"/>
            <color rgb="FF000000"/>
            <rFont val="Segoe UI"/>
            <family val="0"/>
          </rPr>
          <t xml:space="preserve">þ</t>
        </r>
        <r>
          <rPr>
            <sz val="10"/>
            <color rgb="FF000000"/>
            <rFont val="Arial"/>
            <family val="2"/>
          </rPr>
          <t xml:space="preserve">i</t>
        </r>
      </text>
    </comment>
    <comment ref="AQ16" authorId="1">
      <text>
        <r>
          <rPr>
            <sz val="11"/>
            <color rgb="FF000000"/>
            <rFont val="Arial"/>
            <family val="2"/>
          </rPr>
          <t xml:space="preserve">(Noreen, 1904: 462) altschw. Kein Prät.-Präs. mehr</t>
        </r>
      </text>
    </comment>
    <comment ref="AQ26" authorId="0">
      <text>
        <r>
          <rPr>
            <sz val="10"/>
            <color rgb="FF000000"/>
            <rFont val="Arial"/>
            <family val="2"/>
          </rPr>
          <t xml:space="preserve">(Noreen, 1904: 467) kunde ist neu (?)</t>
        </r>
      </text>
    </comment>
    <comment ref="AQ28" authorId="0">
      <text>
        <r>
          <rPr>
            <sz val="10"/>
            <color rgb="FF000000"/>
            <rFont val="Arial"/>
            <family val="2"/>
          </rPr>
          <t xml:space="preserve">(Noreen, 1904: 467) ältere Form, kunde ist neu (?)</t>
        </r>
      </text>
    </comment>
    <comment ref="AQ35" authorId="1">
      <text>
        <r>
          <rPr>
            <i val="true"/>
            <sz val="10"/>
            <color rgb="FF000000"/>
            <rFont val="Arial"/>
            <family val="2"/>
          </rPr>
          <t xml:space="preserve">Ø ist wohl aus dem Konjunktiv mit i-Umlaut übernommen, ursprüngliche Form ist </t>
        </r>
        <r>
          <rPr>
            <sz val="9"/>
            <color rgb="FF000000"/>
            <rFont val="Segoe UI"/>
            <family val="0"/>
          </rPr>
          <t xml:space="preserve">þarf (Noreen, 1904: 467)</t>
        </r>
      </text>
    </comment>
    <comment ref="AQ37" authorId="1">
      <text>
        <r>
          <rPr>
            <sz val="10"/>
            <color rgb="FF000000"/>
            <rFont val="Arial"/>
            <family val="2"/>
          </rPr>
          <t xml:space="preserve">(Noreen, 1904: 467) Form mit o kommt am häufigsten vor </t>
        </r>
      </text>
    </comment>
    <comment ref="AQ52" authorId="1">
      <text>
        <r>
          <rPr>
            <sz val="10"/>
            <color rgb="FF000000"/>
            <rFont val="Arial"/>
            <family val="2"/>
          </rPr>
          <t xml:space="preserve">(Noreen, 1904: 468) urspr. Prät. ist unna, runenschwedisch belegt durch </t>
        </r>
        <r>
          <rPr>
            <i val="true"/>
            <sz val="10"/>
            <color rgb="FF000000"/>
            <rFont val="Arial"/>
            <family val="2"/>
          </rPr>
          <t xml:space="preserve">uni</t>
        </r>
      </text>
    </comment>
    <comment ref="AQ77" authorId="2">
      <text>
        <r>
          <rPr>
            <sz val="10"/>
            <color rgb="FF000000"/>
            <rFont val="Arial"/>
            <family val="2"/>
          </rPr>
          <t xml:space="preserve">(Noreen, 1904: 469) seltene Nebenform: </t>
        </r>
        <r>
          <rPr>
            <i val="true"/>
            <sz val="10"/>
            <color rgb="FF000000"/>
            <rFont val="Arial"/>
            <family val="2"/>
          </rPr>
          <t xml:space="preserve">mādhe</t>
        </r>
      </text>
    </comment>
    <comment ref="BA19" authorId="0">
      <text>
        <r>
          <rPr>
            <sz val="11"/>
            <color rgb="FF000000"/>
            <rFont val="Arial"/>
            <family val="2"/>
          </rPr>
          <t xml:space="preserve">u wird ae. Zu o, Reflex des Umlauts (Voyles, 1992: 157)</t>
        </r>
      </text>
    </comment>
    <comment ref="BF6" authorId="0">
      <text>
        <r>
          <rPr>
            <sz val="11"/>
            <color rgb="FF000000"/>
            <rFont val="Arial"/>
            <family val="2"/>
          </rPr>
          <t xml:space="preserve">(Birkmann, 1987: 138) „Im Prät. sind die Formen mit </t>
        </r>
        <r>
          <rPr>
            <i val="true"/>
            <sz val="11"/>
            <color rgb="FF000000"/>
            <rFont val="Arial"/>
            <family val="2"/>
          </rPr>
          <t xml:space="preserve">wissa</t>
        </r>
        <r>
          <rPr>
            <sz val="11"/>
            <color rgb="FF000000"/>
            <rFont val="Arial"/>
            <family val="2"/>
          </rPr>
          <t xml:space="preserve">, etc. die lautgesetzlichen, wie sie auch im Got. und Aisl. belegt sind.“
</t>
        </r>
        <r>
          <rPr>
            <b val="true"/>
            <sz val="12.5"/>
            <color rgb="FF000000"/>
            <rFont val="Times New Roman"/>
            <family val="3"/>
          </rPr>
          <t xml:space="preserve">Der Wechsel zwischen </t>
        </r>
        <r>
          <rPr>
            <b val="true"/>
            <i val="true"/>
            <sz val="12.5"/>
            <color rgb="FF000000"/>
            <rFont val="Times New Roman"/>
            <family val="3"/>
          </rPr>
          <t xml:space="preserve">-e- </t>
        </r>
        <r>
          <rPr>
            <b val="true"/>
            <sz val="12.5"/>
            <color rgb="FF000000"/>
            <rFont val="Times New Roman"/>
            <family val="3"/>
          </rPr>
          <t xml:space="preserve">und </t>
        </r>
        <r>
          <rPr>
            <b val="true"/>
            <i val="true"/>
            <sz val="12.5"/>
            <color rgb="FF000000"/>
            <rFont val="Times New Roman"/>
            <family val="3"/>
          </rPr>
          <t xml:space="preserve">-i </t>
        </r>
        <r>
          <rPr>
            <b val="true"/>
            <sz val="12.5"/>
            <color rgb="FF000000"/>
            <rFont val="Times New Roman"/>
            <family val="3"/>
          </rPr>
          <t xml:space="preserve">als
Stanmsilbenvokal des Prät. </t>
        </r>
        <r>
          <rPr>
            <b val="true"/>
            <i val="true"/>
            <sz val="12.5"/>
            <color rgb="FF000000"/>
            <rFont val="Times New Roman"/>
            <family val="3"/>
          </rPr>
          <t xml:space="preserve">(wissa/wista </t>
        </r>
        <r>
          <rPr>
            <b val="true"/>
            <sz val="12.5"/>
            <color rgb="FF000000"/>
            <rFont val="Times New Roman"/>
            <family val="3"/>
          </rPr>
          <t xml:space="preserve">vs. </t>
        </r>
        <r>
          <rPr>
            <b val="true"/>
            <i val="true"/>
            <sz val="12.5"/>
            <color rgb="FF000000"/>
            <rFont val="Times New Roman"/>
            <family val="3"/>
          </rPr>
          <t xml:space="preserve">wessa/westa) </t>
        </r>
        <r>
          <rPr>
            <b val="true"/>
            <sz val="12.5"/>
            <color rgb="FF000000"/>
            <rFont val="Times New Roman"/>
            <family val="3"/>
          </rPr>
          <t xml:space="preserve">ist entstanden
durch den Wandel von </t>
        </r>
        <r>
          <rPr>
            <b val="true"/>
            <i val="true"/>
            <sz val="12.5"/>
            <color rgb="FF000000"/>
            <rFont val="Times New Roman"/>
            <family val="3"/>
          </rPr>
          <t xml:space="preserve">-i- </t>
        </r>
        <r>
          <rPr>
            <b val="true"/>
            <sz val="12.5"/>
            <color rgb="FF000000"/>
            <rFont val="Times New Roman"/>
            <family val="3"/>
          </rPr>
          <t xml:space="preserve">zu </t>
        </r>
        <r>
          <rPr>
            <b val="true"/>
            <i val="true"/>
            <sz val="12.5"/>
            <color rgb="FF000000"/>
            <rFont val="Times New Roman"/>
            <family val="3"/>
          </rPr>
          <t xml:space="preserve">-e- </t>
        </r>
        <r>
          <rPr>
            <b val="true"/>
            <sz val="12.5"/>
            <color rgb="FF000000"/>
            <rFont val="Times New Roman"/>
            <family val="3"/>
          </rPr>
          <t xml:space="preserve">vor </t>
        </r>
        <r>
          <rPr>
            <b val="true"/>
            <i val="true"/>
            <sz val="12.5"/>
            <color rgb="FF000000"/>
            <rFont val="Times New Roman"/>
            <family val="3"/>
          </rPr>
          <t xml:space="preserve">-a-, </t>
        </r>
        <r>
          <rPr>
            <b val="true"/>
            <sz val="12.5"/>
            <color rgb="FF000000"/>
            <rFont val="Times New Roman"/>
            <family val="3"/>
          </rPr>
          <t xml:space="preserve">der sich mundartlich verschieden
durchgesetzt hat:</t>
        </r>
        <r>
          <rPr>
            <sz val="12.5"/>
            <color rgb="FF000000"/>
            <rFont val="Times New Roman"/>
            <family val="3"/>
          </rPr>
          <t xml:space="preserve"> die Formen auf </t>
        </r>
        <r>
          <rPr>
            <i val="true"/>
            <sz val="12.5"/>
            <color rgb="FF000000"/>
            <rFont val="Times New Roman"/>
            <family val="3"/>
          </rPr>
          <t xml:space="preserve">-i- </t>
        </r>
        <r>
          <rPr>
            <sz val="12.5"/>
            <color rgb="FF000000"/>
            <rFont val="Times New Roman"/>
            <family val="3"/>
          </rPr>
          <t xml:space="preserve">sind oberdeutsch, so ausschließlich bei
N </t>
        </r>
        <r>
          <rPr>
            <i val="true"/>
            <sz val="12.5"/>
            <color rgb="FF000000"/>
            <rFont val="Times New Roman"/>
            <family val="3"/>
          </rPr>
          <t xml:space="preserve">wissa </t>
        </r>
        <r>
          <rPr>
            <sz val="12.5"/>
            <color rgb="FF000000"/>
            <rFont val="Times New Roman"/>
            <family val="3"/>
          </rPr>
          <t xml:space="preserve">etc. Sie finden sich auch in B </t>
        </r>
        <r>
          <rPr>
            <i val="true"/>
            <sz val="12.5"/>
            <color rgb="FF000000"/>
            <rFont val="Times New Roman"/>
            <family val="3"/>
          </rPr>
          <t xml:space="preserve">(niwissa) </t>
        </r>
        <r>
          <rPr>
            <sz val="12.5"/>
            <color rgb="FF000000"/>
            <rFont val="Times New Roman"/>
            <family val="3"/>
          </rPr>
          <t xml:space="preserve">und in L </t>
        </r>
        <r>
          <rPr>
            <i val="true"/>
            <sz val="12.5"/>
            <color rgb="FF000000"/>
            <rFont val="Times New Roman"/>
            <family val="3"/>
          </rPr>
          <t xml:space="preserve">(wisse? </t>
        </r>
        <r>
          <rPr>
            <sz val="12.5"/>
            <color rgb="FF000000"/>
            <rFont val="Times New Roman"/>
            <family val="3"/>
          </rPr>
          <t xml:space="preserve">- </t>
        </r>
        <r>
          <rPr>
            <i val="true"/>
            <sz val="12.5"/>
            <color rgb="FF000000"/>
            <rFont val="Times New Roman"/>
            <family val="3"/>
          </rPr>
          <t xml:space="preserve">wissa ev),
</t>
        </r>
        <r>
          <rPr>
            <sz val="12.5"/>
            <color rgb="FF000000"/>
            <rFont val="Times New Roman"/>
            <family val="3"/>
          </rPr>
          <t xml:space="preserve">das als rheinfränkischer Text eigentlich </t>
        </r>
        <r>
          <rPr>
            <i val="true"/>
            <sz val="12.5"/>
            <color rgb="FF000000"/>
            <rFont val="Times New Roman"/>
            <family val="3"/>
          </rPr>
          <t xml:space="preserve">-e- </t>
        </r>
        <r>
          <rPr>
            <sz val="12.5"/>
            <color rgb="FF000000"/>
            <rFont val="Times New Roman"/>
            <family val="3"/>
          </rPr>
          <t xml:space="preserve">haben sollte; </t>
        </r>
        <r>
          <rPr>
            <i val="true"/>
            <sz val="12.5"/>
            <color rgb="FF000000"/>
            <rFont val="Times New Roman"/>
            <family val="3"/>
          </rPr>
          <t xml:space="preserve">wista </t>
        </r>
        <r>
          <rPr>
            <sz val="12.5"/>
            <color rgb="FF000000"/>
            <rFont val="Times New Roman"/>
            <family val="3"/>
          </rPr>
          <t xml:space="preserve">steht nur
je einmal bei I und in MF. Die Formen auf </t>
        </r>
        <r>
          <rPr>
            <i val="true"/>
            <sz val="12.5"/>
            <color rgb="FF000000"/>
            <rFont val="Times New Roman"/>
            <family val="3"/>
          </rPr>
          <t xml:space="preserve">-e- </t>
        </r>
        <r>
          <rPr>
            <sz val="12.5"/>
            <color rgb="FF000000"/>
            <rFont val="Times New Roman"/>
            <family val="3"/>
          </rPr>
          <t xml:space="preserve">sind dagegen fränkisch: T hat
nur </t>
        </r>
        <r>
          <rPr>
            <i val="true"/>
            <sz val="12.5"/>
            <color rgb="FF000000"/>
            <rFont val="Times New Roman"/>
            <family val="3"/>
          </rPr>
          <t xml:space="preserve">westa </t>
        </r>
        <r>
          <rPr>
            <sz val="12.5"/>
            <color rgb="FF000000"/>
            <rFont val="Times New Roman"/>
            <family val="3"/>
          </rPr>
          <t xml:space="preserve">etc., im Konj.Prät. aber einmal </t>
        </r>
        <r>
          <rPr>
            <i val="true"/>
            <sz val="12.5"/>
            <color rgb="FF000000"/>
            <rFont val="Times New Roman"/>
            <family val="3"/>
          </rPr>
          <t xml:space="preserve">wessis </t>
        </r>
        <r>
          <rPr>
            <sz val="12.5"/>
            <color rgb="FF000000"/>
            <rFont val="Times New Roman"/>
            <family val="3"/>
          </rPr>
          <t xml:space="preserve">und einmal </t>
        </r>
        <r>
          <rPr>
            <i val="true"/>
            <sz val="12.5"/>
            <color rgb="FF000000"/>
            <rFont val="Times New Roman"/>
            <family val="3"/>
          </rPr>
          <t xml:space="preserve">wessi. </t>
        </r>
        <r>
          <rPr>
            <sz val="12.5"/>
            <color rgb="FF000000"/>
            <rFont val="Times New Roman"/>
            <family val="3"/>
          </rPr>
          <t xml:space="preserve">0 hat in
V durchgehend </t>
        </r>
        <r>
          <rPr>
            <i val="true"/>
            <sz val="12.5"/>
            <color rgb="FF000000"/>
            <rFont val="Times New Roman"/>
            <family val="3"/>
          </rPr>
          <t xml:space="preserve">-e-, </t>
        </r>
        <r>
          <rPr>
            <sz val="12.5"/>
            <color rgb="FF000000"/>
            <rFont val="Times New Roman"/>
            <family val="3"/>
          </rPr>
          <t xml:space="preserve">zweimal </t>
        </r>
        <r>
          <rPr>
            <i val="true"/>
            <sz val="12.5"/>
            <color rgb="FF000000"/>
            <rFont val="Times New Roman"/>
            <family val="3"/>
          </rPr>
          <t xml:space="preserve">wessa </t>
        </r>
        <r>
          <rPr>
            <sz val="12.5"/>
            <color rgb="FF000000"/>
            <rFont val="Times New Roman"/>
            <family val="3"/>
          </rPr>
          <t xml:space="preserve">und im Konj. einmal </t>
        </r>
        <r>
          <rPr>
            <i val="true"/>
            <sz val="12.5"/>
            <color rgb="FF000000"/>
            <rFont val="Times New Roman"/>
            <family val="3"/>
          </rPr>
          <t xml:space="preserve">wessis, wessin </t>
        </r>
        <r>
          <rPr>
            <sz val="12.5"/>
            <color rgb="FF000000"/>
            <rFont val="Times New Roman"/>
            <family val="3"/>
          </rPr>
          <t xml:space="preserve">und
zweimal </t>
        </r>
        <r>
          <rPr>
            <i val="true"/>
            <sz val="12.5"/>
            <color rgb="FF000000"/>
            <rFont val="Times New Roman"/>
            <family val="3"/>
          </rPr>
          <t xml:space="preserve">wessi. </t>
        </r>
        <r>
          <rPr>
            <sz val="12.5"/>
            <color rgb="FF000000"/>
            <rFont val="Times New Roman"/>
            <family val="3"/>
          </rPr>
          <t xml:space="preserve">Die Freisinger/Münchener Handschrift F von O zeigt erwartungsgemäß
die bairischen Formen </t>
        </r>
        <r>
          <rPr>
            <i val="true"/>
            <sz val="12.5"/>
            <color rgb="FF000000"/>
            <rFont val="Times New Roman"/>
            <family val="3"/>
          </rPr>
          <t xml:space="preserve">wissa </t>
        </r>
        <r>
          <rPr>
            <sz val="12.5"/>
            <color rgb="FF000000"/>
            <rFont val="Times New Roman"/>
            <family val="3"/>
          </rPr>
          <t xml:space="preserve">und (selten) </t>
        </r>
        <r>
          <rPr>
            <i val="true"/>
            <sz val="12.5"/>
            <color rgb="FF000000"/>
            <rFont val="Times New Roman"/>
            <family val="3"/>
          </rPr>
          <t xml:space="preserve">wista. (Birkmann, 1987: 138)</t>
        </r>
      </text>
    </comment>
    <comment ref="BF7" authorId="0">
      <text>
        <r>
          <rPr>
            <sz val="11"/>
            <color rgb="FF000000"/>
            <rFont val="Arial"/>
            <family val="2"/>
          </rPr>
          <t xml:space="preserve">(Birkmann, 1987: 138) „Durch das Aufkommen von Formen wie </t>
        </r>
        <r>
          <rPr>
            <i val="true"/>
            <sz val="11"/>
            <color rgb="FF000000"/>
            <rFont val="Arial"/>
            <family val="2"/>
          </rPr>
          <t xml:space="preserve">wista</t>
        </r>
        <r>
          <rPr>
            <sz val="11"/>
            <color rgb="FF000000"/>
            <rFont val="Arial"/>
            <family val="2"/>
          </rPr>
          <t xml:space="preserve"> oder </t>
        </r>
        <r>
          <rPr>
            <i val="true"/>
            <sz val="11"/>
            <color rgb="FF000000"/>
            <rFont val="Arial"/>
            <family val="2"/>
          </rPr>
          <t xml:space="preserve">westa</t>
        </r>
        <r>
          <rPr>
            <sz val="11"/>
            <color rgb="FF000000"/>
            <rFont val="Arial"/>
            <family val="2"/>
          </rPr>
          <t xml:space="preserve">, wo das Dentalsuffix analogisch restituiert ist, wird ein Teil der Irregularitäten bei </t>
        </r>
        <r>
          <rPr>
            <i val="true"/>
            <sz val="11"/>
            <color rgb="FF000000"/>
            <rFont val="Arial"/>
            <family val="2"/>
          </rPr>
          <t xml:space="preserve">wizzan</t>
        </r>
        <r>
          <rPr>
            <sz val="11"/>
            <color rgb="FF000000"/>
            <rFont val="Arial"/>
            <family val="2"/>
          </rPr>
          <t xml:space="preserve"> beseitigt.“</t>
        </r>
      </text>
    </comment>
    <comment ref="BF19" authorId="1">
      <text>
        <r>
          <rPr>
            <sz val="10"/>
            <color rgb="FF000000"/>
            <rFont val="Arial"/>
            <family val="2"/>
          </rPr>
          <t xml:space="preserve">(Birkmann, 1987: 142) „In morphologischer Hinsicht zeigen die Belege genau die nach den Lautgesetzen zu erwartenden Formen.“</t>
        </r>
      </text>
    </comment>
    <comment ref="BF26" authorId="1">
      <text>
        <r>
          <rPr>
            <sz val="10"/>
            <color rgb="FF000000"/>
            <rFont val="Arial"/>
            <family val="2"/>
          </rPr>
          <t xml:space="preserve">(Birkmann, 1987: 144) „Ansonsten bedürfen die Formen eigentlich keines Kommentars mehr“</t>
        </r>
      </text>
    </comment>
    <comment ref="BF29" authorId="1">
      <text>
        <r>
          <rPr>
            <sz val="10"/>
            <color rgb="FF000000"/>
            <rFont val="Arial"/>
            <family val="2"/>
          </rPr>
          <t xml:space="preserve">(Birkmann, 1987: 144) „Zur Form </t>
        </r>
        <r>
          <rPr>
            <i val="true"/>
            <sz val="11"/>
            <color rgb="FF000000"/>
            <rFont val="Arial"/>
            <family val="2"/>
          </rPr>
          <t xml:space="preserve">konsta</t>
        </r>
        <r>
          <rPr>
            <sz val="10"/>
            <color rgb="FF000000"/>
            <rFont val="Arial"/>
            <family val="2"/>
          </rPr>
          <t xml:space="preserve"> neben </t>
        </r>
        <r>
          <rPr>
            <i val="true"/>
            <sz val="11"/>
            <color rgb="FF000000"/>
            <rFont val="Arial"/>
            <family val="2"/>
          </rPr>
          <t xml:space="preserve">konda</t>
        </r>
        <r>
          <rPr>
            <sz val="10"/>
            <color rgb="FF000000"/>
            <rFont val="Arial"/>
            <family val="2"/>
          </rPr>
          <t xml:space="preserve"> vgl. oben 4.3.4 zu </t>
        </r>
        <r>
          <rPr>
            <i val="true"/>
            <sz val="11"/>
            <color rgb="FF000000"/>
            <rFont val="Arial"/>
            <family val="2"/>
          </rPr>
          <t xml:space="preserve">unnan“</t>
        </r>
        <r>
          <rPr>
            <sz val="10"/>
            <color rgb="FF000000"/>
            <rFont val="Arial"/>
            <family val="2"/>
          </rPr>
          <t xml:space="preserve"> (Kommentar zu onsta)</t>
        </r>
      </text>
    </comment>
    <comment ref="BF37" authorId="1">
      <text>
        <r>
          <rPr>
            <sz val="10"/>
            <color rgb="FF000000"/>
            <rFont val="Arial"/>
            <family val="2"/>
          </rPr>
          <t xml:space="preserve">(Birkmann, 1987: 146) „Belege für das Prät. gibt es außer in Glossen erst bei N; sie zeigen die lautgesetzlich zu erwartende Form.“</t>
        </r>
      </text>
    </comment>
    <comment ref="BF41" authorId="1">
      <text>
        <r>
          <rPr>
            <sz val="11"/>
            <color rgb="FF000000"/>
            <rFont val="Arial"/>
            <family val="2"/>
          </rPr>
          <t xml:space="preserve">(Birkmann, 1987: 147) Westgerm. Ausgleich des grammatischen Wechsels: Pl. -rz- &gt; -rr-, Sg. wird an Pl. angeglichen, Kürzung im Auslaut &gt; </t>
        </r>
        <r>
          <rPr>
            <i val="true"/>
            <sz val="11"/>
            <color rgb="FF000000"/>
            <rFont val="Arial"/>
            <family val="2"/>
          </rPr>
          <t xml:space="preserve">gidar - gidurrun</t>
        </r>
      </text>
    </comment>
    <comment ref="BF44" authorId="1">
      <text>
        <r>
          <rPr>
            <sz val="10"/>
            <color rgb="FF000000"/>
            <rFont val="Arial"/>
            <family val="2"/>
          </rPr>
          <t xml:space="preserve">(Birkmann, 1987: 147) „Die Belege des Prät. zeigen die zu erwartenden Formen“</t>
        </r>
      </text>
    </comment>
    <comment ref="BF45" authorId="0">
      <text>
        <r>
          <rPr>
            <sz val="11"/>
            <color rgb="FF000000"/>
            <rFont val="Arial"/>
            <family val="2"/>
          </rPr>
          <t xml:space="preserve">Adjektiv (Seebold, 2008: 877) – Ableitung vom Substantiv gtiurst, das wiederum Verbalabstraktum mit Suffix &lt; idg. *-ti- (Lloyd, Lühr, 2009: 433) - also keine formalen Part.-Prät → also fliegen sie raus</t>
        </r>
      </text>
    </comment>
    <comment ref="BF52" authorId="1">
      <text>
        <r>
          <rPr>
            <sz val="10"/>
            <color rgb="FF000000"/>
            <rFont val="Arial"/>
            <family val="2"/>
          </rPr>
          <t xml:space="preserve">3.Sg.Prät.Ind! = 1.Sg. (Birkmann, 1987: 142)</t>
        </r>
      </text>
    </comment>
    <comment ref="BF53" authorId="0">
      <text>
        <r>
          <rPr>
            <sz val="10"/>
            <color rgb="FF000000"/>
            <rFont val="Arial"/>
            <family val="2"/>
          </rPr>
          <t xml:space="preserve">(Birkmann, 1987: 143) Erklärungsversuche für die Formen mit st  - daneben noch 3.Sg. Prät. Konj. gionsti:
-- Braune/Mitzka, 1667: 301 – Übertragung aus dem Prät. gidursta von gidurran 'wagen', Einfluss der 2. Sg. Präs. Ind. *gidarst, *kanst, *gianst, etc. - Probleme dabei: -st wird hier eindeutig als Endung für Person/Numerus interpretiert und auf andere Verben übertragen, bei gionsta gehört das -s- aber zum Stamm/zum Prät.-Allomorph -st-, außerdem hat giturran eine so niedrige Frequenz, dass seine Prät-Formen als Vorbild unwahrscheinlich sind
--aber keine überzeugende Erklärung des s-Einschubs bekannt
--auch keine rein phonetischen Gründe
– Tendenzen zu dreifacher Konsonanz im Prät. in der 3. und 4. Ablautreihe?: konsta, onsta, gitorsta, dorfta, as. farmonsta/farmunsta – dagegen spricht aber: skulan – skolta – nie Konsonanten einschub – vgl. 5.3.4., Besprechung der as. Formen</t>
        </r>
      </text>
    </comment>
    <comment ref="BF73" authorId="1">
      <text>
        <r>
          <rPr>
            <sz val="11"/>
            <color rgb="FF000000"/>
            <rFont val="Arial"/>
            <family val="2"/>
          </rPr>
          <t xml:space="preserve">(Birkmann, 1987: 153) Nebeneinander von -a- und -u- im Präs. Pl. Und Konj., -a- und -o- im Prät. Ind. Und Konj. - in 1.2.6. bereits für Urgerm. Postuliert
-Tendenz: im Pl. Präs.Ind. -a- durch -u- ersetzen, im Prät. -a- durch -o- ersetzen, dialektaler Unterschied im 9.Jh, mdt. Eher -u-/-o-, obdt. Eher -a-</t>
        </r>
      </text>
    </comment>
    <comment ref="BF86" authorId="0">
      <text>
        <r>
          <rPr>
            <sz val="12"/>
            <color rgb="FF000000"/>
            <rFont val="Times New Roman"/>
            <family val="3"/>
          </rPr>
          <t xml:space="preserve">wichtige
Veränderung des Systems: Im Got. gäbe </t>
        </r>
        <r>
          <rPr>
            <i val="true"/>
            <sz val="12"/>
            <color rgb="FF000000"/>
            <rFont val="Times New Roman"/>
            <family val="3"/>
          </rPr>
          <t xml:space="preserve">es </t>
        </r>
        <r>
          <rPr>
            <sz val="12"/>
            <color rgb="FF000000"/>
            <rFont val="Times New Roman"/>
            <family val="3"/>
          </rPr>
          <t xml:space="preserve">noch einige Prät.präs., bei denen
das </t>
        </r>
        <r>
          <rPr>
            <b val="true"/>
            <sz val="12"/>
            <color rgb="FF000000"/>
            <rFont val="Times New Roman"/>
            <family val="3"/>
          </rPr>
          <t xml:space="preserve">auffälligste Merkmal der Gruppe - der Vokalwechsel zwischen Sg. und Pl.
Präs.Ind. -</t>
        </r>
        <r>
          <rPr>
            <sz val="12"/>
            <color rgb="FF000000"/>
            <rFont val="Times New Roman"/>
            <family val="3"/>
          </rPr>
          <t xml:space="preserve"> fehlte; dies ist im And. nachweislich nur noch bei einem Prät.
präs., nämlich bei </t>
        </r>
        <r>
          <rPr>
            <i val="true"/>
            <sz val="12"/>
            <color rgb="FF000000"/>
            <rFont val="Times New Roman"/>
            <family val="3"/>
          </rPr>
          <t xml:space="preserve">muaz - muazun </t>
        </r>
        <r>
          <rPr>
            <sz val="12"/>
            <color rgb="FF000000"/>
            <rFont val="Times New Roman"/>
            <family val="3"/>
          </rPr>
          <t xml:space="preserve">(so bei O, </t>
        </r>
        <r>
          <rPr>
            <i val="true"/>
            <sz val="12"/>
            <color rgb="FF000000"/>
            <rFont val="Times New Roman"/>
            <family val="3"/>
          </rPr>
          <t xml:space="preserve">muoz - muozun </t>
        </r>
        <r>
          <rPr>
            <sz val="12"/>
            <color rgb="FF000000"/>
            <rFont val="Times New Roman"/>
            <family val="3"/>
          </rPr>
          <t xml:space="preserve">bei N) der Fall,
überhaupt ist das ahd. System in sich einheitlicher, regelhafter. (Birkmann, 1987: 129)</t>
        </r>
      </text>
    </comment>
    <comment ref="BF89" authorId="0">
      <text>
        <r>
          <rPr>
            <sz val="10"/>
            <color rgb="FF000000"/>
            <rFont val="Arial"/>
            <family val="2"/>
          </rPr>
          <t xml:space="preserve">(Birkmann, 1987: 157) Regularisierung nach dem Muster der sw. Verben und Präteritopräsentien</t>
        </r>
      </text>
    </comment>
    <comment ref="BF91" authorId="1">
      <text>
        <r>
          <rPr>
            <sz val="10"/>
            <color rgb="FF000000"/>
            <rFont val="Arial"/>
            <family val="2"/>
          </rPr>
          <t xml:space="preserve">Ahd. Form muosa ist Folge des Primärberührungsseffekts (Brikmann, 1987: 83)</t>
        </r>
      </text>
    </comment>
    <comment ref="BK1" authorId="0">
      <text>
        <r>
          <rPr>
            <sz val="11"/>
            <color rgb="FF000000"/>
            <rFont val="Times New Roman"/>
            <family val="3"/>
          </rPr>
          <t xml:space="preserve">Mit Ausnahme von </t>
        </r>
        <r>
          <rPr>
            <i val="true"/>
            <sz val="11"/>
            <color rgb="FF000000"/>
            <rFont val="Times New Roman"/>
            <family val="3"/>
          </rPr>
          <t xml:space="preserve">witan </t>
        </r>
        <r>
          <rPr>
            <sz val="11"/>
            <color rgb="FF000000"/>
            <rFont val="Times New Roman"/>
            <family val="3"/>
          </rPr>
          <t xml:space="preserve">und </t>
        </r>
        <r>
          <rPr>
            <i val="true"/>
            <sz val="11"/>
            <color rgb="FF000000"/>
            <rFont val="Times New Roman"/>
            <family val="3"/>
          </rPr>
          <t xml:space="preserve">egan </t>
        </r>
        <r>
          <rPr>
            <sz val="11"/>
            <color rgb="FF000000"/>
            <rFont val="Times New Roman"/>
            <family val="3"/>
          </rPr>
          <t xml:space="preserve">besteht</t>
        </r>
        <r>
          <rPr>
            <b val="true"/>
            <sz val="11"/>
            <color rgb="FF000000"/>
            <rFont val="Times New Roman"/>
            <family val="3"/>
          </rPr>
          <t xml:space="preserve"> bei allen Prät.präs. die klare Tendenz,
als Stanmsilbenvokal im Prät. </t>
        </r>
        <r>
          <rPr>
            <b val="true"/>
            <i val="true"/>
            <sz val="11"/>
            <color rgb="FF000000"/>
            <rFont val="Times New Roman"/>
            <family val="3"/>
          </rPr>
          <t xml:space="preserve">-o- </t>
        </r>
        <r>
          <rPr>
            <b val="true"/>
            <sz val="11"/>
            <color rgb="FF000000"/>
            <rFont val="Times New Roman"/>
            <family val="3"/>
          </rPr>
          <t xml:space="preserve">zu generalisieren:</t>
        </r>
        <r>
          <rPr>
            <sz val="11"/>
            <color rgb="FF000000"/>
            <rFont val="Times New Roman"/>
            <family val="3"/>
          </rPr>
          <t xml:space="preserve"> ein Prät. zu </t>
        </r>
        <r>
          <rPr>
            <i val="true"/>
            <sz val="11"/>
            <color rgb="FF000000"/>
            <rFont val="Times New Roman"/>
            <family val="3"/>
          </rPr>
          <t xml:space="preserve">*dugan
</t>
        </r>
        <r>
          <rPr>
            <sz val="11"/>
            <color rgb="FF000000"/>
            <rFont val="Times New Roman"/>
            <family val="3"/>
          </rPr>
          <t xml:space="preserve">ist nicht belegt, doch ist hier eine Form </t>
        </r>
        <r>
          <rPr>
            <i val="true"/>
            <sz val="11"/>
            <color rgb="FF000000"/>
            <rFont val="Times New Roman"/>
            <family val="3"/>
          </rPr>
          <t xml:space="preserve">*dohta </t>
        </r>
        <r>
          <rPr>
            <sz val="11"/>
            <color rgb="FF000000"/>
            <rFont val="Times New Roman"/>
            <family val="3"/>
          </rPr>
          <t xml:space="preserve">wahrscheinlich (HOLTHAUSEN 1921:
166); bei </t>
        </r>
        <r>
          <rPr>
            <i val="true"/>
            <sz val="11"/>
            <color rgb="FF000000"/>
            <rFont val="Times New Roman"/>
            <family val="3"/>
          </rPr>
          <t xml:space="preserve">*ounnan </t>
        </r>
        <r>
          <rPr>
            <sz val="11"/>
            <color rgb="FF000000"/>
            <rFont val="Times New Roman"/>
            <family val="3"/>
          </rPr>
          <t xml:space="preserve">stehen acht Belege mit </t>
        </r>
        <r>
          <rPr>
            <i val="true"/>
            <sz val="11"/>
            <color rgb="FF000000"/>
            <rFont val="Times New Roman"/>
            <family val="3"/>
          </rPr>
          <t xml:space="preserve">-o- </t>
        </r>
        <r>
          <rPr>
            <sz val="11"/>
            <color rgb="FF000000"/>
            <rFont val="Times New Roman"/>
            <family val="3"/>
          </rPr>
          <t xml:space="preserve">gegen zwei Belege mit </t>
        </r>
        <r>
          <rPr>
            <i val="true"/>
            <sz val="11"/>
            <color rgb="FF000000"/>
            <rFont val="Times New Roman"/>
            <family val="3"/>
          </rPr>
          <t xml:space="preserve">-u- </t>
        </r>
        <r>
          <rPr>
            <sz val="11"/>
            <color rgb="FF000000"/>
            <rFont val="Times New Roman"/>
            <family val="3"/>
          </rPr>
          <t xml:space="preserve">(beide in
C); bei </t>
        </r>
        <r>
          <rPr>
            <i val="true"/>
            <sz val="11"/>
            <color rgb="FF000000"/>
            <rFont val="Times New Roman"/>
            <family val="3"/>
          </rPr>
          <t xml:space="preserve">*gi-, *afunnan, *thurban</t>
        </r>
        <r>
          <rPr>
            <i val="true"/>
            <sz val="7.5"/>
            <color rgb="FF000000"/>
            <rFont val="Times New Roman"/>
            <family val="3"/>
          </rPr>
          <t xml:space="preserve">1 </t>
        </r>
        <r>
          <rPr>
            <i val="true"/>
            <sz val="11"/>
            <color rgb="FF000000"/>
            <rFont val="Times New Roman"/>
            <family val="3"/>
          </rPr>
          <t xml:space="preserve">*d-urran/gidurr&gt;an</t>
        </r>
        <r>
          <rPr>
            <i val="true"/>
            <sz val="7.5"/>
            <color rgb="FF000000"/>
            <rFont val="Times New Roman"/>
            <family val="3"/>
          </rPr>
          <t xml:space="preserve">f </t>
        </r>
        <r>
          <rPr>
            <i val="true"/>
            <sz val="11"/>
            <color rgb="FF000000"/>
            <rFont val="Times New Roman"/>
            <family val="3"/>
          </rPr>
          <t xml:space="preserve">*skulan </t>
        </r>
        <r>
          <rPr>
            <sz val="11"/>
            <color rgb="FF000000"/>
            <rFont val="Times New Roman"/>
            <family val="3"/>
          </rPr>
          <t xml:space="preserve">steht immer </t>
        </r>
        <r>
          <rPr>
            <i val="true"/>
            <sz val="11"/>
            <color rgb="FF000000"/>
            <rFont val="Times New Roman"/>
            <family val="3"/>
          </rPr>
          <t xml:space="preserve">-o—,
</t>
        </r>
        <r>
          <rPr>
            <sz val="11"/>
            <color rgb="FF000000"/>
            <rFont val="Times New Roman"/>
            <family val="3"/>
          </rPr>
          <t xml:space="preserve">bei </t>
        </r>
        <r>
          <rPr>
            <i val="true"/>
            <sz val="11"/>
            <color rgb="FF000000"/>
            <rFont val="Times New Roman"/>
            <family val="3"/>
          </rPr>
          <t xml:space="preserve">*farmunan\ </t>
        </r>
        <r>
          <rPr>
            <sz val="11"/>
            <color rgb="FF000000"/>
            <rFont val="Times New Roman"/>
            <family val="3"/>
          </rPr>
          <t xml:space="preserve">ist einmal das Prät. </t>
        </r>
        <r>
          <rPr>
            <i val="true"/>
            <sz val="11"/>
            <color rgb="FF000000"/>
            <rFont val="Times New Roman"/>
            <family val="3"/>
          </rPr>
          <t xml:space="preserve">farmmste </t>
        </r>
        <r>
          <rPr>
            <sz val="11"/>
            <color rgb="FF000000"/>
            <rFont val="Times New Roman"/>
            <family val="3"/>
          </rPr>
          <t xml:space="preserve">in M belegt, einmal </t>
        </r>
        <r>
          <rPr>
            <i val="true"/>
            <sz val="11"/>
            <color rgb="FF000000"/>
            <rFont val="Times New Roman"/>
            <family val="3"/>
          </rPr>
          <t xml:space="preserve">formonsta </t>
        </r>
        <r>
          <rPr>
            <sz val="11"/>
            <color rgb="FF000000"/>
            <rFont val="Times New Roman"/>
            <family val="3"/>
          </rPr>
          <t xml:space="preserve">in C;
bei </t>
        </r>
        <r>
          <rPr>
            <i val="true"/>
            <sz val="11"/>
            <color rgb="FF000000"/>
            <rFont val="Times New Roman"/>
            <family val="3"/>
          </rPr>
          <t xml:space="preserve">*mugan </t>
        </r>
        <r>
          <rPr>
            <sz val="11"/>
            <color rgb="FF000000"/>
            <rFont val="Times New Roman"/>
            <family val="3"/>
          </rPr>
          <t xml:space="preserve">findet sich im Prät. ein Nebeneinander von </t>
        </r>
        <r>
          <rPr>
            <i val="true"/>
            <sz val="11"/>
            <color rgb="FF000000"/>
            <rFont val="Times New Roman"/>
            <family val="3"/>
          </rPr>
          <t xml:space="preserve">mahta </t>
        </r>
        <r>
          <rPr>
            <sz val="11"/>
            <color rgb="FF000000"/>
            <rFont val="Times New Roman"/>
            <family val="3"/>
          </rPr>
          <t xml:space="preserve">und </t>
        </r>
        <r>
          <rPr>
            <i val="true"/>
            <sz val="11"/>
            <color rgb="FF000000"/>
            <rFont val="Times New Roman"/>
            <family val="3"/>
          </rPr>
          <t xml:space="preserve">mohta </t>
        </r>
        <r>
          <rPr>
            <sz val="11"/>
            <color rgb="FF000000"/>
            <rFont val="Times New Roman"/>
            <family val="3"/>
          </rPr>
          <t xml:space="preserve">(vgl.
3.4.3.10 ); bei </t>
        </r>
        <r>
          <rPr>
            <i val="true"/>
            <sz val="11"/>
            <color rgb="FF000000"/>
            <rFont val="Times New Roman"/>
            <family val="3"/>
          </rPr>
          <t xml:space="preserve">*mōtan </t>
        </r>
        <r>
          <rPr>
            <sz val="11"/>
            <color rgb="FF000000"/>
            <rFont val="Times New Roman"/>
            <family val="3"/>
          </rPr>
          <t xml:space="preserve">ist der Vokal im Prät. lang </t>
        </r>
        <r>
          <rPr>
            <i val="true"/>
            <sz val="11"/>
            <color rgb="FF000000"/>
            <rFont val="Times New Roman"/>
            <family val="3"/>
          </rPr>
          <t xml:space="preserve">(mōsta, </t>
        </r>
        <r>
          <rPr>
            <sz val="11"/>
            <color rgb="FF000000"/>
            <rFont val="Times New Roman"/>
            <family val="3"/>
          </rPr>
          <t xml:space="preserve">neben häufigem </t>
        </r>
        <r>
          <rPr>
            <i val="true"/>
            <sz val="11"/>
            <color rgb="FF000000"/>
            <rFont val="Times New Roman"/>
            <family val="3"/>
          </rPr>
          <t xml:space="preserve">muosta,
</t>
        </r>
        <r>
          <rPr>
            <sz val="11"/>
            <color rgb="FF000000"/>
            <rFont val="Times New Roman"/>
            <family val="3"/>
          </rPr>
          <t xml:space="preserve">vgl. 5.3.11), doch wird der Vokal im Mndt. oft gekürzt (LASCH 1914:245 und 54ff). (Birkmann, 1987: 167)</t>
        </r>
      </text>
    </comment>
    <comment ref="BK6" authorId="0">
      <text>
        <r>
          <rPr>
            <i val="true"/>
            <sz val="11"/>
            <color rgb="FF000000"/>
            <rFont val="Times New Roman"/>
            <family val="3"/>
          </rPr>
          <t xml:space="preserve">Im </t>
        </r>
        <r>
          <rPr>
            <sz val="11"/>
            <color rgb="FF000000"/>
            <rFont val="Times New Roman"/>
            <family val="3"/>
          </rPr>
          <t xml:space="preserve">Prät.lnd. und Konj. steht immer </t>
        </r>
        <r>
          <rPr>
            <i val="true"/>
            <sz val="11"/>
            <color rgb="FF000000"/>
            <rFont val="Times New Roman"/>
            <family val="3"/>
          </rPr>
          <t xml:space="preserve">-ss- </t>
        </r>
        <r>
          <rPr>
            <sz val="11"/>
            <color rgb="FF000000"/>
            <rFont val="Times New Roman"/>
            <family val="3"/>
          </rPr>
          <t xml:space="preserve">als lautgesetzlich korrekte, aber
morphologisch irreguläre Bildung. Ansätze zur Regularisierung dieser Fönten wie
etwa im Ahd. zeigen die äs. Belege nur einmal in den Prudentius-Glossen bei
</t>
        </r>
        <r>
          <rPr>
            <i val="true"/>
            <sz val="11"/>
            <color rgb="FF000000"/>
            <rFont val="Times New Roman"/>
            <family val="3"/>
          </rPr>
          <t xml:space="preserve">farwistis. </t>
        </r>
        <r>
          <rPr>
            <sz val="11"/>
            <color rgb="FF000000"/>
            <rFont val="Times New Roman"/>
            <family val="3"/>
          </rPr>
          <t xml:space="preserve">(Birkmann, 1987: 168)</t>
        </r>
      </text>
    </comment>
    <comment ref="BK11" authorId="0">
      <text>
        <r>
          <rPr>
            <sz val="11"/>
            <color rgb="FF000000"/>
            <rFont val="Times New Roman"/>
            <family val="3"/>
          </rPr>
          <t xml:space="preserve">(Birkmann, 1987: 169) In allen Formen muß ursprünglich der Diphthong </t>
        </r>
        <r>
          <rPr>
            <i val="true"/>
            <sz val="11"/>
            <color rgb="FF000000"/>
            <rFont val="Times New Roman"/>
            <family val="3"/>
          </rPr>
          <t xml:space="preserve">*'-ai- </t>
        </r>
        <r>
          <rPr>
            <sz val="11"/>
            <color rgb="FF000000"/>
            <rFont val="Times New Roman"/>
            <family val="3"/>
          </rPr>
          <t xml:space="preserve">gestanden haben, vgl.
got. </t>
        </r>
        <r>
          <rPr>
            <i val="true"/>
            <sz val="11"/>
            <color rgb="FF000000"/>
            <rFont val="Times New Roman"/>
            <family val="3"/>
          </rPr>
          <t xml:space="preserve">aih, aigvm, aihta, </t>
        </r>
        <r>
          <rPr>
            <sz val="11"/>
            <color rgb="FF000000"/>
            <rFont val="Times New Roman"/>
            <family val="3"/>
          </rPr>
          <t xml:space="preserve">der im As. lautgesetzlich zu </t>
        </r>
        <r>
          <rPr>
            <i val="true"/>
            <sz val="11"/>
            <color rgb="FF000000"/>
            <rFont val="Times New Roman"/>
            <family val="3"/>
          </rPr>
          <t xml:space="preserve">e- </t>
        </r>
        <r>
          <rPr>
            <sz val="11"/>
            <color rgb="FF000000"/>
            <rFont val="Times New Roman"/>
            <family val="3"/>
          </rPr>
          <t xml:space="preserve">wird (vgl. 5.3.1).
Dieser phonologisch bedingte Wandel hat keine morphologischen Konsequenzen für
</t>
        </r>
        <r>
          <rPr>
            <i val="true"/>
            <sz val="11"/>
            <color rgb="FF000000"/>
            <rFont val="Times New Roman"/>
            <family val="3"/>
          </rPr>
          <t xml:space="preserve">egan.</t>
        </r>
      </text>
    </comment>
    <comment ref="BK17" authorId="0">
      <text>
        <r>
          <rPr>
            <sz val="11"/>
            <color rgb="FF000000"/>
            <rFont val="Times New Roman"/>
            <family val="3"/>
          </rPr>
          <t xml:space="preserve">Im Sg.Präs.Ind. ist lautgesetzlich Monophthongierung des ursprünglichen </t>
        </r>
        <r>
          <rPr>
            <i val="true"/>
            <sz val="11"/>
            <color rgb="FF000000"/>
            <rFont val="Times New Roman"/>
            <family val="3"/>
          </rPr>
          <t xml:space="preserve">*-au-
</t>
        </r>
        <r>
          <rPr>
            <sz val="11"/>
            <color rgb="FF000000"/>
            <rFont val="Times New Roman"/>
            <family val="3"/>
          </rPr>
          <t xml:space="preserve">(got. </t>
        </r>
        <r>
          <rPr>
            <i val="true"/>
            <sz val="11"/>
            <color rgb="FF000000"/>
            <rFont val="Times New Roman"/>
            <family val="3"/>
          </rPr>
          <t xml:space="preserve">daug, </t>
        </r>
        <r>
          <rPr>
            <sz val="11"/>
            <color rgb="FF000000"/>
            <rFont val="Times New Roman"/>
            <family val="3"/>
          </rPr>
          <t xml:space="preserve">ahd. </t>
        </r>
        <r>
          <rPr>
            <i val="true"/>
            <sz val="11"/>
            <color rgb="FF000000"/>
            <rFont val="Times New Roman"/>
            <family val="3"/>
          </rPr>
          <t xml:space="preserve">doug) </t>
        </r>
        <r>
          <rPr>
            <sz val="11"/>
            <color rgb="FF000000"/>
            <rFont val="Times New Roman"/>
            <family val="3"/>
          </rPr>
          <t xml:space="preserve">zu </t>
        </r>
        <r>
          <rPr>
            <i val="true"/>
            <sz val="11"/>
            <color rgb="FF000000"/>
            <rFont val="Times New Roman"/>
            <family val="3"/>
          </rPr>
          <t xml:space="preserve">-ō- </t>
        </r>
        <r>
          <rPr>
            <sz val="11"/>
            <color rgb="FF000000"/>
            <rFont val="Times New Roman"/>
            <family val="3"/>
          </rPr>
          <t xml:space="preserve">eingetreten, ein Lautgesetz, das jedes westgerm.
</t>
        </r>
        <r>
          <rPr>
            <i val="true"/>
            <sz val="11"/>
            <color rgb="FF000000"/>
            <rFont val="Times New Roman"/>
            <family val="3"/>
          </rPr>
          <t xml:space="preserve">*-au- </t>
        </r>
        <r>
          <rPr>
            <sz val="11"/>
            <color rgb="FF000000"/>
            <rFont val="Times New Roman"/>
            <family val="3"/>
          </rPr>
          <t xml:space="preserve">im As. (außer vor - -) betrifft (HOLZHÄUSEN 1921:39; zu Ausnahmen vgl.
GALLEE 191O:75f). Morphologische Konsequenzen für </t>
        </r>
        <r>
          <rPr>
            <i val="true"/>
            <sz val="11"/>
            <color rgb="FF000000"/>
            <rFont val="Times New Roman"/>
            <family val="3"/>
          </rPr>
          <t xml:space="preserve">*dugan </t>
        </r>
        <r>
          <rPr>
            <sz val="11"/>
            <color rgb="FF000000"/>
            <rFont val="Times New Roman"/>
            <family val="3"/>
          </rPr>
          <t xml:space="preserve">hat dieser Wandel nicht. (Birkmann, 1987: 170)</t>
        </r>
      </text>
    </comment>
    <comment ref="BK27" authorId="0">
      <text>
        <r>
          <rPr>
            <sz val="10"/>
            <color rgb="FF000000"/>
            <rFont val="Arial"/>
            <family val="2"/>
          </rPr>
          <t xml:space="preserve">3.Sg.Prät. (Tiefenbach, 2010: 223)
(Birkmann, 1987: 170) Lautgesetzlich zu erwartende Form mit Nasalschwund wäre </t>
        </r>
        <r>
          <rPr>
            <i val="true"/>
            <sz val="12"/>
            <color rgb="FF000000"/>
            <rFont val="Times New Roman"/>
            <family val="3"/>
          </rPr>
          <t xml:space="preserve">*kūþa/kūda</t>
        </r>
      </text>
    </comment>
    <comment ref="BK29" authorId="0">
      <text>
        <r>
          <rPr>
            <sz val="12"/>
            <color rgb="FF000000"/>
            <rFont val="Times New Roman"/>
            <family val="3"/>
          </rPr>
          <t xml:space="preserve">Im Prät. erscheint statt der lautgesetzlich zu erwartenden Form </t>
        </r>
        <r>
          <rPr>
            <i val="true"/>
            <sz val="12"/>
            <color rgb="FF000000"/>
            <rFont val="Times New Roman"/>
            <family val="3"/>
          </rPr>
          <t xml:space="preserve">*kunþa/
kunda </t>
        </r>
        <r>
          <rPr>
            <sz val="12"/>
            <color rgb="FF000000"/>
            <rFont val="Times New Roman"/>
            <family val="3"/>
          </rPr>
          <t xml:space="preserve">(vgl. got. </t>
        </r>
        <r>
          <rPr>
            <i val="true"/>
            <sz val="12"/>
            <color rgb="FF000000"/>
            <rFont val="Times New Roman"/>
            <family val="3"/>
          </rPr>
          <t xml:space="preserve">kunda, </t>
        </r>
        <r>
          <rPr>
            <sz val="12"/>
            <color rgb="FF000000"/>
            <rFont val="Times New Roman"/>
            <family val="3"/>
          </rPr>
          <t xml:space="preserve">ahd. </t>
        </r>
        <r>
          <rPr>
            <i val="true"/>
            <sz val="12"/>
            <color rgb="FF000000"/>
            <rFont val="Times New Roman"/>
            <family val="3"/>
          </rPr>
          <t xml:space="preserve">kunda/konda) </t>
        </r>
        <r>
          <rPr>
            <sz val="12"/>
            <color rgb="FF000000"/>
            <rFont val="Times New Roman"/>
            <family val="3"/>
          </rPr>
          <t xml:space="preserve">bzw. mit Nasalschwund'</t>
        </r>
        <r>
          <rPr>
            <i val="true"/>
            <sz val="12"/>
            <color rgb="FF000000"/>
            <rFont val="Times New Roman"/>
            <family val="3"/>
          </rPr>
          <t xml:space="preserve">*kūþa/kūda
</t>
        </r>
        <r>
          <rPr>
            <sz val="12"/>
            <color rgb="FF000000"/>
            <rFont val="Times New Roman"/>
            <family val="3"/>
          </rPr>
          <t xml:space="preserve">immer Formen wie </t>
        </r>
        <r>
          <rPr>
            <i val="true"/>
            <sz val="12"/>
            <color rgb="FF000000"/>
            <rFont val="Times New Roman"/>
            <family val="3"/>
          </rPr>
          <t xml:space="preserve">consta, oonstun </t>
        </r>
        <r>
          <rPr>
            <sz val="12"/>
            <color rgb="FF000000"/>
            <rFont val="Times New Roman"/>
            <family val="3"/>
          </rPr>
          <t xml:space="preserve">etc. (Birkmann, 1987: 171)
Im As. sind von der Erscheinung des s-Einschubs im Prät. sechs Verben betroffen:
</t>
        </r>
        <r>
          <rPr>
            <i val="true"/>
            <sz val="12"/>
            <color rgb="FF000000"/>
            <rFont val="Times New Roman"/>
            <family val="3"/>
          </rPr>
          <t xml:space="preserve">aunnan - eonsta; giunnan - gionsta; farmunan - farmonsta; gamotan - gamosta;
(gi)durran - (gi)-dorsta; biginnan – bigonsta. </t>
        </r>
        <r>
          <rPr>
            <sz val="12"/>
            <color rgb="FF000000"/>
            <rFont val="Times New Roman"/>
            <family val="3"/>
          </rPr>
          <t xml:space="preserve">(Birkmann, 1987: 171)</t>
        </r>
      </text>
    </comment>
    <comment ref="BK44" authorId="0">
      <text>
        <r>
          <rPr>
            <b val="true"/>
            <sz val="12"/>
            <color rgb="FF000000"/>
            <rFont val="Times New Roman"/>
            <family val="3"/>
          </rPr>
          <t xml:space="preserve">Bei· </t>
        </r>
        <r>
          <rPr>
            <b val="true"/>
            <i val="true"/>
            <sz val="12"/>
            <color rgb="FF000000"/>
            <rFont val="Times New Roman"/>
            <family val="3"/>
          </rPr>
          <t xml:space="preserve">(gi)durran </t>
        </r>
        <r>
          <rPr>
            <b val="true"/>
            <sz val="12"/>
            <color rgb="FF000000"/>
            <rFont val="Times New Roman"/>
            <family val="3"/>
          </rPr>
          <t xml:space="preserve">ist das Prät. </t>
        </r>
        <r>
          <rPr>
            <b val="true"/>
            <i val="true"/>
            <sz val="12"/>
            <color rgb="FF000000"/>
            <rFont val="Times New Roman"/>
            <family val="3"/>
          </rPr>
          <t xml:space="preserve">(gi)dorsta </t>
        </r>
        <r>
          <rPr>
            <b val="true"/>
            <sz val="12"/>
            <color rgb="FF000000"/>
            <rFont val="Times New Roman"/>
            <family val="3"/>
          </rPr>
          <t xml:space="preserve">lautgesetzlich entstanden, wie die got.
Formen zeigen; aus </t>
        </r>
        <r>
          <rPr>
            <b val="true"/>
            <i val="true"/>
            <sz val="12"/>
            <color rgb="FF000000"/>
            <rFont val="Times New Roman"/>
            <family val="3"/>
          </rPr>
          <t xml:space="preserve">germ.*gadar&gt;s-/gadurz-</t>
        </r>
        <r>
          <rPr>
            <i val="true"/>
            <sz val="12"/>
            <color rgb="FF000000"/>
            <rFont val="Times New Roman"/>
            <family val="3"/>
          </rPr>
          <t xml:space="preserve"> </t>
        </r>
        <r>
          <rPr>
            <sz val="12"/>
            <color rgb="FF000000"/>
            <rFont val="Times New Roman"/>
            <family val="3"/>
          </rPr>
          <t xml:space="preserve">wurde im Got. der Pl. nach dem Sg. ausgeglichen
(got. </t>
        </r>
        <r>
          <rPr>
            <i val="true"/>
            <sz val="12"/>
            <color rgb="FF000000"/>
            <rFont val="Times New Roman"/>
            <family val="3"/>
          </rPr>
          <t xml:space="preserve">gadars - gadaurswn), </t>
        </r>
        <r>
          <rPr>
            <sz val="12"/>
            <color rgb="FF000000"/>
            <rFont val="Times New Roman"/>
            <family val="3"/>
          </rPr>
          <t xml:space="preserve">das Prät. </t>
        </r>
        <r>
          <rPr>
            <i val="true"/>
            <sz val="12"/>
            <color rgb="FF000000"/>
            <rFont val="Times New Roman"/>
            <family val="3"/>
          </rPr>
          <t xml:space="preserve">gadaursta </t>
        </r>
        <r>
          <rPr>
            <sz val="12"/>
            <color rgb="FF000000"/>
            <rFont val="Times New Roman"/>
            <family val="3"/>
          </rPr>
          <t xml:space="preserve">ist dann entweder lautgesetzlich
oder in Anlehnung an die Präs.-Formen entstanden. Im Westgerm, wurde dagegen
der Sg. an den Pl. angeglichen, was ahd</t>
        </r>
        <r>
          <rPr>
            <i val="true"/>
            <sz val="12"/>
            <color rgb="FF000000"/>
            <rFont val="Times New Roman"/>
            <family val="3"/>
          </rPr>
          <t xml:space="preserve">.gidar/gitarr </t>
        </r>
        <r>
          <rPr>
            <sz val="12"/>
            <color rgb="FF000000"/>
            <rFont val="Times New Roman"/>
            <family val="3"/>
          </rPr>
          <t xml:space="preserve">und as. </t>
        </r>
        <r>
          <rPr>
            <i val="true"/>
            <sz val="12"/>
            <color rgb="FF000000"/>
            <rFont val="Times New Roman"/>
            <family val="3"/>
          </rPr>
          <t xml:space="preserve">gidar </t>
        </r>
        <r>
          <rPr>
            <sz val="12"/>
            <color rgb="FF000000"/>
            <rFont val="Times New Roman"/>
            <family val="3"/>
          </rPr>
          <t xml:space="preserve">(einmal
auch in Hel C </t>
        </r>
        <r>
          <rPr>
            <i val="true"/>
            <sz val="12"/>
            <color rgb="FF000000"/>
            <rFont val="Times New Roman"/>
            <family val="3"/>
          </rPr>
          <t xml:space="preserve">gidarr) </t>
        </r>
        <r>
          <rPr>
            <sz val="12"/>
            <color rgb="FF000000"/>
            <rFont val="Times New Roman"/>
            <family val="3"/>
          </rPr>
          <t xml:space="preserve">ergab. Im Prät. steht im Ahd. und As. die </t>
        </r>
        <r>
          <rPr>
            <b val="true"/>
            <sz val="12"/>
            <color rgb="FF000000"/>
            <rFont val="Times New Roman"/>
            <family val="3"/>
          </rPr>
          <t xml:space="preserve">lautgesetzliche
Form </t>
        </r>
        <r>
          <rPr>
            <b val="true"/>
            <i val="true"/>
            <sz val="12"/>
            <color rgb="FF000000"/>
            <rFont val="Times New Roman"/>
            <family val="3"/>
          </rPr>
          <t xml:space="preserve">gidorsta,</t>
        </r>
        <r>
          <rPr>
            <i val="true"/>
            <sz val="12"/>
            <color rgb="FF000000"/>
            <rFont val="Times New Roman"/>
            <family val="3"/>
          </rPr>
          <t xml:space="preserve"> </t>
        </r>
        <r>
          <rPr>
            <sz val="12"/>
            <color rgb="FF000000"/>
            <rFont val="Times New Roman"/>
            <family val="3"/>
          </rPr>
          <t xml:space="preserve">die - und hier drehen wir die Argumentation um - vielleicht deshalb
erhalten bleibt, weil auch bei anderen Prät.präs. das Prät.-Allomorph -st- vorhanden
War. (Birkmann, 1987: 171)</t>
        </r>
      </text>
    </comment>
    <comment ref="BK53" authorId="1">
      <text>
        <r>
          <rPr>
            <sz val="11"/>
            <color rgb="FF000000"/>
            <rFont val="Arial"/>
            <family val="2"/>
          </rPr>
          <t xml:space="preserve">(Gallée, 1993: 268) einzige belegte Prät.-Form</t>
        </r>
      </text>
    </comment>
    <comment ref="BK77" authorId="1">
      <text>
        <r>
          <rPr>
            <sz val="11"/>
            <color rgb="FF000000"/>
            <rFont val="Arial"/>
            <family val="2"/>
          </rPr>
          <t xml:space="preserve">Reste eines alten Ablauts a – o (Gallée, 1993: 245)</t>
        </r>
      </text>
    </comment>
    <comment ref="BK90" authorId="0">
      <text>
        <r>
          <rPr>
            <sz val="12"/>
            <color rgb="FF000000"/>
            <rFont val="Times New Roman"/>
            <family val="3"/>
          </rPr>
          <t xml:space="preserve">Bei </t>
        </r>
        <r>
          <rPr>
            <i val="true"/>
            <sz val="12"/>
            <color rgb="FF000000"/>
            <rFont val="Times New Roman"/>
            <family val="3"/>
          </rPr>
          <t xml:space="preserve">gamōtan </t>
        </r>
        <r>
          <rPr>
            <sz val="12"/>
            <color rgb="FF000000"/>
            <rFont val="Times New Roman"/>
            <family val="3"/>
          </rPr>
          <t xml:space="preserve">ist das Prät. lautgesetzlich zu </t>
        </r>
        <r>
          <rPr>
            <i val="true"/>
            <sz val="12"/>
            <color rgb="FF000000"/>
            <rFont val="Times New Roman"/>
            <family val="3"/>
          </rPr>
          <t xml:space="preserve">*gamōssa </t>
        </r>
        <r>
          <rPr>
            <sz val="12"/>
            <color rgb="FF000000"/>
            <rFont val="Times New Roman"/>
            <family val="3"/>
          </rPr>
          <t xml:space="preserve">geworden und dann das
</t>
        </r>
        <r>
          <rPr>
            <b val="true"/>
            <sz val="12"/>
            <color rgb="FF000000"/>
            <rFont val="Times New Roman"/>
            <family val="3"/>
          </rPr>
          <t xml:space="preserve">Dentalsuffix restituiert</t>
        </r>
        <r>
          <rPr>
            <sz val="12"/>
            <color rgb="FF000000"/>
            <rFont val="Times New Roman"/>
            <family val="3"/>
          </rPr>
          <t xml:space="preserve"> worden; auch hier könnte -st- als Allomorph des Prät.
segmentiert werden. (Birkmann, 1987: 171)</t>
        </r>
      </text>
    </comment>
  </commentList>
</comments>
</file>

<file path=xl/sharedStrings.xml><?xml version="1.0" encoding="utf-8"?>
<sst xmlns="http://schemas.openxmlformats.org/spreadsheetml/2006/main" count="7284" uniqueCount="2161">
  <si>
    <t xml:space="preserve">Lühr, 1984</t>
  </si>
  <si>
    <t xml:space="preserve">Ringe</t>
  </si>
  <si>
    <t xml:space="preserve">Rekonstruktion</t>
  </si>
  <si>
    <t xml:space="preserve">Verhältnis zu den Belegen</t>
  </si>
  <si>
    <t xml:space="preserve">Präteritopräsentia</t>
  </si>
  <si>
    <t xml:space="preserve">Gesamtzahl der Lemmata</t>
  </si>
  <si>
    <t xml:space="preserve">Summe der Zusatzannahmen bei der Rekonstruktion</t>
  </si>
  <si>
    <t xml:space="preserve">Zusatzannahmen nötig</t>
  </si>
  <si>
    <t xml:space="preserve">Summe der Probleme bei der Rekonstruktion</t>
  </si>
  <si>
    <t xml:space="preserve">Problem ohne Lösungsvorschlag</t>
  </si>
  <si>
    <t xml:space="preserve">Anzahl der belegten Varianten</t>
  </si>
  <si>
    <t xml:space="preserve">davon problemlos</t>
  </si>
  <si>
    <t xml:space="preserve">Dental</t>
  </si>
  <si>
    <t xml:space="preserve">Stammvokal</t>
  </si>
  <si>
    <t xml:space="preserve">Stammauslaut </t>
  </si>
  <si>
    <t xml:space="preserve">Dental + Stammauslaut </t>
  </si>
  <si>
    <t xml:space="preserve">Stammvokal + Stammauslaut</t>
  </si>
  <si>
    <t xml:space="preserve">Dental  </t>
  </si>
  <si>
    <t xml:space="preserve">Dental + Stammvokal</t>
  </si>
  <si>
    <r>
      <rPr>
        <i val="true"/>
        <sz val="12"/>
        <color rgb="FF000000"/>
        <rFont val="Times New Roman"/>
        <family val="1"/>
      </rPr>
      <t xml:space="preserve">*witan </t>
    </r>
    <r>
      <rPr>
        <sz val="12"/>
        <color rgb="FF000000"/>
        <rFont val="Times New Roman"/>
        <family val="1"/>
      </rPr>
      <t xml:space="preserve">‚wissen‘ </t>
    </r>
  </si>
  <si>
    <r>
      <rPr>
        <i val="true"/>
        <sz val="12"/>
        <color rgb="FF000000"/>
        <rFont val="Times New Roman"/>
        <family val="1"/>
      </rPr>
      <t xml:space="preserve">*aigan </t>
    </r>
    <r>
      <rPr>
        <sz val="12"/>
        <color rgb="FF000000"/>
        <rFont val="Times New Roman"/>
        <family val="1"/>
      </rPr>
      <t xml:space="preserve">‚haben‘</t>
    </r>
  </si>
  <si>
    <r>
      <rPr>
        <i val="true"/>
        <sz val="12"/>
        <color rgb="FF000000"/>
        <rFont val="Times New Roman"/>
        <family val="1"/>
      </rPr>
      <t xml:space="preserve">*dugan</t>
    </r>
    <r>
      <rPr>
        <sz val="12"/>
        <color rgb="FF000000"/>
        <rFont val="Times New Roman"/>
        <family val="1"/>
      </rPr>
      <t xml:space="preserve"> ‚taugen‘</t>
    </r>
  </si>
  <si>
    <r>
      <rPr>
        <i val="true"/>
        <sz val="12"/>
        <color rgb="FF000000"/>
        <rFont val="Times New Roman"/>
        <family val="1"/>
      </rPr>
      <t xml:space="preserve">*kunnan </t>
    </r>
    <r>
      <rPr>
        <sz val="12"/>
        <color rgb="FF000000"/>
        <rFont val="Times New Roman"/>
        <family val="1"/>
      </rPr>
      <t xml:space="preserve">‚kennen, wissen‘</t>
    </r>
  </si>
  <si>
    <r>
      <rPr>
        <i val="true"/>
        <sz val="12"/>
        <color rgb="FF000000"/>
        <rFont val="Times New Roman"/>
        <family val="1"/>
      </rPr>
      <t xml:space="preserve">*þurban </t>
    </r>
    <r>
      <rPr>
        <sz val="12"/>
        <color rgb="FF000000"/>
        <rFont val="Times New Roman"/>
        <family val="1"/>
      </rPr>
      <t xml:space="preserve">‚bedürfen‘</t>
    </r>
  </si>
  <si>
    <r>
      <rPr>
        <i val="true"/>
        <sz val="12"/>
        <color rgb="FF000000"/>
        <rFont val="Times New Roman"/>
        <family val="1"/>
      </rPr>
      <t xml:space="preserve">*durzan </t>
    </r>
    <r>
      <rPr>
        <sz val="12"/>
        <color rgb="FF000000"/>
        <rFont val="Times New Roman"/>
        <family val="1"/>
      </rPr>
      <t xml:space="preserve">‚wagen‘</t>
    </r>
  </si>
  <si>
    <t xml:space="preserve">*unnan ‚denken an, lieben‘</t>
  </si>
  <si>
    <r>
      <rPr>
        <i val="true"/>
        <sz val="12"/>
        <color rgb="FF000000"/>
        <rFont val="Times New Roman"/>
        <family val="1"/>
      </rPr>
      <t xml:space="preserve">*skulan </t>
    </r>
    <r>
      <rPr>
        <sz val="12"/>
        <color rgb="FF000000"/>
        <rFont val="Times New Roman"/>
        <family val="1"/>
      </rPr>
      <t xml:space="preserve">‚sollen‘</t>
    </r>
  </si>
  <si>
    <r>
      <rPr>
        <i val="true"/>
        <sz val="12"/>
        <color rgb="FF000000"/>
        <rFont val="Times New Roman"/>
        <family val="1"/>
      </rPr>
      <t xml:space="preserve">*munan </t>
    </r>
    <r>
      <rPr>
        <sz val="12"/>
        <color rgb="FF000000"/>
        <rFont val="Times New Roman"/>
        <family val="1"/>
      </rPr>
      <t xml:space="preserve">‚denken, meinen‘</t>
    </r>
  </si>
  <si>
    <r>
      <rPr>
        <i val="true"/>
        <sz val="12"/>
        <color rgb="FF000000"/>
        <rFont val="Times New Roman"/>
        <family val="1"/>
      </rPr>
      <t xml:space="preserve">*magan </t>
    </r>
    <r>
      <rPr>
        <sz val="12"/>
        <color rgb="FF000000"/>
        <rFont val="Times New Roman"/>
        <family val="1"/>
      </rPr>
      <t xml:space="preserve">‚können‘</t>
    </r>
  </si>
  <si>
    <r>
      <rPr>
        <i val="true"/>
        <sz val="12"/>
        <color rgb="FF000000"/>
        <rFont val="Times New Roman"/>
        <family val="1"/>
      </rPr>
      <t xml:space="preserve">*nugan </t>
    </r>
    <r>
      <rPr>
        <sz val="12"/>
        <color rgb="FF000000"/>
        <rFont val="Times New Roman"/>
        <family val="1"/>
      </rPr>
      <t xml:space="preserve">‚genügen‘</t>
    </r>
  </si>
  <si>
    <r>
      <rPr>
        <i val="true"/>
        <sz val="12"/>
        <color rgb="FF000000"/>
        <rFont val="Times New Roman"/>
        <family val="1"/>
      </rPr>
      <t xml:space="preserve">*mōtan </t>
    </r>
    <r>
      <rPr>
        <sz val="12"/>
        <color rgb="FF000000"/>
        <rFont val="Times New Roman"/>
        <family val="1"/>
      </rPr>
      <t xml:space="preserve">‚müssen‘</t>
    </r>
  </si>
  <si>
    <r>
      <rPr>
        <i val="true"/>
        <sz val="12"/>
        <color rgb="FF000000"/>
        <rFont val="Times New Roman"/>
        <family val="1"/>
      </rPr>
      <t xml:space="preserve">*ōgan</t>
    </r>
    <r>
      <rPr>
        <sz val="12"/>
        <color rgb="FF000000"/>
        <rFont val="Times New Roman"/>
        <family val="1"/>
      </rPr>
      <t xml:space="preserve"> ‚fürchten‘</t>
    </r>
  </si>
  <si>
    <r>
      <rPr>
        <sz val="11"/>
        <color rgb="FF000000"/>
        <rFont val="Calibri"/>
        <family val="2"/>
      </rPr>
      <t xml:space="preserve">aisl. </t>
    </r>
    <r>
      <rPr>
        <i val="true"/>
        <sz val="12"/>
        <color rgb="FF000000"/>
        <rFont val="Times New Roman"/>
        <family val="1"/>
      </rPr>
      <t xml:space="preserve">*knega </t>
    </r>
    <r>
      <rPr>
        <sz val="12"/>
        <color rgb="FF000000"/>
        <rFont val="Times New Roman"/>
        <family val="1"/>
      </rPr>
      <t xml:space="preserve">‚können‘</t>
    </r>
  </si>
  <si>
    <t xml:space="preserve">primäre ja-Verben</t>
  </si>
  <si>
    <r>
      <rPr>
        <i val="true"/>
        <sz val="12"/>
        <color rgb="FF000000"/>
        <rFont val="Times New Roman"/>
        <family val="1"/>
      </rPr>
      <t xml:space="preserve">*bringan </t>
    </r>
    <r>
      <rPr>
        <sz val="12"/>
        <color rgb="FF000000"/>
        <rFont val="Times New Roman"/>
        <family val="1"/>
      </rPr>
      <t xml:space="preserve">‚bringen‘</t>
    </r>
  </si>
  <si>
    <r>
      <rPr>
        <i val="true"/>
        <sz val="12"/>
        <color rgb="FF000000"/>
        <rFont val="Times New Roman"/>
        <family val="1"/>
      </rPr>
      <t xml:space="preserve">*brūkanan </t>
    </r>
    <r>
      <rPr>
        <sz val="12"/>
        <color rgb="FF000000"/>
        <rFont val="Times New Roman"/>
        <family val="1"/>
      </rPr>
      <t xml:space="preserve">‚gebrauchen‘</t>
    </r>
  </si>
  <si>
    <r>
      <rPr>
        <i val="true"/>
        <sz val="12"/>
        <color rgb="FF000000"/>
        <rFont val="Times New Roman"/>
        <family val="1"/>
      </rPr>
      <t xml:space="preserve">*bugjan</t>
    </r>
    <r>
      <rPr>
        <sz val="12"/>
        <color rgb="FF000000"/>
        <rFont val="Times New Roman"/>
        <family val="1"/>
      </rPr>
      <t xml:space="preserve"> ‚kaufen‘</t>
    </r>
  </si>
  <si>
    <r>
      <rPr>
        <i val="true"/>
        <sz val="12"/>
        <color rgb="FF000000"/>
        <rFont val="Times New Roman"/>
        <family val="1"/>
      </rPr>
      <t xml:space="preserve">*lakjan </t>
    </r>
    <r>
      <rPr>
        <sz val="12"/>
        <color rgb="FF000000"/>
        <rFont val="Times New Roman"/>
        <family val="1"/>
      </rPr>
      <t xml:space="preserve">‚nehmen, ergreifen‘</t>
    </r>
  </si>
  <si>
    <r>
      <rPr>
        <i val="true"/>
        <sz val="12"/>
        <color rgb="FF000000"/>
        <rFont val="Times New Roman"/>
        <family val="1"/>
      </rPr>
      <t xml:space="preserve">*sōkjan </t>
    </r>
    <r>
      <rPr>
        <sz val="12"/>
        <color rgb="FF000000"/>
        <rFont val="Times New Roman"/>
        <family val="1"/>
      </rPr>
      <t xml:space="preserve">‚suchen‘</t>
    </r>
  </si>
  <si>
    <r>
      <rPr>
        <i val="true"/>
        <sz val="12"/>
        <color rgb="FF000000"/>
        <rFont val="Times New Roman"/>
        <family val="1"/>
      </rPr>
      <t xml:space="preserve">*þankjan </t>
    </r>
    <r>
      <rPr>
        <sz val="12"/>
        <color rgb="FF000000"/>
        <rFont val="Times New Roman"/>
        <family val="1"/>
      </rPr>
      <t xml:space="preserve">‚denken, wahrnehmen‘</t>
    </r>
  </si>
  <si>
    <r>
      <rPr>
        <i val="true"/>
        <sz val="12"/>
        <color rgb="FF000000"/>
        <rFont val="Times New Roman"/>
        <family val="1"/>
      </rPr>
      <t xml:space="preserve">*þunkjan </t>
    </r>
    <r>
      <rPr>
        <sz val="12"/>
        <color rgb="FF000000"/>
        <rFont val="Times New Roman"/>
        <family val="1"/>
      </rPr>
      <t xml:space="preserve">‚scheinen‘</t>
    </r>
  </si>
  <si>
    <r>
      <rPr>
        <i val="true"/>
        <sz val="12"/>
        <color rgb="FF000000"/>
        <rFont val="Times New Roman"/>
        <family val="1"/>
      </rPr>
      <t xml:space="preserve">*wurkjan </t>
    </r>
    <r>
      <rPr>
        <sz val="12"/>
        <color rgb="FF000000"/>
        <rFont val="Times New Roman"/>
        <family val="1"/>
      </rPr>
      <t xml:space="preserve">‚anfertigen, arbeiten‘</t>
    </r>
  </si>
  <si>
    <t xml:space="preserve">sekundäre ja-Verben</t>
  </si>
  <si>
    <r>
      <rPr>
        <i val="true"/>
        <sz val="12"/>
        <color rgb="FF000000"/>
        <rFont val="Times New Roman"/>
        <family val="1"/>
      </rPr>
      <t xml:space="preserve">*lakjan </t>
    </r>
    <r>
      <rPr>
        <sz val="12"/>
        <color rgb="FF000000"/>
        <rFont val="Times New Roman"/>
        <family val="1"/>
      </rPr>
      <t xml:space="preserve">‚lecken, befeuchten‘</t>
    </r>
  </si>
  <si>
    <r>
      <rPr>
        <i val="true"/>
        <sz val="12"/>
        <color rgb="FF000000"/>
        <rFont val="Times New Roman"/>
        <family val="1"/>
      </rPr>
      <t xml:space="preserve">*rakjan </t>
    </r>
    <r>
      <rPr>
        <sz val="12"/>
        <color rgb="FF000000"/>
        <rFont val="Times New Roman"/>
        <family val="1"/>
      </rPr>
      <t xml:space="preserve">‚strecken‘</t>
    </r>
  </si>
  <si>
    <r>
      <rPr>
        <i val="true"/>
        <sz val="12"/>
        <color rgb="FF000000"/>
        <rFont val="Times New Roman"/>
        <family val="1"/>
      </rPr>
      <t xml:space="preserve">*rōkian </t>
    </r>
    <r>
      <rPr>
        <sz val="12"/>
        <color rgb="FF000000"/>
        <rFont val="Times New Roman"/>
        <family val="1"/>
      </rPr>
      <t xml:space="preserve">‚versorgen, sich kümmern um‘</t>
    </r>
  </si>
  <si>
    <r>
      <rPr>
        <i val="true"/>
        <sz val="12"/>
        <color rgb="FF000000"/>
        <rFont val="Times New Roman"/>
        <family val="1"/>
      </rPr>
      <t xml:space="preserve">*taikjan </t>
    </r>
    <r>
      <rPr>
        <sz val="12"/>
        <color rgb="FF000000"/>
        <rFont val="Times New Roman"/>
        <family val="1"/>
      </rPr>
      <t xml:space="preserve">‚lehren‘</t>
    </r>
  </si>
  <si>
    <r>
      <rPr>
        <i val="true"/>
        <sz val="12"/>
        <color rgb="FF000000"/>
        <rFont val="Times New Roman"/>
        <family val="1"/>
      </rPr>
      <t xml:space="preserve">*þakjan </t>
    </r>
    <r>
      <rPr>
        <sz val="12"/>
        <color rgb="FF000000"/>
        <rFont val="Times New Roman"/>
        <family val="1"/>
      </rPr>
      <t xml:space="preserve">‚bedecken‘</t>
    </r>
  </si>
  <si>
    <r>
      <rPr>
        <i val="true"/>
        <sz val="12"/>
        <color rgb="FF000000"/>
        <rFont val="Times New Roman"/>
        <family val="1"/>
      </rPr>
      <t xml:space="preserve">*wakjan </t>
    </r>
    <r>
      <rPr>
        <sz val="12"/>
        <color rgb="FF000000"/>
        <rFont val="Times New Roman"/>
        <family val="1"/>
      </rPr>
      <t xml:space="preserve">‚wecken‘</t>
    </r>
  </si>
  <si>
    <r>
      <rPr>
        <i val="true"/>
        <sz val="12"/>
        <color rgb="FF000000"/>
        <rFont val="Times New Roman"/>
        <family val="1"/>
      </rPr>
      <t xml:space="preserve">*wrakjan</t>
    </r>
    <r>
      <rPr>
        <sz val="12"/>
        <color rgb="FF000000"/>
        <rFont val="Times New Roman"/>
        <family val="1"/>
      </rPr>
      <t xml:space="preserve"> ‚wecken, verfolgen‘</t>
    </r>
  </si>
  <si>
    <r>
      <rPr>
        <i val="true"/>
        <sz val="12"/>
        <color rgb="FF000000"/>
        <rFont val="Times New Roman"/>
        <family val="1"/>
      </rPr>
      <t xml:space="preserve">*kaupjanan</t>
    </r>
    <r>
      <rPr>
        <sz val="12"/>
        <color rgb="FF000000"/>
        <rFont val="Times New Roman"/>
        <family val="1"/>
      </rPr>
      <t xml:space="preserve"> ‚kaufen‘</t>
    </r>
  </si>
  <si>
    <r>
      <rPr>
        <i val="true"/>
        <sz val="12"/>
        <color rgb="FF000000"/>
        <rFont val="Times New Roman"/>
        <family val="1"/>
      </rPr>
      <t xml:space="preserve">*strakkijan </t>
    </r>
    <r>
      <rPr>
        <sz val="12"/>
        <color rgb="FF000000"/>
        <rFont val="Times New Roman"/>
        <family val="1"/>
      </rPr>
      <t xml:space="preserve">‚strecken‘</t>
    </r>
  </si>
  <si>
    <r>
      <rPr>
        <i val="true"/>
        <sz val="12"/>
        <color rgb="FF000000"/>
        <rFont val="Times New Roman"/>
        <family val="1"/>
      </rPr>
      <t xml:space="preserve">*dwaljan</t>
    </r>
    <r>
      <rPr>
        <sz val="12"/>
        <color rgb="FF000000"/>
        <rFont val="Times New Roman"/>
        <family val="1"/>
      </rPr>
      <t xml:space="preserve"> ‚in die Irre führen‘</t>
    </r>
  </si>
  <si>
    <r>
      <rPr>
        <i val="true"/>
        <sz val="12"/>
        <color rgb="FF000000"/>
        <rFont val="Times New Roman"/>
        <family val="1"/>
      </rPr>
      <t xml:space="preserve">*kwaljan </t>
    </r>
    <r>
      <rPr>
        <sz val="12"/>
        <color rgb="FF000000"/>
        <rFont val="Times New Roman"/>
        <family val="1"/>
      </rPr>
      <t xml:space="preserve">‚quälen, töten‘</t>
    </r>
  </si>
  <si>
    <r>
      <rPr>
        <i val="true"/>
        <sz val="12"/>
        <color rgb="FF000000"/>
        <rFont val="Times New Roman"/>
        <family val="1"/>
      </rPr>
      <t xml:space="preserve">*saljan </t>
    </r>
    <r>
      <rPr>
        <sz val="12"/>
        <color rgb="FF000000"/>
        <rFont val="Times New Roman"/>
        <family val="1"/>
      </rPr>
      <t xml:space="preserve">‚verkaufen, geben‘</t>
    </r>
  </si>
  <si>
    <r>
      <rPr>
        <i val="true"/>
        <sz val="12"/>
        <color rgb="FF000000"/>
        <rFont val="Times New Roman"/>
        <family val="1"/>
      </rPr>
      <t xml:space="preserve">*stalljan </t>
    </r>
    <r>
      <rPr>
        <sz val="12"/>
        <color rgb="FF000000"/>
        <rFont val="Times New Roman"/>
        <family val="1"/>
      </rPr>
      <t xml:space="preserve">‚stellen‘</t>
    </r>
  </si>
  <si>
    <r>
      <rPr>
        <i val="true"/>
        <sz val="12"/>
        <color rgb="FF000000"/>
        <rFont val="Times New Roman"/>
        <family val="1"/>
      </rPr>
      <t xml:space="preserve">*taljan </t>
    </r>
    <r>
      <rPr>
        <sz val="12"/>
        <color rgb="FF000000"/>
        <rFont val="Times New Roman"/>
        <family val="1"/>
      </rPr>
      <t xml:space="preserve">‚zählen‘</t>
    </r>
  </si>
  <si>
    <r>
      <rPr>
        <i val="true"/>
        <sz val="12"/>
        <color rgb="FF000000"/>
        <rFont val="Times New Roman"/>
        <family val="1"/>
      </rPr>
      <t xml:space="preserve">*raikjanan </t>
    </r>
    <r>
      <rPr>
        <sz val="12"/>
        <color rgb="FF000000"/>
        <rFont val="Times New Roman"/>
        <family val="1"/>
      </rPr>
      <t xml:space="preserve">‚erreichen‘</t>
    </r>
  </si>
  <si>
    <r>
      <rPr>
        <sz val="11"/>
        <color rgb="FF000000"/>
        <rFont val="Calibri"/>
        <family val="2"/>
      </rPr>
      <t xml:space="preserve">ae. </t>
    </r>
    <r>
      <rPr>
        <i val="true"/>
        <sz val="12"/>
        <color rgb="FF000000"/>
        <rFont val="Times New Roman"/>
        <family val="1"/>
      </rPr>
      <t xml:space="preserve">ċweċċan </t>
    </r>
    <r>
      <rPr>
        <sz val="12"/>
        <color rgb="FF000000"/>
        <rFont val="Times New Roman"/>
        <family val="1"/>
      </rPr>
      <t xml:space="preserve">‚schütteln‘</t>
    </r>
  </si>
  <si>
    <r>
      <rPr>
        <sz val="11"/>
        <color rgb="FF000000"/>
        <rFont val="Calibri"/>
        <family val="2"/>
      </rPr>
      <t xml:space="preserve">ae. </t>
    </r>
    <r>
      <rPr>
        <i val="true"/>
        <sz val="12"/>
        <color rgb="FF000000"/>
        <rFont val="Times New Roman"/>
        <family val="1"/>
      </rPr>
      <t xml:space="preserve">dreċċan </t>
    </r>
    <r>
      <rPr>
        <sz val="12"/>
        <color rgb="FF000000"/>
        <rFont val="Times New Roman"/>
        <family val="1"/>
      </rPr>
      <t xml:space="preserve">‚heimsuchen‘</t>
    </r>
  </si>
  <si>
    <t xml:space="preserve">Mittelwert</t>
  </si>
  <si>
    <t xml:space="preserve">Gesamtzahl der Varianten</t>
  </si>
  <si>
    <t xml:space="preserve">Prozentsatz bezüglich der belegten Varianten</t>
  </si>
  <si>
    <t xml:space="preserve">Gesamtzahl der Annahmen/Probleme bei der Rekonstruktion</t>
  </si>
  <si>
    <t xml:space="preserve">absolute Häufigkeit der jeweiligen Zusatzannahmen/Probleme nach Lühr, 1984</t>
  </si>
  <si>
    <t xml:space="preserve">Relative Häufigkeit der jeweiligen Zusatzannahmen/Probleme bei nach Lühr, 1984</t>
  </si>
  <si>
    <t xml:space="preserve">Summe der Zusatzannahmen bzw. Probleme bei der Rekonstruktion nach Lühr, 1984</t>
  </si>
  <si>
    <t xml:space="preserve">absolute Häufigkeit der jeweiligen Zusatzannahmen/Probleme nach Ringe, 2006</t>
  </si>
  <si>
    <t xml:space="preserve">Relative Häufigkeit der jeweiligen Zusatzannahmen/Probleme bei nach Ringe, 2006</t>
  </si>
  <si>
    <t xml:space="preserve">Ringe, 2006</t>
  </si>
  <si>
    <t xml:space="preserve">Summe der Zusatzannahmen bzw. Probleme bei der Rekonstruktion nach Ringe, 2006</t>
  </si>
  <si>
    <t xml:space="preserve">absolute Häufigkeit</t>
  </si>
  <si>
    <t xml:space="preserve">relative Häufigkeit</t>
  </si>
  <si>
    <t xml:space="preserve">weder Zusatzannahmen noch ungelöste Probleme</t>
  </si>
  <si>
    <t xml:space="preserve">1 Zusatzannahme</t>
  </si>
  <si>
    <t xml:space="preserve">2 Zusatzannahmen</t>
  </si>
  <si>
    <t xml:space="preserve">Summe der Lemmata mit Zusatzannahmen</t>
  </si>
  <si>
    <t xml:space="preserve">1 Zusatzannahme + 1 ungelöstes Problem</t>
  </si>
  <si>
    <t xml:space="preserve">Lühr, 1948</t>
  </si>
  <si>
    <t xml:space="preserve">Prozentsatz bezüglich der Lemmata: </t>
  </si>
  <si>
    <t xml:space="preserve"> </t>
  </si>
  <si>
    <t xml:space="preserve">Endauswertung</t>
  </si>
  <si>
    <t xml:space="preserve">belegte Varianten</t>
  </si>
  <si>
    <t xml:space="preserve">Anteile an der Gesamtmenge der Zusatzannahmen</t>
  </si>
  <si>
    <t xml:space="preserve">Mittelwerte der Lemmata pro Kategorie</t>
  </si>
  <si>
    <t xml:space="preserve">problemlos</t>
  </si>
  <si>
    <t xml:space="preserve">Zusatzannahmen Dental</t>
  </si>
  <si>
    <t xml:space="preserve">Zusatzannahmen Stammvokal</t>
  </si>
  <si>
    <t xml:space="preserve">Zusatzannahmen Stammauslaut </t>
  </si>
  <si>
    <t xml:space="preserve">Zusatzannahmen Dental + Stammvokal</t>
  </si>
  <si>
    <t xml:space="preserve">Zusatzannahmen Dental + Stammauslaut </t>
  </si>
  <si>
    <t xml:space="preserve">Zusatzannahmen Stammvokal + Stammauslaut</t>
  </si>
  <si>
    <t xml:space="preserve">Dental ungelöste Probleme </t>
  </si>
  <si>
    <t xml:space="preserve">ungelöste Probleme Stammvokal</t>
  </si>
  <si>
    <t xml:space="preserve">ungelöste Probleme Stammauslaut </t>
  </si>
  <si>
    <t xml:space="preserve">ungelöste Probleme Stammvokal + Stammauslaut</t>
  </si>
  <si>
    <t xml:space="preserve">Standardabweichung</t>
  </si>
  <si>
    <t xml:space="preserve">Summe</t>
  </si>
  <si>
    <t xml:space="preserve">Quadrat</t>
  </si>
  <si>
    <t xml:space="preserve">Varianz</t>
  </si>
  <si>
    <t xml:space="preserve">schwaches Verb</t>
  </si>
  <si>
    <t xml:space="preserve">Übersetzung</t>
  </si>
  <si>
    <t xml:space="preserve">Klassenzugehörigkeit</t>
  </si>
  <si>
    <t xml:space="preserve">idg. Form</t>
  </si>
  <si>
    <t xml:space="preserve">rekonstruiertes Urgermanisch</t>
  </si>
  <si>
    <t xml:space="preserve">Variante des Konsonanten</t>
  </si>
  <si>
    <t xml:space="preserve">Quelle</t>
  </si>
  <si>
    <t xml:space="preserve">idg. Form </t>
  </si>
  <si>
    <t xml:space="preserve">idg. Wurzel</t>
  </si>
  <si>
    <t xml:space="preserve">Übereinstimmung Lühr, 1984</t>
  </si>
  <si>
    <t xml:space="preserve">Übereinstimmung Ringe, 2006</t>
  </si>
  <si>
    <t xml:space="preserve">Gotisch</t>
  </si>
  <si>
    <t xml:space="preserve">Runengermanisch</t>
  </si>
  <si>
    <t xml:space="preserve">Altnordisch</t>
  </si>
  <si>
    <t xml:space="preserve">Altisländisch</t>
  </si>
  <si>
    <t xml:space="preserve">Altschwedisch</t>
  </si>
  <si>
    <t xml:space="preserve">Altenglisch</t>
  </si>
  <si>
    <t xml:space="preserve">Althochdeutsch</t>
  </si>
  <si>
    <t xml:space="preserve">Altsächsisch</t>
  </si>
  <si>
    <t xml:space="preserve">Kommentare</t>
  </si>
  <si>
    <t xml:space="preserve">Nach Lühr</t>
  </si>
  <si>
    <t xml:space="preserve">Nach Ringe, 2006 (3.Sg. Im Prät.)</t>
  </si>
  <si>
    <t xml:space="preserve">Infinitiv</t>
  </si>
  <si>
    <t xml:space="preserve">'kaufen'</t>
  </si>
  <si>
    <t xml:space="preserve">I. Klasse</t>
  </si>
  <si>
    <r>
      <rPr>
        <sz val="10"/>
        <color rgb="FF000000"/>
        <rFont val="Times New Roman"/>
        <family val="1"/>
      </rPr>
      <t xml:space="preserve">*bʰeugʰ- ‚sich biegen‘ → neugebildetes, nur germ. Belegtes *je-Präsens (Rix, 2001: 85) – Inf. </t>
    </r>
    <r>
      <rPr>
        <i val="true"/>
        <sz val="10"/>
        <color rgb="FF000000"/>
        <rFont val="Times New Roman"/>
        <family val="1"/>
      </rPr>
      <t xml:space="preserve">*bʰugʰ-je-</t>
    </r>
    <r>
      <rPr>
        <sz val="10"/>
        <color rgb="FF000000"/>
        <rFont val="Times New Roman"/>
        <family val="1"/>
      </rPr>
      <t xml:space="preserve"> (eigenes Rekonstrukt)</t>
    </r>
  </si>
  <si>
    <t xml:space="preserve">Wurzel in der Nullstufe</t>
  </si>
  <si>
    <t xml:space="preserve">(Lühr, 1984: 45)</t>
  </si>
  <si>
    <t xml:space="preserve">*bugjaną</t>
  </si>
  <si>
    <t xml:space="preserve">(Ringe, 2006: 252)</t>
  </si>
  <si>
    <t xml:space="preserve">keine klare Etymologie (Kroonen, 2013: 82)</t>
  </si>
  <si>
    <t xml:space="preserve">*bugjan</t>
  </si>
  <si>
    <t xml:space="preserve">(Kroonen, 2013: 82)</t>
  </si>
  <si>
    <t xml:space="preserve">bugjan*</t>
  </si>
  <si>
    <t xml:space="preserve">(Ramat, 1981: 172)</t>
  </si>
  <si>
    <t xml:space="preserve">byggja (gð)</t>
  </si>
  <si>
    <t xml:space="preserve">(Baetke, 1976: 78)</t>
  </si>
  <si>
    <t xml:space="preserve">byggja</t>
  </si>
  <si>
    <t xml:space="preserve">(Holthausen, 1974: 39)</t>
  </si>
  <si>
    <t xml:space="preserve">byċġan</t>
  </si>
  <si>
    <t xml:space="preserve">(Campbell, 1997: 331)</t>
  </si>
  <si>
    <t xml:space="preserve">buggian</t>
  </si>
  <si>
    <t xml:space="preserve">(Tiefenbach, 2010: 46)</t>
  </si>
  <si>
    <t xml:space="preserve">1.Sg.Ind.Präs. Akt.</t>
  </si>
  <si>
    <t xml:space="preserve">*bʰeugʰ- ‚sich biegen‘ → neugebildetes, nur germ. Belegtes *je-Präsens (Rix, 2001: 85)</t>
  </si>
  <si>
    <t xml:space="preserve">1.Pl.Ind.Präs. Akt.</t>
  </si>
  <si>
    <t xml:space="preserve">1.Sg.Ind.Prät. Akt.</t>
  </si>
  <si>
    <t xml:space="preserve">'ich kaufte'</t>
  </si>
  <si>
    <t xml:space="preserve">*buh-t-ōᵐ &gt; *buhtōᵐ </t>
  </si>
  <si>
    <t xml:space="preserve">*t</t>
  </si>
  <si>
    <t xml:space="preserve">(eigene Rekonstrukte)</t>
  </si>
  <si>
    <r>
      <rPr>
        <sz val="11"/>
        <color rgb="FF800000"/>
        <rFont val="Times New Roman"/>
        <family val="1"/>
      </rPr>
      <t xml:space="preserve">*buht[a- ded]ē &gt; </t>
    </r>
    <r>
      <rPr>
        <sz val="11"/>
        <color rgb="FF0053A8"/>
        <rFont val="Times New Roman"/>
        <family val="1"/>
      </rPr>
      <t xml:space="preserve"> *buhtē</t>
    </r>
  </si>
  <si>
    <t xml:space="preserve">deverbal</t>
  </si>
  <si>
    <t xml:space="preserve">bauhta</t>
  </si>
  <si>
    <t xml:space="preserve">t</t>
  </si>
  <si>
    <t xml:space="preserve">ja</t>
  </si>
  <si>
    <t xml:space="preserve">regelmäßig? bygða?</t>
  </si>
  <si>
    <t xml:space="preserve">ð ?</t>
  </si>
  <si>
    <r>
      <rPr>
        <sz val="10"/>
        <color rgb="FF000000"/>
        <rFont val="Times New Roman"/>
        <family val="1"/>
      </rPr>
      <t xml:space="preserve">Neubildung nach dem Präsens?</t>
    </r>
    <r>
      <rPr>
        <b val="true"/>
        <sz val="10"/>
        <color rgb="FF000000"/>
        <rFont val="Times New Roman"/>
        <family val="1"/>
      </rPr>
      <t xml:space="preserve"> Stammvokal</t>
    </r>
    <r>
      <rPr>
        <sz val="10"/>
        <color rgb="FF000000"/>
        <rFont val="Times New Roman"/>
        <family val="1"/>
      </rPr>
      <t xml:space="preserve"> (Umlaut), </t>
    </r>
    <r>
      <rPr>
        <b val="true"/>
        <sz val="10"/>
        <color rgb="FF000000"/>
        <rFont val="Times New Roman"/>
        <family val="1"/>
      </rPr>
      <t xml:space="preserve">Stammauslaut</t>
    </r>
    <r>
      <rPr>
        <sz val="10"/>
        <color rgb="FF000000"/>
        <rFont val="Times New Roman"/>
        <family val="1"/>
      </rPr>
      <t xml:space="preserve"> (Plosiv)</t>
    </r>
  </si>
  <si>
    <t xml:space="preserve">bohte</t>
  </si>
  <si>
    <t xml:space="preserve">fehlt</t>
  </si>
  <si>
    <t xml:space="preserve">(Gallée, 1993: 263)</t>
  </si>
  <si>
    <t xml:space="preserve">Partizip Präteritum</t>
  </si>
  <si>
    <t xml:space="preserve">ausgehend von idg. *bʰugʰ-tó- (Hill, 2010: 416) &gt; *bʰukʰ-tó-</t>
  </si>
  <si>
    <t xml:space="preserve">*buhta- </t>
  </si>
  <si>
    <t xml:space="preserve">(Hill, 2010: 416)</t>
  </si>
  <si>
    <t xml:space="preserve">*buhtaz</t>
  </si>
  <si>
    <t xml:space="preserve">*bʰugʰ-tó- (Hill, 2010: 416)</t>
  </si>
  <si>
    <t xml:space="preserve">*buhta-</t>
  </si>
  <si>
    <t xml:space="preserve">*baúhts</t>
  </si>
  <si>
    <t xml:space="preserve">(Köbler, 1989: 83)</t>
  </si>
  <si>
    <t xml:space="preserve">regelmäßig? bygðr?</t>
  </si>
  <si>
    <t xml:space="preserve">geboht</t>
  </si>
  <si>
    <t xml:space="preserve">giboht, gibóht</t>
  </si>
  <si>
    <t xml:space="preserve">'arbeiten'</t>
  </si>
  <si>
    <r>
      <rPr>
        <sz val="10"/>
        <color rgb="FF000000"/>
        <rFont val="Times New Roman"/>
        <family val="1"/>
      </rPr>
      <t xml:space="preserve">*werǵ- ‘wirken, machen’, Präsens *</t>
    </r>
    <r>
      <rPr>
        <i val="true"/>
        <sz val="10"/>
        <color rgb="FF000000"/>
        <rFont val="Times New Roman"/>
        <family val="1"/>
      </rPr>
      <t xml:space="preserve">wr̥ǵ-ié (primär) (Rix, 2001: 686)</t>
    </r>
  </si>
  <si>
    <t xml:space="preserve">*wurkijaną</t>
  </si>
  <si>
    <t xml:space="preserve">*werg-je- (Kroonen, 2013: 600)</t>
  </si>
  <si>
    <t xml:space="preserve">*wurkjan</t>
  </si>
  <si>
    <t xml:space="preserve">(Meid, 1971:109)</t>
  </si>
  <si>
    <t xml:space="preserve">waurkjan</t>
  </si>
  <si>
    <t xml:space="preserve">yrkia</t>
  </si>
  <si>
    <t xml:space="preserve">(Noreen, 1970: 348)</t>
  </si>
  <si>
    <t xml:space="preserve">yrkja</t>
  </si>
  <si>
    <t xml:space="preserve">(Holthausen, 1974: 411)</t>
  </si>
  <si>
    <t xml:space="preserve">(Noreen, 1904: 460)</t>
  </si>
  <si>
    <r>
      <rPr>
        <i val="true"/>
        <sz val="10"/>
        <color rgb="FF000000"/>
        <rFont val="Times New Roman"/>
        <family val="1"/>
      </rPr>
      <t xml:space="preserve">wyr</t>
    </r>
    <r>
      <rPr>
        <sz val="10"/>
        <color rgb="FF000000"/>
        <rFont val="Times New Roman"/>
        <family val="1"/>
      </rPr>
      <t xml:space="preserve">ċ</t>
    </r>
    <r>
      <rPr>
        <i val="true"/>
        <sz val="10"/>
        <color rgb="FF000000"/>
        <rFont val="Times New Roman"/>
        <family val="1"/>
      </rPr>
      <t xml:space="preserve">an</t>
    </r>
  </si>
  <si>
    <t xml:space="preserve">wurken</t>
  </si>
  <si>
    <t xml:space="preserve">giwirkian</t>
  </si>
  <si>
    <t xml:space="preserve">(Tiefenbach, 2010: 468)</t>
  </si>
  <si>
    <t xml:space="preserve">orka</t>
  </si>
  <si>
    <t xml:space="preserve">ørkia</t>
  </si>
  <si>
    <t xml:space="preserve">wirken</t>
  </si>
  <si>
    <t xml:space="preserve">werkon</t>
  </si>
  <si>
    <t xml:space="preserve">*wr̥gyéti ‚er/sie arbeitet‘ (Ringe, 2006: 164)</t>
  </si>
  <si>
    <t xml:space="preserve">*wurkiþi 3. Sg. Präs.</t>
  </si>
  <si>
    <t xml:space="preserve">(Ringe, 2006: 164)</t>
  </si>
  <si>
    <t xml:space="preserve">waúrkeiþ 3. Sg. Präs.</t>
  </si>
  <si>
    <t xml:space="preserve">yrke</t>
  </si>
  <si>
    <t xml:space="preserve">'ich arbeitete'</t>
  </si>
  <si>
    <t xml:space="preserve">*wurh-t-ōᵐ &gt; *wurhtōᵐ </t>
  </si>
  <si>
    <r>
      <rPr>
        <sz val="9"/>
        <color rgb="FF800000"/>
        <rFont val="Segoe UI"/>
        <family val="0"/>
      </rPr>
      <t xml:space="preserve">*wurht[(a d)(ed)]ē  &gt;</t>
    </r>
    <r>
      <rPr>
        <sz val="9"/>
        <color rgb="FF000000"/>
        <rFont val="Segoe UI"/>
        <family val="0"/>
      </rPr>
      <t xml:space="preserve"> </t>
    </r>
    <r>
      <rPr>
        <sz val="10"/>
        <color rgb="FF004586"/>
        <rFont val="Times New Roman"/>
        <family val="1"/>
      </rPr>
      <t xml:space="preserve">*wurhtē </t>
    </r>
    <r>
      <rPr>
        <sz val="10"/>
        <color rgb="FF000000"/>
        <rFont val="Times New Roman"/>
        <family val="1"/>
      </rPr>
      <t xml:space="preserve">3. Sg.</t>
    </r>
  </si>
  <si>
    <t xml:space="preserve">*wurhtōᵐ</t>
  </si>
  <si>
    <t xml:space="preserve">waurhta</t>
  </si>
  <si>
    <t xml:space="preserve">worhtō</t>
  </si>
  <si>
    <t xml:space="preserve">(Antonsen, 1975: 22)</t>
  </si>
  <si>
    <t xml:space="preserve">orta</t>
  </si>
  <si>
    <t xml:space="preserve">urnord. h schwindet zwischen Vokal und t (Noreen, 1970: 167)</t>
  </si>
  <si>
    <t xml:space="preserve">*orte</t>
  </si>
  <si>
    <t xml:space="preserve">worhte</t>
  </si>
  <si>
    <t xml:space="preserve">wurhta</t>
  </si>
  <si>
    <t xml:space="preserve">(Braune, Eggers, 1987: 295)</t>
  </si>
  <si>
    <t xml:space="preserve">geworhte</t>
  </si>
  <si>
    <t xml:space="preserve">germ. *u &gt; o vor tiefem Vokal (Gallée, 1993: 56)</t>
  </si>
  <si>
    <t xml:space="preserve">*warht-</t>
  </si>
  <si>
    <t xml:space="preserve">(Kroonen, 2013: 600)</t>
  </si>
  <si>
    <r>
      <rPr>
        <sz val="10"/>
        <color rgb="FF000000"/>
        <rFont val="Times New Roman"/>
        <family val="1"/>
      </rPr>
      <t xml:space="preserve">Woher kommt das a? </t>
    </r>
    <r>
      <rPr>
        <b val="true"/>
        <sz val="10"/>
        <color rgb="FF000000"/>
        <rFont val="Times New Roman"/>
        <family val="1"/>
      </rPr>
      <t xml:space="preserve">Stammvokal</t>
    </r>
  </si>
  <si>
    <t xml:space="preserve">worahto</t>
  </si>
  <si>
    <t xml:space="preserve">(Antonsen A 27)</t>
  </si>
  <si>
    <r>
      <rPr>
        <sz val="10"/>
        <color rgb="FF000000"/>
        <rFont val="Times New Roman"/>
        <family val="1"/>
      </rPr>
      <t xml:space="preserve">Woher kommt das a? </t>
    </r>
    <r>
      <rPr>
        <b val="true"/>
        <sz val="10"/>
        <color rgb="FF000000"/>
        <rFont val="Times New Roman"/>
        <family val="1"/>
      </rPr>
      <t xml:space="preserve">Stammauslaut </t>
    </r>
    <r>
      <rPr>
        <sz val="10"/>
        <color rgb="FF000000"/>
        <rFont val="Times New Roman"/>
        <family val="1"/>
      </rPr>
      <t xml:space="preserve">Schreibfehler?</t>
    </r>
  </si>
  <si>
    <r>
      <rPr>
        <sz val="11"/>
        <color rgb="FFFF0000"/>
        <rFont val="Arial"/>
        <family val="2"/>
      </rPr>
      <t xml:space="preserve">später </t>
    </r>
    <r>
      <rPr>
        <i val="true"/>
        <sz val="10"/>
        <color rgb="FF004586"/>
        <rFont val="Arial"/>
        <family val="2"/>
      </rPr>
      <t xml:space="preserve">orkta, </t>
    </r>
  </si>
  <si>
    <r>
      <rPr>
        <sz val="10"/>
        <color rgb="FF000000"/>
        <rFont val="Times New Roman"/>
        <family val="1"/>
      </rPr>
      <t xml:space="preserve">Neubildung nach dem Präsens?, </t>
    </r>
    <r>
      <rPr>
        <b val="true"/>
        <sz val="10"/>
        <color rgb="FF000000"/>
        <rFont val="Times New Roman"/>
        <family val="1"/>
      </rPr>
      <t xml:space="preserve">Stammauslaut</t>
    </r>
    <r>
      <rPr>
        <sz val="10"/>
        <color rgb="FF000000"/>
        <rFont val="Times New Roman"/>
        <family val="1"/>
      </rPr>
      <t xml:space="preserve"> (Plosiv)</t>
    </r>
  </si>
  <si>
    <r>
      <rPr>
        <sz val="11"/>
        <color rgb="FFFF0000"/>
        <rFont val="Arial"/>
        <family val="2"/>
      </rPr>
      <t xml:space="preserve">später </t>
    </r>
    <r>
      <rPr>
        <i val="true"/>
        <sz val="10"/>
        <color rgb="FF004586"/>
        <rFont val="Arial"/>
        <family val="2"/>
      </rPr>
      <t xml:space="preserve">orkta, y</t>
    </r>
  </si>
  <si>
    <r>
      <rPr>
        <sz val="10"/>
        <color rgb="FF000000"/>
        <rFont val="Times New Roman"/>
        <family val="1"/>
      </rPr>
      <t xml:space="preserve">mschw. </t>
    </r>
    <r>
      <rPr>
        <sz val="10"/>
        <color rgb="FF004586"/>
        <rFont val="Times New Roman"/>
        <family val="1"/>
      </rPr>
      <t xml:space="preserve">yrkte</t>
    </r>
  </si>
  <si>
    <t xml:space="preserve">Neubildung nach dem Präsens?</t>
  </si>
  <si>
    <t xml:space="preserve">warhte</t>
  </si>
  <si>
    <r>
      <rPr>
        <sz val="11"/>
        <color rgb="FF000000"/>
        <rFont val="Times New Roman"/>
        <family val="1"/>
      </rPr>
      <t xml:space="preserve">Formen mit a setzen urspr. st. Präterita fort, vgl. got st. Präterita zu Verben auf -je, z.B. got. </t>
    </r>
    <r>
      <rPr>
        <i val="true"/>
        <sz val="11"/>
        <color rgb="FF000000"/>
        <rFont val="Times New Roman"/>
        <family val="1"/>
      </rPr>
      <t xml:space="preserve">Bidjan ‚bitten‘ - </t>
    </r>
    <r>
      <rPr>
        <sz val="11"/>
        <color rgb="FF000000"/>
        <rFont val="Times New Roman"/>
        <family val="1"/>
      </rPr>
      <t xml:space="preserve">3.Sg.Prät.</t>
    </r>
    <r>
      <rPr>
        <i val="true"/>
        <sz val="11"/>
        <color rgb="FF000000"/>
        <rFont val="Times New Roman"/>
        <family val="1"/>
      </rPr>
      <t xml:space="preserve"> baþ </t>
    </r>
    <r>
      <rPr>
        <sz val="11"/>
        <color rgb="FF000000"/>
        <rFont val="Times New Roman"/>
        <family val="1"/>
      </rPr>
      <t xml:space="preserve">(Köbler, 1989: 89) (Kortland, 1989: 6-7) </t>
    </r>
    <r>
      <rPr>
        <b val="true"/>
        <sz val="11"/>
        <color rgb="FF000000"/>
        <rFont val="Times New Roman"/>
        <family val="1"/>
      </rPr>
      <t xml:space="preserve">Stammvokal</t>
    </r>
  </si>
  <si>
    <t xml:space="preserve">worahta</t>
  </si>
  <si>
    <t xml:space="preserve">germ. *u &gt; o vor tiefem Vokal (Braune, Eggers, 1987: 34) – ahd. Vokalepenthese zwischen r/l und h (Braune, Eggers, 1987: 70) </t>
  </si>
  <si>
    <t xml:space="preserve">war(a)hta</t>
  </si>
  <si>
    <r>
      <rPr>
        <sz val="10"/>
        <color rgb="FF000000"/>
        <rFont val="Times New Roman"/>
        <family val="1"/>
      </rPr>
      <t xml:space="preserve">germ. *u &gt; o vor tiefem Vokal &gt; as. o &gt; a (Gallée, 1993: 56)</t>
    </r>
    <r>
      <rPr>
        <b val="true"/>
        <sz val="10"/>
        <color rgb="FF000000"/>
        <rFont val="Times New Roman"/>
        <family val="1"/>
      </rPr>
      <t xml:space="preserve"> oder </t>
    </r>
    <r>
      <rPr>
        <sz val="10"/>
        <color rgb="FF000000"/>
        <rFont val="Times New Roman"/>
        <family val="1"/>
      </rPr>
      <t xml:space="preserve">Formen mit a setzen urspr. st. Präterita fort, vgl. got st. Präterita zu Verben auf -je, z.B. got. </t>
    </r>
    <r>
      <rPr>
        <i val="true"/>
        <sz val="10"/>
        <color rgb="FF000000"/>
        <rFont val="Times New Roman"/>
        <family val="1"/>
      </rPr>
      <t xml:space="preserve">Bidjan ‚bitten‘ - </t>
    </r>
    <r>
      <rPr>
        <sz val="10"/>
        <color rgb="FF000000"/>
        <rFont val="Times New Roman"/>
        <family val="1"/>
      </rPr>
      <t xml:space="preserve">3.Sg.Prät.</t>
    </r>
    <r>
      <rPr>
        <i val="true"/>
        <sz val="10"/>
        <color rgb="FF000000"/>
        <rFont val="Times New Roman"/>
        <family val="1"/>
      </rPr>
      <t xml:space="preserve"> baþ </t>
    </r>
    <r>
      <rPr>
        <sz val="10"/>
        <color rgb="FF000000"/>
        <rFont val="Times New Roman"/>
        <family val="1"/>
      </rPr>
      <t xml:space="preserve">(Köbler, 1989: 89) (Kortland, 1989: 6-7)</t>
    </r>
    <r>
      <rPr>
        <b val="true"/>
        <sz val="10"/>
        <color rgb="FF000000"/>
        <rFont val="Times New Roman"/>
        <family val="1"/>
      </rPr>
      <t xml:space="preserve"> Stammvokal</t>
    </r>
    <r>
      <rPr>
        <sz val="10"/>
        <color rgb="FF000000"/>
        <rFont val="Times New Roman"/>
        <family val="1"/>
      </rPr>
      <t xml:space="preserve"> Zweites a ist kein Problem: as. Vokalepenthese zwischen l, r + best. Konsonanten, auch zwischen r und Guttural (Gallée, 1993: 109–111)  </t>
    </r>
  </si>
  <si>
    <r>
      <rPr>
        <sz val="10"/>
        <color rgb="FF000000"/>
        <rFont val="Times New Roman"/>
        <family val="1"/>
      </rPr>
      <t xml:space="preserve">germ. *u &gt; o vor tiefem Vokal &gt; as. o &gt; a (Gallée, 1993: 56)</t>
    </r>
    <r>
      <rPr>
        <b val="true"/>
        <sz val="10"/>
        <color rgb="FF000000"/>
        <rFont val="Times New Roman"/>
        <family val="1"/>
      </rPr>
      <t xml:space="preserve"> oder </t>
    </r>
    <r>
      <rPr>
        <sz val="10"/>
        <color rgb="FF000000"/>
        <rFont val="Times New Roman"/>
        <family val="1"/>
      </rPr>
      <t xml:space="preserve">Formen mit a setzen urspr. st. Präterita fort, vgl. got st. Präterita zu Verben auf -je, z.B. got. </t>
    </r>
    <r>
      <rPr>
        <i val="true"/>
        <sz val="10"/>
        <color rgb="FF000000"/>
        <rFont val="Times New Roman"/>
        <family val="1"/>
      </rPr>
      <t xml:space="preserve">Bidjan ‚bitten‘ - </t>
    </r>
    <r>
      <rPr>
        <sz val="10"/>
        <color rgb="FF000000"/>
        <rFont val="Times New Roman"/>
        <family val="1"/>
      </rPr>
      <t xml:space="preserve">3.Sg.Prät.</t>
    </r>
    <r>
      <rPr>
        <i val="true"/>
        <sz val="10"/>
        <color rgb="FF000000"/>
        <rFont val="Times New Roman"/>
        <family val="1"/>
      </rPr>
      <t xml:space="preserve"> baþ </t>
    </r>
    <r>
      <rPr>
        <sz val="10"/>
        <color rgb="FF000000"/>
        <rFont val="Times New Roman"/>
        <family val="1"/>
      </rPr>
      <t xml:space="preserve">(Köbler, 1989: 89) (Kortland, 1989: 6-7)</t>
    </r>
    <r>
      <rPr>
        <b val="true"/>
        <sz val="10"/>
        <color rgb="FF000000"/>
        <rFont val="Times New Roman"/>
        <family val="1"/>
      </rPr>
      <t xml:space="preserve"> Stammvokal </t>
    </r>
    <r>
      <rPr>
        <sz val="10"/>
        <color rgb="FF000000"/>
        <rFont val="Times New Roman"/>
        <family val="1"/>
      </rPr>
      <t xml:space="preserve"> Zweites a ist kein Problem: as. Vokalepenthese zwischen l, r + best. Konsonanten, auch zwischen r und Guttural (Gallée, 1993: 109–111)  </t>
    </r>
  </si>
  <si>
    <r>
      <rPr>
        <sz val="11"/>
        <color rgb="FFFF0000"/>
        <rFont val="Arial"/>
        <family val="2"/>
      </rPr>
      <t xml:space="preserve">Später </t>
    </r>
    <r>
      <rPr>
        <i val="true"/>
        <sz val="10"/>
        <color rgb="FF004586"/>
        <rFont val="Arial"/>
        <family val="2"/>
      </rPr>
      <t xml:space="preserve">yr(k)ta</t>
    </r>
  </si>
  <si>
    <t xml:space="preserve">3s worte, wurte</t>
  </si>
  <si>
    <t xml:space="preserve">(Antonsen A 111, 109)</t>
  </si>
  <si>
    <t xml:space="preserve">an. h schwindet zwischen Vokal und t (Noreen, 1970: 167)</t>
  </si>
  <si>
    <t xml:space="preserve">warta</t>
  </si>
  <si>
    <r>
      <rPr>
        <sz val="10"/>
        <color rgb="FF000000"/>
        <rFont val="Times New Roman"/>
        <family val="1"/>
      </rPr>
      <t xml:space="preserve">germ. *u &gt; o vor tiefem Vokal &gt; as. o &gt; a (Gallée, 1993: 56)</t>
    </r>
    <r>
      <rPr>
        <b val="true"/>
        <sz val="10"/>
        <color rgb="FF000000"/>
        <rFont val="Times New Roman"/>
        <family val="1"/>
      </rPr>
      <t xml:space="preserve"> oder </t>
    </r>
    <r>
      <rPr>
        <sz val="10"/>
        <color rgb="FF000000"/>
        <rFont val="Times New Roman"/>
        <family val="1"/>
      </rPr>
      <t xml:space="preserve">Formen mit a setzen urspr. st. Präterita fort, vgl. got st. Präterita zu Verben auf -je, z.B. got. </t>
    </r>
    <r>
      <rPr>
        <i val="true"/>
        <sz val="10"/>
        <color rgb="FF000000"/>
        <rFont val="Times New Roman"/>
        <family val="1"/>
      </rPr>
      <t xml:space="preserve">Bidjan ‚bitten‘ - </t>
    </r>
    <r>
      <rPr>
        <sz val="10"/>
        <color rgb="FF000000"/>
        <rFont val="Times New Roman"/>
        <family val="1"/>
      </rPr>
      <t xml:space="preserve">3.Sg.Prät.</t>
    </r>
    <r>
      <rPr>
        <i val="true"/>
        <sz val="10"/>
        <color rgb="FF000000"/>
        <rFont val="Times New Roman"/>
        <family val="1"/>
      </rPr>
      <t xml:space="preserve"> baþ </t>
    </r>
    <r>
      <rPr>
        <sz val="10"/>
        <color rgb="FF000000"/>
        <rFont val="Times New Roman"/>
        <family val="1"/>
      </rPr>
      <t xml:space="preserve">(Köbler, 1989: 89) (Kortland, 1989: 6-7)</t>
    </r>
    <r>
      <rPr>
        <b val="true"/>
        <sz val="10"/>
        <color rgb="FF000000"/>
        <rFont val="Times New Roman"/>
        <family val="1"/>
      </rPr>
      <t xml:space="preserve"> Stammvokal </t>
    </r>
    <r>
      <rPr>
        <sz val="10"/>
        <color rgb="FF000000"/>
        <rFont val="Times New Roman"/>
        <family val="1"/>
      </rPr>
      <t xml:space="preserve">inlautendes h zwischen Vokalen oder zwischen Vokal und Konsonant fehlt oft (Gallée, 1993: 174)</t>
    </r>
  </si>
  <si>
    <t xml:space="preserve">'gearbeitet'</t>
  </si>
  <si>
    <r>
      <rPr>
        <i val="true"/>
        <sz val="11"/>
        <color rgb="FF008000"/>
        <rFont val="Times New Roman"/>
        <family val="1"/>
      </rPr>
      <t xml:space="preserve">*w</t>
    </r>
    <r>
      <rPr>
        <i val="true"/>
        <sz val="10"/>
        <color rgb="FF008000"/>
        <rFont val="Times New Roman"/>
        <family val="1"/>
      </rPr>
      <t xml:space="preserve">r̥ǵ-tó- </t>
    </r>
    <r>
      <rPr>
        <sz val="10"/>
        <color rgb="FF000000"/>
        <rFont val="Times New Roman"/>
        <family val="1"/>
      </rPr>
      <t xml:space="preserve">(Lühr, 1984: 45)</t>
    </r>
  </si>
  <si>
    <t xml:space="preserve">*wurhta-</t>
  </si>
  <si>
    <r>
      <rPr>
        <i val="true"/>
        <sz val="11"/>
        <color rgb="FF008000"/>
        <rFont val="Times New Roman"/>
        <family val="1"/>
      </rPr>
      <t xml:space="preserve">*w</t>
    </r>
    <r>
      <rPr>
        <i val="true"/>
        <sz val="10"/>
        <color rgb="FF008000"/>
        <rFont val="Times New Roman"/>
        <family val="1"/>
      </rPr>
      <t xml:space="preserve">r̥ǵ-tó- </t>
    </r>
    <r>
      <rPr>
        <sz val="10"/>
        <color rgb="FF000000"/>
        <rFont val="Times New Roman"/>
        <family val="1"/>
      </rPr>
      <t xml:space="preserve">(Ringe, 2006: 164)</t>
    </r>
  </si>
  <si>
    <t xml:space="preserve">*wurhtaz</t>
  </si>
  <si>
    <r>
      <rPr>
        <i val="true"/>
        <sz val="11"/>
        <color rgb="FF008000"/>
        <rFont val="Times New Roman"/>
        <family val="1"/>
      </rPr>
      <t xml:space="preserve">*w</t>
    </r>
    <r>
      <rPr>
        <i val="true"/>
        <sz val="10"/>
        <color rgb="FF008000"/>
        <rFont val="Times New Roman"/>
        <family val="1"/>
      </rPr>
      <t xml:space="preserve">r̥ǵ-tó- </t>
    </r>
    <r>
      <rPr>
        <sz val="10"/>
        <color rgb="FF000000"/>
        <rFont val="Times New Roman"/>
        <family val="1"/>
      </rPr>
      <t xml:space="preserve">(Hill, 2010: 416)</t>
    </r>
  </si>
  <si>
    <t xml:space="preserve"> (Hill, 2010: 416)</t>
  </si>
  <si>
    <t xml:space="preserve">waúrhts</t>
  </si>
  <si>
    <t xml:space="preserve">(Köbler, 1989: 625)</t>
  </si>
  <si>
    <t xml:space="preserve">ortr</t>
  </si>
  <si>
    <r>
      <rPr>
        <sz val="10"/>
        <color rgb="FF008000"/>
        <rFont val="Times New Roman"/>
        <family val="1"/>
      </rPr>
      <t xml:space="preserve">ortr</t>
    </r>
    <r>
      <rPr>
        <sz val="10"/>
        <color rgb="FF000000"/>
        <rFont val="Times New Roman"/>
        <family val="1"/>
      </rPr>
      <t xml:space="preserve"> (agutn.)</t>
    </r>
  </si>
  <si>
    <r>
      <rPr>
        <sz val="11"/>
        <color rgb="FFFF0000"/>
        <rFont val="Arial"/>
        <family val="2"/>
      </rPr>
      <t xml:space="preserve">später </t>
    </r>
    <r>
      <rPr>
        <i val="true"/>
        <sz val="10"/>
        <color rgb="FF008000"/>
        <rFont val="Arial"/>
        <family val="2"/>
      </rPr>
      <t xml:space="preserve">orktr, </t>
    </r>
  </si>
  <si>
    <r>
      <rPr>
        <sz val="10"/>
        <color rgb="FF000000"/>
        <rFont val="Times New Roman"/>
        <family val="1"/>
      </rPr>
      <t xml:space="preserve">Neubildung nach dem Präsens?</t>
    </r>
    <r>
      <rPr>
        <b val="true"/>
        <sz val="10"/>
        <color rgb="FF000000"/>
        <rFont val="Times New Roman"/>
        <family val="1"/>
      </rPr>
      <t xml:space="preserve"> </t>
    </r>
    <r>
      <rPr>
        <sz val="10"/>
        <color rgb="FF000000"/>
        <rFont val="Times New Roman"/>
        <family val="1"/>
      </rPr>
      <t xml:space="preserve">, </t>
    </r>
    <r>
      <rPr>
        <b val="true"/>
        <sz val="10"/>
        <color rgb="FF000000"/>
        <rFont val="Times New Roman"/>
        <family val="1"/>
      </rPr>
      <t xml:space="preserve">Stammauslaut</t>
    </r>
    <r>
      <rPr>
        <sz val="10"/>
        <color rgb="FF000000"/>
        <rFont val="Times New Roman"/>
        <family val="1"/>
      </rPr>
      <t xml:space="preserve"> (Plosiv)</t>
    </r>
  </si>
  <si>
    <r>
      <rPr>
        <sz val="11"/>
        <color rgb="FFFF0000"/>
        <rFont val="Arial"/>
        <family val="2"/>
      </rPr>
      <t xml:space="preserve">später </t>
    </r>
    <r>
      <rPr>
        <i val="true"/>
        <sz val="10"/>
        <color rgb="FF008000"/>
        <rFont val="Arial"/>
        <family val="2"/>
      </rPr>
      <t xml:space="preserve">orktr,</t>
    </r>
  </si>
  <si>
    <r>
      <rPr>
        <sz val="10"/>
        <color rgb="FF008000"/>
        <rFont val="Times New Roman"/>
        <family val="1"/>
      </rPr>
      <t xml:space="preserve">yrkter </t>
    </r>
    <r>
      <rPr>
        <sz val="10"/>
        <color rgb="FF000000"/>
        <rFont val="Times New Roman"/>
        <family val="1"/>
      </rPr>
      <t xml:space="preserve">mschw.</t>
    </r>
  </si>
  <si>
    <t xml:space="preserve">geworht</t>
  </si>
  <si>
    <t xml:space="preserve">giuuorht</t>
  </si>
  <si>
    <t xml:space="preserve">(Masser, 1994: 377)</t>
  </si>
  <si>
    <t xml:space="preserve">germ. *u &gt; o vor tiefem Vokal (Braune, Eggers, 1987: 34)</t>
  </si>
  <si>
    <t xml:space="preserve">giwarht</t>
  </si>
  <si>
    <r>
      <rPr>
        <sz val="10"/>
        <color rgb="FF000000"/>
        <rFont val="Times New Roman"/>
        <family val="1"/>
      </rPr>
      <t xml:space="preserve">germ. *u &gt; o vor tiefem Vokal &gt; as. o &gt; a (Gallée, 1993: 56) </t>
    </r>
    <r>
      <rPr>
        <b val="true"/>
        <sz val="10"/>
        <color rgb="FF000000"/>
        <rFont val="Times New Roman"/>
        <family val="1"/>
      </rPr>
      <t xml:space="preserve"> oder </t>
    </r>
    <r>
      <rPr>
        <sz val="10"/>
        <color rgb="FF000000"/>
        <rFont val="Times New Roman"/>
        <family val="1"/>
      </rPr>
      <t xml:space="preserve">Formen mit a setzen urspr. st. Präterita fort, vgl. got st. Präterita zu Verben auf -je, z.B. got. </t>
    </r>
    <r>
      <rPr>
        <i val="true"/>
        <sz val="10"/>
        <color rgb="FF000000"/>
        <rFont val="Times New Roman"/>
        <family val="1"/>
      </rPr>
      <t xml:space="preserve">Bidjan ‚bitten‘ - </t>
    </r>
    <r>
      <rPr>
        <sz val="10"/>
        <color rgb="FF000000"/>
        <rFont val="Times New Roman"/>
        <family val="1"/>
      </rPr>
      <t xml:space="preserve">3.Sg.Prät.</t>
    </r>
    <r>
      <rPr>
        <i val="true"/>
        <sz val="10"/>
        <color rgb="FF000000"/>
        <rFont val="Times New Roman"/>
        <family val="1"/>
      </rPr>
      <t xml:space="preserve"> baþ </t>
    </r>
    <r>
      <rPr>
        <sz val="10"/>
        <color rgb="FF000000"/>
        <rFont val="Times New Roman"/>
        <family val="1"/>
      </rPr>
      <t xml:space="preserve">(Köbler, 1989: 89) (Kortland, 1989: 6-7)</t>
    </r>
    <r>
      <rPr>
        <b val="true"/>
        <sz val="10"/>
        <color rgb="FF000000"/>
        <rFont val="Times New Roman"/>
        <family val="1"/>
      </rPr>
      <t xml:space="preserve"> Stammvokal</t>
    </r>
  </si>
  <si>
    <r>
      <rPr>
        <sz val="11"/>
        <color rgb="FFFF0000"/>
        <rFont val="Arial"/>
        <family val="2"/>
      </rPr>
      <t xml:space="preserve">später </t>
    </r>
    <r>
      <rPr>
        <i val="true"/>
        <sz val="10"/>
        <color rgb="FF008000"/>
        <rFont val="Arial"/>
        <family val="2"/>
      </rPr>
      <t xml:space="preserve"> yr(k)tr</t>
    </r>
  </si>
  <si>
    <t xml:space="preserve">(Campbell, 1997: 60)</t>
  </si>
  <si>
    <t xml:space="preserve">'verkaufen, geben'</t>
  </si>
  <si>
    <t xml:space="preserve">ausgehend von *solh₁-éie- (Rix, 2001: 529)</t>
  </si>
  <si>
    <r>
      <rPr>
        <sz val="11"/>
        <color rgb="FF000000"/>
        <rFont val="Times New Roman"/>
        <family val="1"/>
      </rPr>
      <t xml:space="preserve">- sekundäre Präsensstämme auf Tektal, *-je/o außergotisch ohne Bindevokal im Prät. (Lühr, 1984: 45)</t>
    </r>
    <r>
      <rPr>
        <b val="true"/>
        <sz val="11"/>
        <color rgb="FF000000"/>
        <rFont val="Times New Roman"/>
        <family val="1"/>
      </rPr>
      <t xml:space="preserve"> Stammauslaut + Stammvokal</t>
    </r>
  </si>
  <si>
    <r>
      <rPr>
        <sz val="10"/>
        <color rgb="FF212121"/>
        <rFont val="Times New Roman"/>
        <family val="1"/>
      </rPr>
      <t xml:space="preserve">*saljaną &gt; wgerm. *sal</t>
    </r>
    <r>
      <rPr>
        <vertAlign val="superscript"/>
        <sz val="10"/>
        <color rgb="FF212121"/>
        <rFont val="Times New Roman"/>
        <family val="1"/>
      </rPr>
      <t xml:space="preserve">j</t>
    </r>
    <r>
      <rPr>
        <sz val="10"/>
        <color rgb="FF212121"/>
        <rFont val="Times New Roman"/>
        <family val="1"/>
      </rPr>
      <t xml:space="preserve">l</t>
    </r>
    <r>
      <rPr>
        <vertAlign val="superscript"/>
        <sz val="10"/>
        <color rgb="FF212121"/>
        <rFont val="Times New Roman"/>
        <family val="1"/>
      </rPr>
      <t xml:space="preserve">j</t>
    </r>
    <r>
      <rPr>
        <sz val="10"/>
        <color rgb="FF212121"/>
        <rFont val="Times New Roman"/>
        <family val="1"/>
      </rPr>
      <t xml:space="preserve">an (Ringe, 2014: 238) – wgerm. i-Synkope (Ringe, 2014: 73-74) </t>
    </r>
    <r>
      <rPr>
        <sz val="10"/>
        <color rgb="FF000000"/>
        <rFont val="Times New Roman"/>
        <family val="1"/>
      </rPr>
      <t xml:space="preserve">wgerm. fehlender Bindevokal aufgrund Analogie nach *wild- : *wald- (Ringe, Taylor,  2014: 73-74)</t>
    </r>
    <r>
      <rPr>
        <b val="true"/>
        <sz val="10"/>
        <color rgb="FF000000"/>
        <rFont val="Times New Roman"/>
        <family val="1"/>
      </rPr>
      <t xml:space="preserve"> Stammvokal </t>
    </r>
    <r>
      <rPr>
        <sz val="10"/>
        <color rgb="FF000000"/>
        <rFont val="Times New Roman"/>
        <family val="1"/>
      </rPr>
      <t xml:space="preserve">(kein Umlaut)</t>
    </r>
    <r>
      <rPr>
        <b val="true"/>
        <sz val="10"/>
        <color rgb="FF000000"/>
        <rFont val="Times New Roman"/>
        <family val="1"/>
      </rPr>
      <t xml:space="preserve">, Stammauslaut </t>
    </r>
    <r>
      <rPr>
        <sz val="10"/>
        <color rgb="FF000000"/>
        <rFont val="Times New Roman"/>
        <family val="1"/>
      </rPr>
      <t xml:space="preserve">(wgerm. kein Bindevokal)</t>
    </r>
  </si>
  <si>
    <t xml:space="preserve">(Ringe, 2006: 254)</t>
  </si>
  <si>
    <t xml:space="preserve">*solh₁-éie- ‘nehmen lassen &gt; übergeben’ Kausativ zu *selh₁- ‘nehmen’ (Kroonen, 2013: 424), (Rix, 2001: 529)</t>
  </si>
  <si>
    <t xml:space="preserve">*saljan</t>
  </si>
  <si>
    <t xml:space="preserve">(Kroonen, 2013: 424)</t>
  </si>
  <si>
    <t xml:space="preserve">saljan 'bleiben, beherbergen'</t>
  </si>
  <si>
    <t xml:space="preserve">(Köbler, 1989: 464)</t>
  </si>
  <si>
    <t xml:space="preserve">selja</t>
  </si>
  <si>
    <t xml:space="preserve">(Barnes, 2008: 170)</t>
  </si>
  <si>
    <t xml:space="preserve">sėlja</t>
  </si>
  <si>
    <t xml:space="preserve">(Holthausen, 1974: 289)</t>
  </si>
  <si>
    <t xml:space="preserve">sælia</t>
  </si>
  <si>
    <t xml:space="preserve">(Noreen, 1904: 453)</t>
  </si>
  <si>
    <t xml:space="preserve">sėllan, siellan</t>
  </si>
  <si>
    <t xml:space="preserve">sellen</t>
  </si>
  <si>
    <t xml:space="preserve">(Splett, 1993: 805)</t>
  </si>
  <si>
    <t xml:space="preserve">sellian</t>
  </si>
  <si>
    <t xml:space="preserve">sel </t>
  </si>
  <si>
    <t xml:space="preserve">(Noreen, 1970: 344)</t>
  </si>
  <si>
    <t xml:space="preserve">'ich verkaufte'</t>
  </si>
  <si>
    <t xml:space="preserve">*sali-đ-ōᵐ &gt; *saliđōᵐ</t>
  </si>
  <si>
    <r>
      <rPr>
        <sz val="10"/>
        <color rgb="FF2B2BD2"/>
        <rFont val="Times New Roman"/>
        <family val="1"/>
      </rPr>
      <t xml:space="preserve">*</t>
    </r>
    <r>
      <rPr>
        <i val="true"/>
        <sz val="10"/>
        <color rgb="FF2B2BD2"/>
        <rFont val="Times New Roman"/>
        <family val="1"/>
      </rPr>
      <t xml:space="preserve">đ</t>
    </r>
  </si>
  <si>
    <t xml:space="preserve">(eigenes Rekonstrukt)</t>
  </si>
  <si>
    <r>
      <rPr>
        <sz val="10"/>
        <color rgb="FF000000"/>
        <rFont val="Times New Roman"/>
        <family val="1"/>
      </rPr>
      <t xml:space="preserve">Urgerm. </t>
    </r>
    <r>
      <rPr>
        <i val="true"/>
        <sz val="10"/>
        <color rgb="FFA80000"/>
        <rFont val="Times New Roman"/>
        <family val="1"/>
      </rPr>
      <t xml:space="preserve">*sal-iđ</t>
    </r>
    <r>
      <rPr>
        <i val="true"/>
        <sz val="9"/>
        <color rgb="FFA80000"/>
        <rFont val="Segoe UI"/>
        <family val="0"/>
      </rPr>
      <t xml:space="preserve">[(a d)(ed)]ē &gt;</t>
    </r>
    <r>
      <rPr>
        <i val="true"/>
        <sz val="9"/>
        <color rgb="FF800000"/>
        <rFont val="Segoe UI"/>
        <family val="0"/>
      </rPr>
      <t xml:space="preserve"> *saliđē&gt; </t>
    </r>
    <r>
      <rPr>
        <i val="true"/>
        <sz val="10"/>
        <color rgb="FF000000"/>
        <rFont val="Times New Roman"/>
        <family val="1"/>
      </rPr>
      <t xml:space="preserve"> </t>
    </r>
    <r>
      <rPr>
        <sz val="10"/>
        <color rgb="FF000000"/>
        <rFont val="Times New Roman"/>
        <family val="1"/>
      </rPr>
      <t xml:space="preserve">Wgerm.</t>
    </r>
    <r>
      <rPr>
        <sz val="10"/>
        <color rgb="FF003F80"/>
        <rFont val="Times New Roman"/>
        <family val="1"/>
      </rPr>
      <t xml:space="preserve"> *saldē</t>
    </r>
    <r>
      <rPr>
        <sz val="10"/>
        <color rgb="FF000000"/>
        <rFont val="Times New Roman"/>
        <family val="1"/>
      </rPr>
      <t xml:space="preserve"> </t>
    </r>
  </si>
  <si>
    <r>
      <rPr>
        <sz val="10"/>
        <color rgb="FF000000"/>
        <rFont val="Times New Roman"/>
        <family val="1"/>
      </rPr>
      <t xml:space="preserve">wgerm. </t>
    </r>
    <r>
      <rPr>
        <sz val="10"/>
        <color rgb="FF003F80"/>
        <rFont val="Times New Roman"/>
        <family val="1"/>
      </rPr>
      <t xml:space="preserve">*d</t>
    </r>
  </si>
  <si>
    <t xml:space="preserve">(Ringe, 2014: 73)</t>
  </si>
  <si>
    <t xml:space="preserve">*saldōⁿ? (*salðōⁿ eigenes Rekonstrukt)</t>
  </si>
  <si>
    <t xml:space="preserve">*ð</t>
  </si>
  <si>
    <t xml:space="preserve">seldi</t>
  </si>
  <si>
    <t xml:space="preserve">d</t>
  </si>
  <si>
    <t xml:space="preserve">urgerm. *đ &gt; an. d nach betonter Silbe auf -l (Noreen, 1970: 175), urnord. allmähliche  Synkope unbetonter Kurzvokale, i nach betonter kurzer Silbe rel. spät [müsste also noch Umlaut ausgelöst haben] (Noreen, 1970: 132–133) . oder i ist schon früher geschwunden und der Umlaut ist analogisch (Heusler, 1932: 94)</t>
  </si>
  <si>
    <r>
      <rPr>
        <i val="true"/>
        <sz val="10"/>
        <color rgb="FF004586"/>
        <rFont val="Times New Roman"/>
        <family val="1"/>
      </rPr>
      <t xml:space="preserve">selda &lt; *salda </t>
    </r>
    <r>
      <rPr>
        <i val="true"/>
        <sz val="10"/>
        <color rgb="FF000000"/>
        <rFont val="Times New Roman"/>
        <family val="1"/>
      </rPr>
      <t xml:space="preserve">(Heusler, 1932: 94)</t>
    </r>
  </si>
  <si>
    <t xml:space="preserve">(Heusler, 1932: 94)</t>
  </si>
  <si>
    <t xml:space="preserve">sælde, salde (häufiger)</t>
  </si>
  <si>
    <t xml:space="preserve">(Noreen, 1904: 454)</t>
  </si>
  <si>
    <t xml:space="preserve">sealde/salde</t>
  </si>
  <si>
    <t xml:space="preserve">(Campbell, 1997: 330)</t>
  </si>
  <si>
    <t xml:space="preserve">ae. betontes a &gt; æ, Brechung zu ea vor l/r + C (Voyles, 1992: 146, 147)</t>
  </si>
  <si>
    <t xml:space="preserve">salta</t>
  </si>
  <si>
    <t xml:space="preserve">salda</t>
  </si>
  <si>
    <t xml:space="preserve">salida</t>
  </si>
  <si>
    <t xml:space="preserve">(Streitberg, 2000: 55)</t>
  </si>
  <si>
    <t xml:space="preserve">selita</t>
  </si>
  <si>
    <r>
      <rPr>
        <sz val="10"/>
        <color rgb="FF000000"/>
        <rFont val="Times New Roman"/>
        <family val="1"/>
      </rPr>
      <t xml:space="preserve">regelmäßige Neubildung? </t>
    </r>
    <r>
      <rPr>
        <b val="true"/>
        <sz val="10"/>
        <color rgb="FF000000"/>
        <rFont val="Times New Roman"/>
        <family val="1"/>
      </rPr>
      <t xml:space="preserve">Stammvokal, Stammauslaut</t>
    </r>
  </si>
  <si>
    <t xml:space="preserve">selt</t>
  </si>
  <si>
    <t xml:space="preserve">urgerm. *đ &gt; an. d nach betonter Silbe auf -l (Noreen, 1970: 175), urnord. allmähliche  Synkope unbetonter Kurzvokale,  i nach betonter kurzer Silbe rel. Spät [müsste also noch Umlaut ausgelöst haben] (Noreen, 1970: 132–133) . spät. Aisl. -d. im Auslaut nach unbetonter Silbe &gt; -t, (Noreen, 1970: 177 – 178) oder i ist schon früher geschwunden und der Umlaut ist analogisch (Heusler, 1932: 94)</t>
  </si>
  <si>
    <r>
      <rPr>
        <sz val="10"/>
        <color rgb="FF000000"/>
        <rFont val="Times New Roman"/>
        <family val="1"/>
      </rPr>
      <t xml:space="preserve">idg. </t>
    </r>
    <r>
      <rPr>
        <i val="true"/>
        <sz val="10"/>
        <color rgb="FF000000"/>
        <rFont val="Times New Roman"/>
        <family val="1"/>
      </rPr>
      <t xml:space="preserve">*solh₁-itós</t>
    </r>
    <r>
      <rPr>
        <sz val="10"/>
        <color rgb="FF000000"/>
        <rFont val="Times New Roman"/>
        <family val="1"/>
      </rPr>
      <t xml:space="preserve"> ‚übergeben, verkauft‘ (eigenes Rekonstrukt) </t>
    </r>
  </si>
  <si>
    <r>
      <rPr>
        <sz val="10"/>
        <color rgb="FF000000"/>
        <rFont val="Times New Roman"/>
        <family val="1"/>
      </rPr>
      <t xml:space="preserve"> urgerm. </t>
    </r>
    <r>
      <rPr>
        <i val="true"/>
        <sz val="10"/>
        <color rgb="FF008000"/>
        <rFont val="Times New Roman"/>
        <family val="1"/>
      </rPr>
      <t xml:space="preserve">*sal-iđa-</t>
    </r>
  </si>
  <si>
    <r>
      <rPr>
        <sz val="10"/>
        <color rgb="FF008000"/>
        <rFont val="Times New Roman"/>
        <family val="1"/>
      </rPr>
      <t xml:space="preserve">*</t>
    </r>
    <r>
      <rPr>
        <i val="true"/>
        <sz val="10"/>
        <color rgb="FF008000"/>
        <rFont val="Times New Roman"/>
        <family val="1"/>
      </rPr>
      <t xml:space="preserve">đ</t>
    </r>
  </si>
  <si>
    <t xml:space="preserve">(eigenes Rekonstrukt) </t>
  </si>
  <si>
    <r>
      <rPr>
        <sz val="10"/>
        <color rgb="FF000000"/>
        <rFont val="Times New Roman"/>
        <family val="1"/>
      </rPr>
      <t xml:space="preserve">idg. </t>
    </r>
    <r>
      <rPr>
        <i val="true"/>
        <sz val="10"/>
        <color rgb="FF000000"/>
        <rFont val="Times New Roman"/>
        <family val="1"/>
      </rPr>
      <t xml:space="preserve">*solh₁-itós</t>
    </r>
    <r>
      <rPr>
        <sz val="10"/>
        <color rgb="FF000000"/>
        <rFont val="Times New Roman"/>
        <family val="1"/>
      </rPr>
      <t xml:space="preserve"> ‚übergeben, verkauft‘ &gt; urgerm. </t>
    </r>
    <r>
      <rPr>
        <i val="true"/>
        <sz val="10"/>
        <color rgb="FF000000"/>
        <rFont val="Times New Roman"/>
        <family val="1"/>
      </rPr>
      <t xml:space="preserve">*sal-iđa-</t>
    </r>
    <r>
      <rPr>
        <sz val="10"/>
        <color rgb="FF000000"/>
        <rFont val="Times New Roman"/>
        <family val="1"/>
      </rPr>
      <t xml:space="preserve"> (eigenes Rekonstrukt) &gt;  Auslautgesetze: Schwund auslautender nicht-hoher Vokale (Speyer, 2007: 40), - soweit alles problemlos</t>
    </r>
  </si>
  <si>
    <r>
      <rPr>
        <sz val="10"/>
        <color rgb="FF000000"/>
        <rFont val="Times New Roman"/>
        <family val="1"/>
      </rPr>
      <t xml:space="preserve">wgerm. </t>
    </r>
    <r>
      <rPr>
        <sz val="10"/>
        <color rgb="FF008000"/>
        <rFont val="Times New Roman"/>
        <family val="1"/>
      </rPr>
      <t xml:space="preserve">*sald</t>
    </r>
  </si>
  <si>
    <r>
      <rPr>
        <sz val="10"/>
        <color rgb="FF000000"/>
        <rFont val="Times New Roman"/>
        <family val="1"/>
      </rPr>
      <t xml:space="preserve">wgerm. </t>
    </r>
    <r>
      <rPr>
        <sz val="10"/>
        <color rgb="FF008000"/>
        <rFont val="Times New Roman"/>
        <family val="1"/>
      </rPr>
      <t xml:space="preserve">*d </t>
    </r>
    <r>
      <rPr>
        <sz val="10"/>
        <color rgb="FF000000"/>
        <rFont val="Times New Roman"/>
        <family val="1"/>
      </rPr>
      <t xml:space="preserve"> </t>
    </r>
  </si>
  <si>
    <t xml:space="preserve">eigenes Rekonstrukt</t>
  </si>
  <si>
    <t xml:space="preserve">*sal-ðá</t>
  </si>
  <si>
    <t xml:space="preserve">seldr</t>
  </si>
  <si>
    <t xml:space="preserve">geseald/-sald</t>
  </si>
  <si>
    <t xml:space="preserve">giselit</t>
  </si>
  <si>
    <t xml:space="preserve">(Masser, 1994: 379)</t>
  </si>
  <si>
    <t xml:space="preserve">gisald</t>
  </si>
  <si>
    <t xml:space="preserve">(Tiefenbach, 2010: 329)</t>
  </si>
  <si>
    <t xml:space="preserve">'zählen'</t>
  </si>
  <si>
    <t xml:space="preserve"> idg. *dolH-o- ‚Zahl, Erzählung‘ (Kroonen, 2013: 508) → *dolH-jé/o- ‚zählen‘ ? - denominatives Suffix -jé/o- (Giacalone Ramat, Ramat, 1998: 58)</t>
  </si>
  <si>
    <r>
      <rPr>
        <sz val="10.5"/>
        <color rgb="FF000000"/>
        <rFont val="Times New Roman"/>
        <family val="1"/>
      </rPr>
      <t xml:space="preserve">wgerm. fehlender Bindevokal aufgrund lexikalischer Analogie nach der Vermischung von wgerm. </t>
    </r>
    <r>
      <rPr>
        <i val="true"/>
        <sz val="10.5"/>
        <color rgb="FF000000"/>
        <rFont val="Times New Roman"/>
        <family val="1"/>
      </rPr>
      <t xml:space="preserve">*wiljan </t>
    </r>
    <r>
      <rPr>
        <sz val="10.5"/>
        <color rgb="FF000000"/>
        <rFont val="Times New Roman"/>
        <family val="1"/>
      </rPr>
      <t xml:space="preserve">- 3. Sg. </t>
    </r>
    <r>
      <rPr>
        <i val="true"/>
        <sz val="10.5"/>
        <color rgb="FF000000"/>
        <rFont val="Times New Roman"/>
        <family val="1"/>
      </rPr>
      <t xml:space="preserve">*wili </t>
    </r>
    <r>
      <rPr>
        <sz val="10.5"/>
        <color rgb="FF000000"/>
        <rFont val="Times New Roman"/>
        <family val="1"/>
      </rPr>
      <t xml:space="preserve">- Prät. *</t>
    </r>
    <r>
      <rPr>
        <i val="true"/>
        <sz val="10.5"/>
        <color rgb="FF000000"/>
        <rFont val="Times New Roman"/>
        <family val="1"/>
      </rPr>
      <t xml:space="preserve">weldē </t>
    </r>
    <r>
      <rPr>
        <sz val="10.5"/>
        <color rgb="FF000000"/>
        <rFont val="Times New Roman"/>
        <family val="1"/>
      </rPr>
      <t xml:space="preserve">‚wollen‘ und </t>
    </r>
    <r>
      <rPr>
        <i val="true"/>
        <sz val="10.5"/>
        <color rgb="FF000000"/>
        <rFont val="Times New Roman"/>
        <family val="1"/>
      </rPr>
      <t xml:space="preserve">*waljan</t>
    </r>
    <r>
      <rPr>
        <sz val="10.5"/>
        <color rgb="FF000000"/>
        <rFont val="Times New Roman"/>
        <family val="1"/>
      </rPr>
      <t xml:space="preserve"> - </t>
    </r>
    <r>
      <rPr>
        <i val="true"/>
        <sz val="10.5"/>
        <color rgb="FF000000"/>
        <rFont val="Times New Roman"/>
        <family val="1"/>
      </rPr>
      <t xml:space="preserve">waldē</t>
    </r>
    <r>
      <rPr>
        <sz val="10.5"/>
        <color rgb="FF000000"/>
        <rFont val="Times New Roman"/>
        <family val="1"/>
      </rPr>
      <t xml:space="preserve"> ‚wählen‘</t>
    </r>
    <r>
      <rPr>
        <b val="true"/>
        <sz val="10.5"/>
        <color rgb="FF000000"/>
        <rFont val="Times New Roman"/>
        <family val="1"/>
      </rPr>
      <t xml:space="preserve"> </t>
    </r>
    <r>
      <rPr>
        <sz val="12"/>
        <color rgb="FF000000"/>
        <rFont val="Times New Roman"/>
        <family val="1"/>
      </rPr>
      <t xml:space="preserve"> (Ringe, Taylor,  2014: 73-74)</t>
    </r>
    <r>
      <rPr>
        <b val="true"/>
        <sz val="12"/>
        <color rgb="FF000000"/>
        <rFont val="Times New Roman"/>
        <family val="1"/>
      </rPr>
      <t xml:space="preserve"> Stammvokal </t>
    </r>
    <r>
      <rPr>
        <sz val="12"/>
        <color rgb="FF000000"/>
        <rFont val="Times New Roman"/>
        <family val="1"/>
      </rPr>
      <t xml:space="preserve">(kein Umlaut)</t>
    </r>
    <r>
      <rPr>
        <b val="true"/>
        <sz val="12"/>
        <color rgb="FF000000"/>
        <rFont val="Times New Roman"/>
        <family val="1"/>
      </rPr>
      <t xml:space="preserve">, Stammauslaut </t>
    </r>
    <r>
      <rPr>
        <sz val="12"/>
        <color rgb="FF000000"/>
        <rFont val="Times New Roman"/>
        <family val="1"/>
      </rPr>
      <t xml:space="preserve">(wgerm. kein Bindevokal) </t>
    </r>
  </si>
  <si>
    <t xml:space="preserve">(Ringe, 2014: 238)</t>
  </si>
  <si>
    <t xml:space="preserve">Abgeleitet von *tala- n. 'number; speech' &lt; idg. *dolH-o- (Kroonen, 2013: 508)</t>
  </si>
  <si>
    <t xml:space="preserve">*taljan</t>
  </si>
  <si>
    <t xml:space="preserve">(Kroonen, 2013: 508)</t>
  </si>
  <si>
    <t xml:space="preserve">telja</t>
  </si>
  <si>
    <t xml:space="preserve">(Baetke, 1976: 648)</t>
  </si>
  <si>
    <t xml:space="preserve">telia</t>
  </si>
  <si>
    <t xml:space="preserve">tǣlia</t>
  </si>
  <si>
    <t xml:space="preserve">tėllan</t>
  </si>
  <si>
    <t xml:space="preserve">(Holthausen, 1974: 344)</t>
  </si>
  <si>
    <t xml:space="preserve">zellen</t>
  </si>
  <si>
    <t xml:space="preserve">(Splett, 1993: 1169)</t>
  </si>
  <si>
    <t xml:space="preserve">tellian</t>
  </si>
  <si>
    <t xml:space="preserve">abgelleitet von germ. *talan ‚talk, conversation, number‘ (Orel, 2003: 400)</t>
  </si>
  <si>
    <t xml:space="preserve">*taljanan </t>
  </si>
  <si>
    <t xml:space="preserve">(Orel, 2003: 400)</t>
  </si>
  <si>
    <t xml:space="preserve">tel </t>
  </si>
  <si>
    <t xml:space="preserve">(Noreen, 1970: 343)</t>
  </si>
  <si>
    <t xml:space="preserve">tǣl</t>
  </si>
  <si>
    <t xml:space="preserve">(Noreen, 1904: 452, 453)</t>
  </si>
  <si>
    <t xml:space="preserve">Die Wurzel steht bei Rix nicht</t>
  </si>
  <si>
    <t xml:space="preserve">'ich zählte'</t>
  </si>
  <si>
    <t xml:space="preserve">*tali-đ-a &gt; *taliđa</t>
  </si>
  <si>
    <t xml:space="preserve">(Lühr, 2016: 260)</t>
  </si>
  <si>
    <r>
      <rPr>
        <i val="true"/>
        <sz val="10"/>
        <color rgb="FF000000"/>
        <rFont val="Times New Roman"/>
        <family val="1"/>
      </rPr>
      <t xml:space="preserve">*tal-iđ</t>
    </r>
    <r>
      <rPr>
        <i val="true"/>
        <sz val="9"/>
        <color rgb="FF800000"/>
        <rFont val="Segoe UI"/>
        <family val="0"/>
      </rPr>
      <t xml:space="preserve">[(a d)(ed)]ē  &gt; *taliđē &gt;</t>
    </r>
    <r>
      <rPr>
        <i val="true"/>
        <sz val="10"/>
        <color rgb="FF000000"/>
        <rFont val="Times New Roman"/>
        <family val="1"/>
      </rPr>
      <t xml:space="preserve"> </t>
    </r>
    <r>
      <rPr>
        <sz val="10"/>
        <color rgb="FF000000"/>
        <rFont val="Times New Roman"/>
        <family val="1"/>
      </rPr>
      <t xml:space="preserve">wgerm.</t>
    </r>
    <r>
      <rPr>
        <sz val="10"/>
        <color rgb="FF003F80"/>
        <rFont val="Times New Roman"/>
        <family val="1"/>
      </rPr>
      <t xml:space="preserve"> *taldē</t>
    </r>
  </si>
  <si>
    <t xml:space="preserve">denominal</t>
  </si>
  <si>
    <r>
      <rPr>
        <i val="true"/>
        <sz val="10"/>
        <color rgb="FF004586"/>
        <rFont val="Times New Roman"/>
        <family val="1"/>
      </rPr>
      <t xml:space="preserve">talþa &lt;</t>
    </r>
    <r>
      <rPr>
        <sz val="10"/>
        <color rgb="FF000000"/>
        <rFont val="Arial"/>
        <family val="2"/>
      </rPr>
      <t xml:space="preserve"> </t>
    </r>
    <r>
      <rPr>
        <sz val="10"/>
        <color rgb="FF0053A8"/>
        <rFont val="Arial"/>
        <family val="2"/>
      </rPr>
      <t xml:space="preserve">*taliða</t>
    </r>
    <r>
      <rPr>
        <sz val="10"/>
        <color rgb="FF000000"/>
        <rFont val="Arial"/>
        <family val="2"/>
      </rPr>
      <t xml:space="preserve"> (Heusler, 1932: 94)</t>
    </r>
  </si>
  <si>
    <t xml:space="preserve">þ</t>
  </si>
  <si>
    <t xml:space="preserve">Aisl. &lt;þ&gt; = [ð] (Noreen, 1970: 43)</t>
  </si>
  <si>
    <t xml:space="preserve">tealde/talde</t>
  </si>
  <si>
    <t xml:space="preserve">zalta</t>
  </si>
  <si>
    <t xml:space="preserve">ja </t>
  </si>
  <si>
    <t xml:space="preserve">talda</t>
  </si>
  <si>
    <t xml:space="preserve">*talða</t>
  </si>
  <si>
    <t xml:space="preserve">Synkope</t>
  </si>
  <si>
    <t xml:space="preserve">mögliche Verwandschaft zu arm. tał 'Gedicht'- Rekonstrukte: tał &lt; idg. *dl-(s)nih₂-,  toł &lt; idg. *dol-(s)nih₂- (passen aber nicht zu Germ.!)</t>
  </si>
  <si>
    <r>
      <rPr>
        <i val="true"/>
        <sz val="10"/>
        <color rgb="FF004586"/>
        <rFont val="Times New Roman"/>
        <family val="1"/>
      </rPr>
      <t xml:space="preserve">talda </t>
    </r>
    <r>
      <rPr>
        <i val="true"/>
        <sz val="10"/>
        <color rgb="FFFF0000"/>
        <rFont val="Times New Roman"/>
        <family val="1"/>
      </rPr>
      <t xml:space="preserve">später</t>
    </r>
  </si>
  <si>
    <t xml:space="preserve">talde</t>
  </si>
  <si>
    <t xml:space="preserve">zelita</t>
  </si>
  <si>
    <r>
      <rPr>
        <sz val="10"/>
        <color rgb="FF000000"/>
        <rFont val="Times New Roman"/>
        <family val="1"/>
      </rPr>
      <t xml:space="preserve">regelmäßige Neubildung? </t>
    </r>
    <r>
      <rPr>
        <b val="true"/>
        <sz val="10"/>
        <color rgb="FF000000"/>
        <rFont val="Times New Roman"/>
        <family val="1"/>
      </rPr>
      <t xml:space="preserve">Stammvokal</t>
    </r>
    <r>
      <rPr>
        <sz val="10"/>
        <color rgb="FF000000"/>
        <rFont val="Times New Roman"/>
        <family val="1"/>
      </rPr>
      <t xml:space="preserve"> (Umlaut), </t>
    </r>
    <r>
      <rPr>
        <b val="true"/>
        <sz val="10"/>
        <color rgb="FF000000"/>
        <rFont val="Times New Roman"/>
        <family val="1"/>
      </rPr>
      <t xml:space="preserve">Stammauslaut</t>
    </r>
    <r>
      <rPr>
        <sz val="10"/>
        <color rgb="FF000000"/>
        <rFont val="Times New Roman"/>
        <family val="1"/>
      </rPr>
      <t xml:space="preserve"> (Bindevokal)</t>
    </r>
  </si>
  <si>
    <t xml:space="preserve">tal(e)þr</t>
  </si>
  <si>
    <r>
      <rPr>
        <b val="true"/>
        <sz val="9"/>
        <rFont val="Segoe UI"/>
        <family val="0"/>
      </rPr>
      <t xml:space="preserve">ð &gt;  þ &gt; t </t>
    </r>
    <r>
      <rPr>
        <sz val="9"/>
        <rFont val="Segoe UI"/>
        <family val="0"/>
      </rPr>
      <t xml:space="preserve">bes. anorw. auslautend (bes.) vor l, n, s &gt; r-Laut (Noreen, 1970: 178)</t>
    </r>
  </si>
  <si>
    <r>
      <rPr>
        <sz val="10"/>
        <color rgb="FF000000"/>
        <rFont val="Times New Roman"/>
        <family val="1"/>
      </rPr>
      <t xml:space="preserve">urspr. kein *-tó-Partizip von abgeleiteten Präsentien –&gt; einzelsprachlich neugebildet (Ringe, 2006: 162) –&gt; setzt o-Stufe voraus </t>
    </r>
    <r>
      <rPr>
        <i val="true"/>
        <sz val="10"/>
        <color rgb="FF000000"/>
        <rFont val="Times New Roman"/>
        <family val="1"/>
      </rPr>
      <t xml:space="preserve">*dolH-itós</t>
    </r>
    <r>
      <rPr>
        <sz val="10"/>
        <color rgb="FF000000"/>
        <rFont val="Times New Roman"/>
        <family val="1"/>
      </rPr>
      <t xml:space="preserve"> </t>
    </r>
    <r>
      <rPr>
        <b val="true"/>
        <sz val="10"/>
        <color rgb="FF000000"/>
        <rFont val="Times New Roman"/>
        <family val="1"/>
      </rPr>
      <t xml:space="preserve">Stammvokal</t>
    </r>
  </si>
  <si>
    <r>
      <rPr>
        <sz val="10"/>
        <color rgb="FF000000"/>
        <rFont val="Times New Roman"/>
        <family val="1"/>
      </rPr>
      <t xml:space="preserve"> urgerm.</t>
    </r>
    <r>
      <rPr>
        <sz val="10"/>
        <color rgb="FF008000"/>
        <rFont val="Times New Roman"/>
        <family val="1"/>
      </rPr>
      <t xml:space="preserve"> </t>
    </r>
    <r>
      <rPr>
        <i val="true"/>
        <sz val="10"/>
        <color rgb="FF008000"/>
        <rFont val="Times New Roman"/>
        <family val="1"/>
      </rPr>
      <t xml:space="preserve">*tal-iđa-</t>
    </r>
    <r>
      <rPr>
        <sz val="10"/>
        <color rgb="FF008000"/>
        <rFont val="Times New Roman"/>
        <family val="1"/>
      </rPr>
      <t xml:space="preserve">  </t>
    </r>
  </si>
  <si>
    <r>
      <rPr>
        <sz val="10"/>
        <color rgb="FF000000"/>
        <rFont val="Times New Roman"/>
        <family val="1"/>
      </rPr>
      <t xml:space="preserve">urspr. kein *-tó-Partizip von abgeleiteten Präsentien – einzelsprachlich neugebildet (Ringe, 2006: 162) – nur o-Stufe kommt hin: </t>
    </r>
    <r>
      <rPr>
        <i val="true"/>
        <sz val="10"/>
        <color rgb="FF000000"/>
        <rFont val="Times New Roman"/>
        <family val="1"/>
      </rPr>
      <t xml:space="preserve">*dolH-itós</t>
    </r>
    <r>
      <rPr>
        <sz val="10"/>
        <color rgb="FF000000"/>
        <rFont val="Times New Roman"/>
        <family val="1"/>
      </rPr>
      <t xml:space="preserve"> &gt; urgerm. </t>
    </r>
    <r>
      <rPr>
        <i val="true"/>
        <sz val="10"/>
        <color rgb="FF000000"/>
        <rFont val="Times New Roman"/>
        <family val="1"/>
      </rPr>
      <t xml:space="preserve">*tal-iđa-</t>
    </r>
    <r>
      <rPr>
        <sz val="10"/>
        <color rgb="FF000000"/>
        <rFont val="Times New Roman"/>
        <family val="1"/>
      </rPr>
      <t xml:space="preserve"> (eigenes Rekonstrukt) &gt;  Auslautgesetze: Schwund auslautender nicht-hoher Vokale (Speyer, 2007: 40), - </t>
    </r>
    <r>
      <rPr>
        <b val="true"/>
        <sz val="10"/>
        <color rgb="FF000000"/>
        <rFont val="Times New Roman"/>
        <family val="1"/>
      </rPr>
      <t xml:space="preserve">Stammvokal</t>
    </r>
  </si>
  <si>
    <r>
      <rPr>
        <sz val="10"/>
        <color rgb="FF000000"/>
        <rFont val="Times New Roman"/>
        <family val="1"/>
      </rPr>
      <t xml:space="preserve">wgerm. </t>
    </r>
    <r>
      <rPr>
        <sz val="10"/>
        <color rgb="FF008000"/>
        <rFont val="Times New Roman"/>
        <family val="1"/>
      </rPr>
      <t xml:space="preserve">*tald</t>
    </r>
  </si>
  <si>
    <t xml:space="preserve">taldr </t>
  </si>
  <si>
    <t xml:space="preserve"> urgerm. *đ &gt; an. d nach betonter Silbe auf -l (Noreen, 1970: 175)</t>
  </si>
  <si>
    <t xml:space="preserve">talder</t>
  </si>
  <si>
    <t xml:space="preserve">geteald/-tald</t>
  </si>
  <si>
    <t xml:space="preserve">gizalt</t>
  </si>
  <si>
    <t xml:space="preserve">(Sonderegger, 2003: 324)</t>
  </si>
  <si>
    <t xml:space="preserve">gitald(a)</t>
  </si>
  <si>
    <t xml:space="preserve">(Tiefenbach, 2010: 392)</t>
  </si>
  <si>
    <t xml:space="preserve">'denken, wahrnehmen'</t>
  </si>
  <si>
    <t xml:space="preserve">Intensiv *tonǵ-éje- zur Wurzel *tenǵ- ‚denken, meinen‘ (Lloyd, Lühr, Springer, 1998: 580)</t>
  </si>
  <si>
    <t xml:space="preserve">*þankijan</t>
  </si>
  <si>
    <t xml:space="preserve">Hat sich in seiner Bildeweise gegenseitig mit got þugkjan beeinflusst (Lühr, 1984: 45)</t>
  </si>
  <si>
    <t xml:space="preserve">(Lloyd, Lühr, Springer, 1998: 579)</t>
  </si>
  <si>
    <t xml:space="preserve">ausgehend vom Kausativ *tonǵ-éie- zur Wurzel *tenǵ- ‚dünken, scheinen‘ (unpersönlich) (Rix, 2001: 629)</t>
  </si>
  <si>
    <t xml:space="preserve">*þankijaną</t>
  </si>
  <si>
    <t xml:space="preserve">*tong-éie- (Kroonen, 2013: 533)</t>
  </si>
  <si>
    <t xml:space="preserve">*þankjan</t>
  </si>
  <si>
    <t xml:space="preserve">(Meid, 1971:108)</t>
  </si>
  <si>
    <t xml:space="preserve">þagkian</t>
  </si>
  <si>
    <t xml:space="preserve">þekkia</t>
  </si>
  <si>
    <t xml:space="preserve">thænkian</t>
  </si>
  <si>
    <t xml:space="preserve">(Noreen, 1904: 455, 460)</t>
  </si>
  <si>
    <t xml:space="preserve">þencean</t>
  </si>
  <si>
    <t xml:space="preserve">thenkian</t>
  </si>
  <si>
    <t xml:space="preserve">(Tiefenbach, 2010: 408)</t>
  </si>
  <si>
    <t xml:space="preserve">Kausativ *tonǵ-éie- zur Wurzel *tenǵ- ‚dünken, scheinen‘ (unpersönlich) (Rix, 2001: 629)</t>
  </si>
  <si>
    <r>
      <rPr>
        <sz val="11"/>
        <color rgb="FF000000"/>
        <rFont val="Arial"/>
        <family val="2"/>
      </rPr>
      <t xml:space="preserve">þ</t>
    </r>
    <r>
      <rPr>
        <i val="true"/>
        <sz val="10"/>
        <color rgb="FF000000"/>
        <rFont val="Arial"/>
        <family val="2"/>
      </rPr>
      <t xml:space="preserve">enċan</t>
    </r>
  </si>
  <si>
    <t xml:space="preserve">denchen</t>
  </si>
  <si>
    <t xml:space="preserve">þekke</t>
  </si>
  <si>
    <t xml:space="preserve">thænki(r) </t>
  </si>
  <si>
    <t xml:space="preserve">'ich dachte'</t>
  </si>
  <si>
    <t xml:space="preserve">*þanh-t-ōᵐ &gt; *þanhtōᵐ</t>
  </si>
  <si>
    <r>
      <rPr>
        <sz val="10"/>
        <color rgb="FF800000"/>
        <rFont val="Times New Roman"/>
        <family val="1"/>
      </rPr>
      <t xml:space="preserve"> *þanht[a- </t>
    </r>
    <r>
      <rPr>
        <sz val="9"/>
        <color rgb="FF800000"/>
        <rFont val="Segoe UI"/>
        <family val="0"/>
      </rPr>
      <t xml:space="preserve">ded]ē  &gt;</t>
    </r>
    <r>
      <rPr>
        <sz val="10"/>
        <color rgb="FF0053A8"/>
        <rFont val="Times New Roman"/>
        <family val="1"/>
      </rPr>
      <t xml:space="preserve"> *þanhtē</t>
    </r>
  </si>
  <si>
    <t xml:space="preserve">*þanhtōᵐ</t>
  </si>
  <si>
    <t xml:space="preserve">þāhta</t>
  </si>
  <si>
    <r>
      <rPr>
        <i val="true"/>
        <sz val="10"/>
        <color rgb="FF004586"/>
        <rFont val="Times New Roman"/>
        <family val="1"/>
      </rPr>
      <t xml:space="preserve">þátta </t>
    </r>
    <r>
      <rPr>
        <sz val="11"/>
        <color rgb="FFFF0000"/>
        <rFont val="Arial"/>
        <family val="2"/>
      </rPr>
      <t xml:space="preserve">(nur dicht.)</t>
    </r>
  </si>
  <si>
    <r>
      <rPr>
        <sz val="10"/>
        <color rgb="FF000000"/>
        <rFont val="Times New Roman"/>
        <family val="1"/>
      </rPr>
      <t xml:space="preserve">ja </t>
    </r>
    <r>
      <rPr>
        <sz val="11"/>
        <color rgb="FF000000"/>
        <rFont val="Arial"/>
        <family val="2"/>
      </rPr>
      <t xml:space="preserve">(Noreen, 1970: 195) nordgerm. Assimilation -ht- &gt; -tt-</t>
    </r>
  </si>
  <si>
    <t xml:space="preserve">þātta</t>
  </si>
  <si>
    <t xml:space="preserve">þōhte</t>
  </si>
  <si>
    <t xml:space="preserve">ae. ō ist lautgesetzlich aus ā entstanden: *br āhtō &gt; *brōhtō &gt; ae. Brōhte (Voyles, 1992: 140)</t>
  </si>
  <si>
    <t xml:space="preserve">thāhta</t>
  </si>
  <si>
    <t xml:space="preserve">thahta</t>
  </si>
  <si>
    <t xml:space="preserve">dāhta</t>
  </si>
  <si>
    <t xml:space="preserve">þekta</t>
  </si>
  <si>
    <t xml:space="preserve">thænkte</t>
  </si>
  <si>
    <t xml:space="preserve">þekþa</t>
  </si>
  <si>
    <t xml:space="preserve">thænkter</t>
  </si>
  <si>
    <t xml:space="preserve">'gedacht'</t>
  </si>
  <si>
    <t xml:space="preserve">þektr</t>
  </si>
  <si>
    <t xml:space="preserve">gidenkit</t>
  </si>
  <si>
    <r>
      <rPr>
        <sz val="10"/>
        <color rgb="FF000000"/>
        <rFont val="Times New Roman"/>
        <family val="1"/>
      </rPr>
      <t xml:space="preserve">regelmäßige Neubildung? </t>
    </r>
    <r>
      <rPr>
        <b val="true"/>
        <sz val="10"/>
        <color rgb="FF000000"/>
        <rFont val="Times New Roman"/>
        <family val="1"/>
      </rPr>
      <t xml:space="preserve">Stammvokal</t>
    </r>
    <r>
      <rPr>
        <sz val="10"/>
        <color rgb="FF000000"/>
        <rFont val="Times New Roman"/>
        <family val="1"/>
      </rPr>
      <t xml:space="preserve"> (Umlaut), </t>
    </r>
    <r>
      <rPr>
        <b val="true"/>
        <sz val="10"/>
        <color rgb="FF000000"/>
        <rFont val="Times New Roman"/>
        <family val="1"/>
      </rPr>
      <t xml:space="preserve">Stammauslaut</t>
    </r>
    <r>
      <rPr>
        <sz val="10"/>
        <color rgb="FF000000"/>
        <rFont val="Times New Roman"/>
        <family val="1"/>
      </rPr>
      <t xml:space="preserve"> (n und Plosiv)</t>
    </r>
  </si>
  <si>
    <r>
      <rPr>
        <sz val="12"/>
        <rFont val="Times New Roman"/>
        <family val="1"/>
      </rPr>
      <t xml:space="preserve">idg. *tonǵ-tó- &gt; *tonḱ-tó-  (eigenes Rekonstrukt) – ausgehend von fehlendem Bindevokal? Grund: Hat sich in seiner Bildeweise gegenseitig mit got þugkjan beeinflusst (Lühr, 1984: 45) </t>
    </r>
    <r>
      <rPr>
        <b val="true"/>
        <sz val="12"/>
        <rFont val="Times New Roman"/>
        <family val="1"/>
      </rPr>
      <t xml:space="preserve">Stammauslaut</t>
    </r>
  </si>
  <si>
    <r>
      <rPr>
        <sz val="10"/>
        <color rgb="FF008000"/>
        <rFont val="Times New Roman"/>
        <family val="1"/>
      </rPr>
      <t xml:space="preserve">*þanhtaz </t>
    </r>
    <r>
      <rPr>
        <sz val="10"/>
        <color rgb="FF000000"/>
        <rFont val="Times New Roman"/>
        <family val="1"/>
      </rPr>
      <t xml:space="preserve">urgerm. fehlender Bindevokal </t>
    </r>
  </si>
  <si>
    <r>
      <rPr>
        <sz val="12"/>
        <rFont val="Times New Roman"/>
        <family val="1"/>
      </rPr>
      <t xml:space="preserve">idg. *tonǵ-tó- &gt; *tonḱ-tó-  (eigenes Rekonstrukt) – ausgehend von fehlendem Bindevokal aufgrund Derivationsverhältnis zu </t>
    </r>
    <r>
      <rPr>
        <i val="true"/>
        <sz val="12"/>
        <rFont val="Times New Roman"/>
        <family val="1"/>
      </rPr>
      <t xml:space="preserve">*þunkjan</t>
    </r>
    <r>
      <rPr>
        <sz val="12"/>
        <rFont val="Times New Roman"/>
        <family val="1"/>
      </rPr>
      <t xml:space="preserve"> </t>
    </r>
    <r>
      <rPr>
        <b val="true"/>
        <sz val="12"/>
        <rFont val="Times New Roman"/>
        <family val="1"/>
      </rPr>
      <t xml:space="preserve">Stammauslaut</t>
    </r>
  </si>
  <si>
    <r>
      <rPr>
        <sz val="10"/>
        <color rgb="FF008000"/>
        <rFont val="Times New Roman"/>
        <family val="1"/>
      </rPr>
      <t xml:space="preserve">*þanhtaz </t>
    </r>
    <r>
      <rPr>
        <sz val="10"/>
        <color rgb="FF000000"/>
        <rFont val="Times New Roman"/>
        <family val="1"/>
      </rPr>
      <t xml:space="preserve">urgerm. Fehlender Bindevokal </t>
    </r>
  </si>
  <si>
    <t xml:space="preserve">þāhts</t>
  </si>
  <si>
    <t xml:space="preserve">(Wright, 1997: 153)</t>
  </si>
  <si>
    <t xml:space="preserve">Mit Ausnahme von u werden got. alle auslautenden Kurzvokale vor einem einfachen Konsonanten synkopier (Wright, 1997: 35–36)</t>
  </si>
  <si>
    <t xml:space="preserve">Mit Ausnahme von u werden got. Alle auslautenden Kurzvokale vor einem einfachen Konsonanten synkopier (Wright, 1997: 35–36)</t>
  </si>
  <si>
    <t xml:space="preserve">geþōht</t>
  </si>
  <si>
    <t xml:space="preserve">gidāht </t>
  </si>
  <si>
    <t xml:space="preserve">githâht</t>
  </si>
  <si>
    <t xml:space="preserve">(Behagel, Taeger, 1996: 11)</t>
  </si>
  <si>
    <t xml:space="preserve">þekþr</t>
  </si>
  <si>
    <t xml:space="preserve">'erzählen, strecken'</t>
  </si>
  <si>
    <r>
      <rPr>
        <i val="true"/>
        <sz val="10"/>
        <color rgb="FF000000"/>
        <rFont val="Times New Roman"/>
        <family val="1"/>
      </rPr>
      <t xml:space="preserve">*h₃roǵ-éie- </t>
    </r>
    <r>
      <rPr>
        <sz val="10"/>
        <color rgb="FF000000"/>
        <rFont val="Times New Roman"/>
        <family val="1"/>
      </rPr>
      <t xml:space="preserve">‚gerade richten, ausstrecken‘ (Rix, 2001:  304)</t>
    </r>
  </si>
  <si>
    <t xml:space="preserve">- sekundäre Präsensstämme auf Tektal, *-je/o außergotisch ohne Bindevokal im Prät. </t>
  </si>
  <si>
    <t xml:space="preserve">*h₃roǵ-éie- ‚gerade richten, ausstrecken‘ (Rix, 2001:  304)</t>
  </si>
  <si>
    <t xml:space="preserve">*rakjaną &gt; wgerm. *rakʲ kʲ an – wgerm. i-Synkope im Prät. Parallel zu *wakjaną (Ringe, Taylor, 2014: 98)</t>
  </si>
  <si>
    <r>
      <rPr>
        <sz val="10"/>
        <color rgb="FF000000"/>
        <rFont val="Times New Roman"/>
        <family val="1"/>
      </rPr>
      <t xml:space="preserve">Zusatzannahme für alle Fälle *-k- * Synkope . Lexikalische Analogie (Ringe, Taylor, 2014: 98-99) – nicht überprüfbar </t>
    </r>
    <r>
      <rPr>
        <b val="true"/>
        <sz val="10"/>
        <color rgb="FF000000"/>
        <rFont val="Times New Roman"/>
        <family val="1"/>
      </rPr>
      <t xml:space="preserve">Stammauslaut, Stammvokal</t>
    </r>
  </si>
  <si>
    <t xml:space="preserve">(Ringe, 2014: 288)</t>
  </si>
  <si>
    <t xml:space="preserve">*h₃roǵ-éie- (Kroonen, 2013: 403) – das ist der Kausativ-Iterativ zu *h₃reǵ- ‚gerade richten, ausstrecken‘ (Rix, 2001:  304)</t>
  </si>
  <si>
    <t xml:space="preserve">*rakjan</t>
  </si>
  <si>
    <t xml:space="preserve">(Kroonen, 2013: 403)</t>
  </si>
  <si>
    <t xml:space="preserve">rakjan</t>
  </si>
  <si>
    <t xml:space="preserve">(Holthausen, 1974: 256)</t>
  </si>
  <si>
    <t xml:space="preserve">rekja</t>
  </si>
  <si>
    <t xml:space="preserve">ræk(k)ia</t>
  </si>
  <si>
    <t xml:space="preserve">reċċan</t>
  </si>
  <si>
    <t xml:space="preserve">recchen</t>
  </si>
  <si>
    <t xml:space="preserve">rekkian</t>
  </si>
  <si>
    <t xml:space="preserve">(Tiefenbach, 2010: 311)</t>
  </si>
  <si>
    <t xml:space="preserve">1.Sg.Ind.Präs. Akt.  </t>
  </si>
  <si>
    <t xml:space="preserve">ræker</t>
  </si>
  <si>
    <t xml:space="preserve">'ich erzählte'</t>
  </si>
  <si>
    <t xml:space="preserve">*raki-đ-ōᵐ &gt; *rakiđōᵐ</t>
  </si>
  <si>
    <r>
      <rPr>
        <i val="true"/>
        <sz val="10"/>
        <color rgb="FF000000"/>
        <rFont val="Times New Roman"/>
        <family val="1"/>
      </rPr>
      <t xml:space="preserve">urgerm.</t>
    </r>
    <r>
      <rPr>
        <i val="true"/>
        <sz val="10"/>
        <color rgb="FF003F80"/>
        <rFont val="Times New Roman"/>
        <family val="1"/>
      </rPr>
      <t xml:space="preserve"> </t>
    </r>
    <r>
      <rPr>
        <i val="true"/>
        <sz val="10"/>
        <color rgb="FFA80000"/>
        <rFont val="Times New Roman"/>
        <family val="1"/>
      </rPr>
      <t xml:space="preserve">*rakiđ[a- </t>
    </r>
    <r>
      <rPr>
        <i val="true"/>
        <sz val="9"/>
        <color rgb="FFA80000"/>
        <rFont val="Segoe UI"/>
        <family val="0"/>
      </rPr>
      <t xml:space="preserve">ded]ē</t>
    </r>
    <r>
      <rPr>
        <i val="true"/>
        <sz val="9"/>
        <color rgb="FF800000"/>
        <rFont val="Segoe UI"/>
        <family val="0"/>
      </rPr>
      <t xml:space="preserve">  &gt;</t>
    </r>
    <r>
      <rPr>
        <i val="true"/>
        <sz val="10"/>
        <color rgb="FF003F80"/>
        <rFont val="Times New Roman"/>
        <family val="1"/>
      </rPr>
      <t xml:space="preserve"> </t>
    </r>
    <r>
      <rPr>
        <sz val="10"/>
        <color rgb="FF003F80"/>
        <rFont val="Times New Roman"/>
        <family val="1"/>
      </rPr>
      <t xml:space="preserve">*rakidē &gt; wgerm. *rakidē &gt; *rahtē</t>
    </r>
  </si>
  <si>
    <r>
      <rPr>
        <sz val="10"/>
        <color rgb="FF003F80"/>
        <rFont val="Times New Roman"/>
        <family val="1"/>
      </rPr>
      <t xml:space="preserve">*</t>
    </r>
    <r>
      <rPr>
        <i val="true"/>
        <sz val="10"/>
        <color rgb="FF2B2BD2"/>
        <rFont val="Times New Roman"/>
        <family val="1"/>
      </rPr>
      <t xml:space="preserve">đ</t>
    </r>
    <r>
      <rPr>
        <sz val="10"/>
        <color rgb="FF2B2BD2"/>
        <rFont val="Times New Roman"/>
        <family val="1"/>
      </rPr>
      <t xml:space="preserve"> </t>
    </r>
    <r>
      <rPr>
        <sz val="10"/>
        <color rgb="FF003F80"/>
        <rFont val="Times New Roman"/>
        <family val="1"/>
      </rPr>
      <t xml:space="preserve">&gt; wgerm. *t</t>
    </r>
  </si>
  <si>
    <t xml:space="preserve">eigene Rekonstrukte</t>
  </si>
  <si>
    <r>
      <rPr>
        <i val="true"/>
        <sz val="10"/>
        <color rgb="FF004586"/>
        <rFont val="Times New Roman"/>
        <family val="1"/>
      </rPr>
      <t xml:space="preserve">uf-rakida</t>
    </r>
    <r>
      <rPr>
        <i val="true"/>
        <sz val="10"/>
        <color rgb="FFFF0000"/>
        <rFont val="Times New Roman"/>
        <family val="1"/>
      </rPr>
      <t xml:space="preserve"> 3. Sg.</t>
    </r>
  </si>
  <si>
    <r>
      <rPr>
        <sz val="10"/>
        <color rgb="FF000000"/>
        <rFont val="Times New Roman"/>
        <family val="1"/>
      </rPr>
      <t xml:space="preserve">(</t>
    </r>
    <r>
      <rPr>
        <sz val="9"/>
        <color rgb="FF000000"/>
        <rFont val="Segoe UI"/>
        <family val="0"/>
      </rPr>
      <t xml:space="preserve">Snædal, 1998: 826)</t>
    </r>
  </si>
  <si>
    <t xml:space="preserve">rehhita</t>
  </si>
  <si>
    <t xml:space="preserve">(Braune, Eggers, 1987: 293)</t>
  </si>
  <si>
    <t xml:space="preserve">rekida</t>
  </si>
  <si>
    <t xml:space="preserve">*rahtōⁿ</t>
  </si>
  <si>
    <t xml:space="preserve">rakta </t>
  </si>
  <si>
    <t xml:space="preserve">(Baetke, 1976: 494)</t>
  </si>
  <si>
    <t xml:space="preserve">urnord. allmähliche  Synkope unbetonter Kurzvokale, i nach betonter kurzer Silbe rel. spät [vor Umlaut] (Noreen, 1970: 132–133) , ð &gt;  þ &gt; t nach stl. f, k, p z.B. merkia 'bezeichnen' Prät. merkta (älter: merkþa) (Noreen, 1970: 176)</t>
  </si>
  <si>
    <t xml:space="preserve">rakte</t>
  </si>
  <si>
    <t xml:space="preserve">reahte, rehte</t>
  </si>
  <si>
    <t xml:space="preserve">ae. betontes a &gt; æ, Brechung zu ea vor h/x (Voyles, 1992: 146, 147)</t>
  </si>
  <si>
    <t xml:space="preserve">rahta, </t>
  </si>
  <si>
    <t xml:space="preserve">t </t>
  </si>
  <si>
    <r>
      <rPr>
        <sz val="11"/>
        <color rgb="FFFF0000"/>
        <rFont val="Arial"/>
        <family val="2"/>
      </rPr>
      <t xml:space="preserve">Nur 3.Pl.Prät.:</t>
    </r>
    <r>
      <rPr>
        <i val="true"/>
        <sz val="10"/>
        <color rgb="FF004586"/>
        <rFont val="Arial"/>
        <family val="2"/>
      </rPr>
      <t xml:space="preserve"> rekidun</t>
    </r>
  </si>
  <si>
    <t xml:space="preserve">(d)</t>
  </si>
  <si>
    <t xml:space="preserve">racta</t>
  </si>
  <si>
    <r>
      <rPr>
        <sz val="10"/>
        <color rgb="FF000000"/>
        <rFont val="Times New Roman"/>
        <family val="1"/>
      </rPr>
      <t xml:space="preserve">regelmäßige Neubildung? </t>
    </r>
    <r>
      <rPr>
        <b val="true"/>
        <sz val="10"/>
        <color rgb="FF000000"/>
        <rFont val="Times New Roman"/>
        <family val="1"/>
      </rPr>
      <t xml:space="preserve">Stammauslaut </t>
    </r>
    <r>
      <rPr>
        <sz val="10"/>
        <color rgb="FF000000"/>
        <rFont val="Times New Roman"/>
        <family val="1"/>
      </rPr>
      <t xml:space="preserve">(Plosiv)</t>
    </r>
  </si>
  <si>
    <t xml:space="preserve">'erzählt'</t>
  </si>
  <si>
    <r>
      <rPr>
        <sz val="10"/>
        <color rgb="FF000000"/>
        <rFont val="Times New Roman"/>
        <family val="1"/>
      </rPr>
      <t xml:space="preserve">Idg.</t>
    </r>
    <r>
      <rPr>
        <i val="true"/>
        <sz val="10"/>
        <color rgb="FF000000"/>
        <rFont val="Times New Roman"/>
        <family val="1"/>
      </rPr>
      <t xml:space="preserve"> *h₃roǵ-itós</t>
    </r>
    <r>
      <rPr>
        <sz val="10"/>
        <color rgb="FF000000"/>
        <rFont val="Times New Roman"/>
        <family val="1"/>
      </rPr>
      <t xml:space="preserve"> </t>
    </r>
  </si>
  <si>
    <r>
      <rPr>
        <sz val="10"/>
        <color rgb="FF000000"/>
        <rFont val="Times New Roman"/>
        <family val="1"/>
      </rPr>
      <t xml:space="preserve">urgerm. </t>
    </r>
    <r>
      <rPr>
        <i val="true"/>
        <sz val="10"/>
        <color rgb="FF000000"/>
        <rFont val="Times New Roman"/>
        <family val="1"/>
      </rPr>
      <t xml:space="preserve">*rak-iđa-</t>
    </r>
  </si>
  <si>
    <r>
      <rPr>
        <sz val="10"/>
        <color rgb="FF000000"/>
        <rFont val="Times New Roman"/>
        <family val="1"/>
      </rPr>
      <t xml:space="preserve">Idg.</t>
    </r>
    <r>
      <rPr>
        <i val="true"/>
        <sz val="10"/>
        <color rgb="FF000000"/>
        <rFont val="Times New Roman"/>
        <family val="1"/>
      </rPr>
      <t xml:space="preserve"> *h₃roǵ-itós</t>
    </r>
    <r>
      <rPr>
        <sz val="10"/>
        <color rgb="FF000000"/>
        <rFont val="Times New Roman"/>
        <family val="1"/>
      </rPr>
      <t xml:space="preserve"> &gt; urgerm. </t>
    </r>
    <r>
      <rPr>
        <i val="true"/>
        <sz val="10"/>
        <color rgb="FF000000"/>
        <rFont val="Times New Roman"/>
        <family val="1"/>
      </rPr>
      <t xml:space="preserve">*rak-iđa-</t>
    </r>
    <r>
      <rPr>
        <sz val="10"/>
        <color rgb="FF000000"/>
        <rFont val="Times New Roman"/>
        <family val="1"/>
      </rPr>
      <t xml:space="preserve"> (eigenes Rekonstrukt) &gt;  Auslautgesetze: Schwund auslautender nicht-hoher Vokale (Speyer, 2007: 40), - soweit alles problemlos </t>
    </r>
  </si>
  <si>
    <r>
      <rPr>
        <i val="true"/>
        <sz val="10"/>
        <color rgb="FF008000"/>
        <rFont val="Times New Roman"/>
        <family val="1"/>
      </rPr>
      <t xml:space="preserve">*rakiđaz </t>
    </r>
    <r>
      <rPr>
        <sz val="10"/>
        <color rgb="FF008000"/>
        <rFont val="Times New Roman"/>
        <family val="1"/>
      </rPr>
      <t xml:space="preserve">&gt; wgerm. *rakid &gt; *raht</t>
    </r>
  </si>
  <si>
    <r>
      <rPr>
        <sz val="10"/>
        <color rgb="FF008000"/>
        <rFont val="Times New Roman"/>
        <family val="1"/>
      </rPr>
      <t xml:space="preserve">*</t>
    </r>
    <r>
      <rPr>
        <i val="true"/>
        <sz val="10"/>
        <color rgb="FF008000"/>
        <rFont val="Times New Roman"/>
        <family val="1"/>
      </rPr>
      <t xml:space="preserve">đ</t>
    </r>
    <r>
      <rPr>
        <sz val="10"/>
        <color rgb="FF008000"/>
        <rFont val="Times New Roman"/>
        <family val="1"/>
      </rPr>
      <t xml:space="preserve"> &gt; wgerm. *t</t>
    </r>
  </si>
  <si>
    <t xml:space="preserve">*rahta </t>
  </si>
  <si>
    <t xml:space="preserve">*rakiþs fehlt</t>
  </si>
  <si>
    <t xml:space="preserve">rakter</t>
  </si>
  <si>
    <t xml:space="preserve">reaht, reht</t>
  </si>
  <si>
    <t xml:space="preserve">eracto</t>
  </si>
  <si>
    <t xml:space="preserve">'schütteln'</t>
  </si>
  <si>
    <t xml:space="preserve">(Holthausen, 1974: 64) Kausativ zu ae. cwacian ‚zittern, klappern‘, vgl. air. bocaim ‚ich schüttle‘ → Kausativ?  - *kwakjaną (vgl. Ringe, Taylor, 2014: 98)?</t>
  </si>
  <si>
    <t xml:space="preserve">- sekundäre Präsensstämme auf Tektal, *-je/o außergotisch ohne Bindevokal im Prät. (Lühr, 1984: 45)</t>
  </si>
  <si>
    <t xml:space="preserve">Herleitung aufgrund von unsicherer Etymologie erst mal nicht möglich</t>
  </si>
  <si>
    <r>
      <rPr>
        <sz val="10"/>
        <color rgb="FF000000"/>
        <rFont val="Times New Roman"/>
        <family val="1"/>
      </rPr>
      <t xml:space="preserve">wenn Kausativ, dann vermutlich *kwakjaną &gt; wgerm. *kwakj</t>
    </r>
    <r>
      <rPr>
        <vertAlign val="superscript"/>
        <sz val="10"/>
        <color rgb="FF000000"/>
        <rFont val="Times New Roman"/>
        <family val="1"/>
      </rPr>
      <t xml:space="preserve">j</t>
    </r>
    <r>
      <rPr>
        <sz val="10"/>
        <color rgb="FF000000"/>
        <rFont val="Times New Roman"/>
        <family val="1"/>
      </rPr>
      <t xml:space="preserve">an – wgerm. i-Synkope im Prät. Parallel zu *wakjaną (Ringe, Taylor, 2014: 98) – </t>
    </r>
    <r>
      <rPr>
        <sz val="10"/>
        <color rgb="FFFF0000"/>
        <rFont val="Times New Roman"/>
        <family val="1"/>
      </rPr>
      <t xml:space="preserve">sehr unsicher!</t>
    </r>
  </si>
  <si>
    <t xml:space="preserve">(Holthausen, 1974: 64) zu ae. cwacian ‚zittern, klappern‘, vgl. air. bocaim ‚ich schüttle‘</t>
  </si>
  <si>
    <t xml:space="preserve">*kwakjan (nur ae.)</t>
  </si>
  <si>
    <t xml:space="preserve">ċweċċan</t>
  </si>
  <si>
    <t xml:space="preserve">'ich schüttelte'</t>
  </si>
  <si>
    <t xml:space="preserve">*kwaki-đ-ōᵐ &gt; *kwakiđōᵐ</t>
  </si>
  <si>
    <r>
      <rPr>
        <i val="true"/>
        <sz val="10"/>
        <color rgb="FFA80000"/>
        <rFont val="Times New Roman"/>
        <family val="1"/>
      </rPr>
      <t xml:space="preserve">*kwakiđ[a- </t>
    </r>
    <r>
      <rPr>
        <i val="true"/>
        <sz val="9"/>
        <color rgb="FFA80000"/>
        <rFont val="Segoe UI"/>
        <family val="0"/>
      </rPr>
      <t xml:space="preserve">ded]ē  &gt; </t>
    </r>
    <r>
      <rPr>
        <i val="true"/>
        <sz val="10"/>
        <color rgb="FF003F80"/>
        <rFont val="Times New Roman"/>
        <family val="1"/>
      </rPr>
      <t xml:space="preserve">*kwakiđē</t>
    </r>
    <r>
      <rPr>
        <sz val="10"/>
        <color rgb="FF003F80"/>
        <rFont val="Times New Roman"/>
        <family val="1"/>
      </rPr>
      <t xml:space="preserve"> &gt; wgerm. </t>
    </r>
    <r>
      <rPr>
        <i val="true"/>
        <sz val="10"/>
        <color rgb="FF003F80"/>
        <rFont val="Times New Roman"/>
        <family val="1"/>
      </rPr>
      <t xml:space="preserve">*kwakidē</t>
    </r>
    <r>
      <rPr>
        <sz val="10"/>
        <color rgb="FF003F80"/>
        <rFont val="Times New Roman"/>
        <family val="1"/>
      </rPr>
      <t xml:space="preserve"> &gt; </t>
    </r>
    <r>
      <rPr>
        <i val="true"/>
        <sz val="10"/>
        <color rgb="FF003F80"/>
        <rFont val="Times New Roman"/>
        <family val="1"/>
      </rPr>
      <t xml:space="preserve">*kwahtē</t>
    </r>
  </si>
  <si>
    <t xml:space="preserve">*đ &gt; wgerm. *t</t>
  </si>
  <si>
    <t xml:space="preserve">ċweahte, ċwehte</t>
  </si>
  <si>
    <t xml:space="preserve">'geschüttelt'</t>
  </si>
  <si>
    <r>
      <rPr>
        <i val="true"/>
        <sz val="10"/>
        <color rgb="FF008000"/>
        <rFont val="Times New Roman"/>
        <family val="1"/>
      </rPr>
      <t xml:space="preserve">*kwakiđaz</t>
    </r>
    <r>
      <rPr>
        <sz val="10"/>
        <color rgb="FF008000"/>
        <rFont val="Times New Roman"/>
        <family val="1"/>
      </rPr>
      <t xml:space="preserve"> </t>
    </r>
  </si>
  <si>
    <r>
      <rPr>
        <i val="true"/>
        <sz val="10"/>
        <color rgb="FF008000"/>
        <rFont val="Times New Roman"/>
        <family val="1"/>
      </rPr>
      <t xml:space="preserve">*kwakiđaz</t>
    </r>
    <r>
      <rPr>
        <sz val="10"/>
        <color rgb="FF008000"/>
        <rFont val="Times New Roman"/>
        <family val="1"/>
      </rPr>
      <t xml:space="preserve"> &gt; wgerm. </t>
    </r>
    <r>
      <rPr>
        <i val="true"/>
        <sz val="10"/>
        <color rgb="FF008000"/>
        <rFont val="Times New Roman"/>
        <family val="1"/>
      </rPr>
      <t xml:space="preserve">*kwakid</t>
    </r>
    <r>
      <rPr>
        <sz val="10"/>
        <color rgb="FF008000"/>
        <rFont val="Times New Roman"/>
        <family val="1"/>
      </rPr>
      <t xml:space="preserve"> &gt; </t>
    </r>
    <r>
      <rPr>
        <i val="true"/>
        <sz val="10"/>
        <color rgb="FF008000"/>
        <rFont val="Times New Roman"/>
        <family val="1"/>
      </rPr>
      <t xml:space="preserve">*kwaht</t>
    </r>
  </si>
  <si>
    <t xml:space="preserve">ċweaht, ċweht</t>
  </si>
  <si>
    <t xml:space="preserve">'heimsuchen'</t>
  </si>
  <si>
    <t xml:space="preserve">*drakjaną - (Ringe, Taylor, 2014: 98)  (Holthausen, 1974: 75, 76) zu ae. dracu 'Plage, Bedrückung) – also Denominativ?</t>
  </si>
  <si>
    <r>
      <rPr>
        <sz val="11"/>
        <color rgb="FF000000"/>
        <rFont val="Times New Roman"/>
        <family val="1"/>
      </rPr>
      <t xml:space="preserve">*drakjaną &gt; wgerm. *drakj</t>
    </r>
    <r>
      <rPr>
        <vertAlign val="superscript"/>
        <sz val="11"/>
        <color rgb="FF000000"/>
        <rFont val="Times New Roman"/>
        <family val="1"/>
      </rPr>
      <t xml:space="preserve">j</t>
    </r>
    <r>
      <rPr>
        <sz val="11"/>
        <color rgb="FF000000"/>
        <rFont val="Times New Roman"/>
        <family val="1"/>
      </rPr>
      <t xml:space="preserve">an – wgerm. i-Synkope im Prät. Parallel zu *wakjaną (Ringe, Taylor, 2014: 98)</t>
    </r>
  </si>
  <si>
    <t xml:space="preserve">(Holthausen, 1974: 75, 76) zu ae. dracu 'Plage, Bedrückung) </t>
  </si>
  <si>
    <t xml:space="preserve">*drakjan (nur ae.)</t>
  </si>
  <si>
    <t xml:space="preserve">dreċċan</t>
  </si>
  <si>
    <t xml:space="preserve">Wurzel steht bei Kroonen nicht</t>
  </si>
  <si>
    <t xml:space="preserve">'ich suchte heim'</t>
  </si>
  <si>
    <t xml:space="preserve">*draki-đ-ōᵐ &gt; *drakiđōᵐ</t>
  </si>
  <si>
    <r>
      <rPr>
        <i val="true"/>
        <sz val="10"/>
        <color rgb="FFA80000"/>
        <rFont val="Times New Roman"/>
        <family val="1"/>
      </rPr>
      <t xml:space="preserve">*drakiđ[a- </t>
    </r>
    <r>
      <rPr>
        <i val="true"/>
        <sz val="9"/>
        <color rgb="FFA80000"/>
        <rFont val="Segoe UI"/>
        <family val="0"/>
      </rPr>
      <t xml:space="preserve">ded]ē  &gt; </t>
    </r>
    <r>
      <rPr>
        <i val="true"/>
        <sz val="10"/>
        <color rgb="FF003F80"/>
        <rFont val="Times New Roman"/>
        <family val="1"/>
      </rPr>
      <t xml:space="preserve">*drakiđē</t>
    </r>
    <r>
      <rPr>
        <sz val="10"/>
        <color rgb="FF003F80"/>
        <rFont val="Times New Roman"/>
        <family val="1"/>
      </rPr>
      <t xml:space="preserve"> &gt; wgerm. </t>
    </r>
    <r>
      <rPr>
        <i val="true"/>
        <sz val="10"/>
        <color rgb="FF003F80"/>
        <rFont val="Times New Roman"/>
        <family val="1"/>
      </rPr>
      <t xml:space="preserve">*drakidē</t>
    </r>
    <r>
      <rPr>
        <sz val="10"/>
        <color rgb="FF003F80"/>
        <rFont val="Times New Roman"/>
        <family val="1"/>
      </rPr>
      <t xml:space="preserve"> &gt; </t>
    </r>
    <r>
      <rPr>
        <i val="true"/>
        <sz val="10"/>
        <color rgb="FF003F80"/>
        <rFont val="Times New Roman"/>
        <family val="1"/>
      </rPr>
      <t xml:space="preserve">*drahtē</t>
    </r>
  </si>
  <si>
    <t xml:space="preserve">dreahte, drehte</t>
  </si>
  <si>
    <t xml:space="preserve">'heimgesucht'</t>
  </si>
  <si>
    <r>
      <rPr>
        <i val="true"/>
        <sz val="10"/>
        <color rgb="FF008000"/>
        <rFont val="Times New Roman"/>
        <family val="1"/>
      </rPr>
      <t xml:space="preserve">*drakiđaz</t>
    </r>
    <r>
      <rPr>
        <sz val="10"/>
        <color rgb="FF008000"/>
        <rFont val="Times New Roman"/>
        <family val="1"/>
      </rPr>
      <t xml:space="preserve"> </t>
    </r>
  </si>
  <si>
    <r>
      <rPr>
        <i val="true"/>
        <sz val="10"/>
        <color rgb="FF008000"/>
        <rFont val="Times New Roman"/>
        <family val="1"/>
      </rPr>
      <t xml:space="preserve">*drakiđaz</t>
    </r>
    <r>
      <rPr>
        <sz val="10"/>
        <color rgb="FF008000"/>
        <rFont val="Times New Roman"/>
        <family val="1"/>
      </rPr>
      <t xml:space="preserve"> &gt; wgerm. </t>
    </r>
    <r>
      <rPr>
        <i val="true"/>
        <sz val="10"/>
        <color rgb="FF008000"/>
        <rFont val="Times New Roman"/>
        <family val="1"/>
      </rPr>
      <t xml:space="preserve">*drakid</t>
    </r>
    <r>
      <rPr>
        <sz val="10"/>
        <color rgb="FF008000"/>
        <rFont val="Times New Roman"/>
        <family val="1"/>
      </rPr>
      <t xml:space="preserve"> &gt; </t>
    </r>
    <r>
      <rPr>
        <i val="true"/>
        <sz val="10"/>
        <color rgb="FF008000"/>
        <rFont val="Times New Roman"/>
        <family val="1"/>
      </rPr>
      <t xml:space="preserve">*draht</t>
    </r>
  </si>
  <si>
    <t xml:space="preserve">dreaht, dreht</t>
  </si>
  <si>
    <t xml:space="preserve">'befeuchten'</t>
  </si>
  <si>
    <t xml:space="preserve">*lak-eje/a- ? Kausativbildung zu -lechan (ahd.)? - Ableitung von *leke-/a- ‚leck sein‘ &lt; vorurgerm. *leg-e/o- ‚tröpfeln‘ (Lloyd, Lühr, Springer, 1998: 1118)</t>
  </si>
  <si>
    <t xml:space="preserve">(Lloyd, Lühr, Springer, 1998: 1160-1161)</t>
  </si>
  <si>
    <r>
      <rPr>
        <i val="true"/>
        <sz val="10"/>
        <color rgb="FF000000"/>
        <rFont val="Times New Roman"/>
        <family val="1"/>
      </rPr>
      <t xml:space="preserve">*log-éie- </t>
    </r>
    <r>
      <rPr>
        <sz val="10"/>
        <color rgb="FF000000"/>
        <rFont val="Times New Roman"/>
        <family val="1"/>
      </rPr>
      <t xml:space="preserve">‚tröpfeln machen‘ </t>
    </r>
    <r>
      <rPr>
        <sz val="10"/>
        <color rgb="FF101010"/>
        <rFont val="Times New Roman"/>
        <family val="1"/>
      </rPr>
      <t xml:space="preserve">(Rix, 2001: 397)</t>
    </r>
  </si>
  <si>
    <t xml:space="preserve">wgerm. *lakʲkʲ an – wgerm. i-Synkope im Prät. Parallel zu *wakjaną (Ringe, Taylor, 2014: 98)</t>
  </si>
  <si>
    <t xml:space="preserve">*leiǵʰ- (Köbler, 1989: 350)</t>
  </si>
  <si>
    <t xml:space="preserve">*lakjan</t>
  </si>
  <si>
    <t xml:space="preserve">(Kroonen, 2013: 325)</t>
  </si>
  <si>
    <t xml:space="preserve">leka (swv.)</t>
  </si>
  <si>
    <t xml:space="preserve">(Baetke, 1976: 375)</t>
  </si>
  <si>
    <t xml:space="preserve">leka</t>
  </si>
  <si>
    <t xml:space="preserve">(Holthausen, 1974: 197)</t>
  </si>
  <si>
    <t xml:space="preserve">leċċan</t>
  </si>
  <si>
    <t xml:space="preserve">lecken</t>
  </si>
  <si>
    <t xml:space="preserve">(Lerchner, Schmid, 2002-2009: 800)</t>
  </si>
  <si>
    <t xml:space="preserve">zu trennen von laig-/likk-</t>
  </si>
  <si>
    <t xml:space="preserve">kaum richtig!</t>
  </si>
  <si>
    <t xml:space="preserve">lehhan</t>
  </si>
  <si>
    <r>
      <rPr>
        <sz val="10"/>
        <color rgb="FF000000"/>
        <rFont val="Times New Roman"/>
        <family val="1"/>
      </rPr>
      <t xml:space="preserve">*log-éie- = Kausativ zu </t>
    </r>
    <r>
      <rPr>
        <sz val="10"/>
        <color rgb="FF101010"/>
        <rFont val="Times New Roman"/>
        <family val="1"/>
      </rPr>
      <t xml:space="preserve">*leg- </t>
    </r>
    <r>
      <rPr>
        <sz val="10"/>
        <color rgb="FF000000"/>
        <rFont val="Times New Roman"/>
        <family val="1"/>
      </rPr>
      <t xml:space="preserve">(Kroonen, 2013: 325)</t>
    </r>
  </si>
  <si>
    <r>
      <rPr>
        <sz val="10"/>
        <color rgb="FF000000"/>
        <rFont val="Times New Roman"/>
        <family val="1"/>
      </rPr>
      <t xml:space="preserve">*log(/ǵ?)-éie- = Kausativ zu </t>
    </r>
    <r>
      <rPr>
        <sz val="10"/>
        <color rgb="FF101010"/>
        <rFont val="Times New Roman"/>
        <family val="1"/>
      </rPr>
      <t xml:space="preserve">*leg(/ǵ?)- ‚tröpfeln‘ - primär? Nur germ. Und kelt. (Rix, 2001: 397)</t>
    </r>
  </si>
  <si>
    <t xml:space="preserve">'ich befeuchtete'</t>
  </si>
  <si>
    <t xml:space="preserve">*laki-đ-ōᵐ &gt; *lakiđōᵐ</t>
  </si>
  <si>
    <r>
      <rPr>
        <i val="true"/>
        <sz val="10"/>
        <color rgb="FFA80000"/>
        <rFont val="Times New Roman"/>
        <family val="1"/>
      </rPr>
      <t xml:space="preserve">*lakiđ[a- </t>
    </r>
    <r>
      <rPr>
        <i val="true"/>
        <sz val="9"/>
        <color rgb="FFA80000"/>
        <rFont val="Segoe UI"/>
        <family val="0"/>
      </rPr>
      <t xml:space="preserve">ded]ē  &gt;</t>
    </r>
    <r>
      <rPr>
        <i val="true"/>
        <sz val="9"/>
        <color rgb="FF800000"/>
        <rFont val="Segoe UI"/>
        <family val="0"/>
      </rPr>
      <t xml:space="preserve"> </t>
    </r>
    <r>
      <rPr>
        <sz val="10"/>
        <color rgb="FF003F80"/>
        <rFont val="Times New Roman"/>
        <family val="1"/>
      </rPr>
      <t xml:space="preserve">*laki</t>
    </r>
    <r>
      <rPr>
        <i val="true"/>
        <sz val="10"/>
        <color rgb="FF003F80"/>
        <rFont val="Times New Roman"/>
        <family val="1"/>
      </rPr>
      <t xml:space="preserve">đ</t>
    </r>
    <r>
      <rPr>
        <sz val="10"/>
        <color rgb="FF003F80"/>
        <rFont val="Times New Roman"/>
        <family val="1"/>
      </rPr>
      <t xml:space="preserve">ē &gt; wgerm. *lakidē &gt; *lahtē</t>
    </r>
  </si>
  <si>
    <t xml:space="preserve">*lahtōⁿ</t>
  </si>
  <si>
    <t xml:space="preserve">(að) lakað?</t>
  </si>
  <si>
    <t xml:space="preserve">đ</t>
  </si>
  <si>
    <r>
      <rPr>
        <sz val="10"/>
        <color rgb="FF000000"/>
        <rFont val="Times New Roman"/>
        <family val="1"/>
      </rPr>
      <t xml:space="preserve">a analogisch eingefügt? </t>
    </r>
    <r>
      <rPr>
        <b val="true"/>
        <sz val="10"/>
        <color rgb="FF000000"/>
        <rFont val="Times New Roman"/>
        <family val="1"/>
      </rPr>
      <t xml:space="preserve">Stammauslaut</t>
    </r>
  </si>
  <si>
    <t xml:space="preserve">leahte, lehte</t>
  </si>
  <si>
    <t xml:space="preserve">lacta</t>
  </si>
  <si>
    <r>
      <rPr>
        <sz val="10"/>
        <color rgb="FF000000"/>
        <rFont val="Times New Roman"/>
        <family val="1"/>
      </rPr>
      <t xml:space="preserve">c analogisch nach dem Präsens? </t>
    </r>
    <r>
      <rPr>
        <b val="true"/>
        <sz val="10"/>
        <color rgb="FF000000"/>
        <rFont val="Times New Roman"/>
        <family val="1"/>
      </rPr>
      <t xml:space="preserve">Stammauslaut</t>
    </r>
  </si>
  <si>
    <t xml:space="preserve">'befeuchtet'</t>
  </si>
  <si>
    <r>
      <rPr>
        <sz val="10"/>
        <color rgb="FF000000"/>
        <rFont val="Times New Roman"/>
        <family val="1"/>
      </rPr>
      <t xml:space="preserve">idg. </t>
    </r>
    <r>
      <rPr>
        <i val="true"/>
        <sz val="10"/>
        <color rgb="FF000000"/>
        <rFont val="Times New Roman"/>
        <family val="1"/>
      </rPr>
      <t xml:space="preserve">*log-itós</t>
    </r>
    <r>
      <rPr>
        <sz val="10"/>
        <color rgb="FF000000"/>
        <rFont val="Times New Roman"/>
        <family val="1"/>
      </rPr>
      <t xml:space="preserve"> &gt; urgerm. </t>
    </r>
    <r>
      <rPr>
        <i val="true"/>
        <sz val="10"/>
        <color rgb="FF000000"/>
        <rFont val="Times New Roman"/>
        <family val="1"/>
      </rPr>
      <t xml:space="preserve">*lakiđaz &gt;  </t>
    </r>
    <r>
      <rPr>
        <sz val="10"/>
        <color rgb="FF000000"/>
        <rFont val="Times New Roman"/>
        <family val="1"/>
      </rPr>
      <t xml:space="preserve">Auslautgesetze: Schwund auslautender nicht-hoher Vokale (Speyer, 2007: 40), - soweit alles problemlos</t>
    </r>
  </si>
  <si>
    <t xml:space="preserve">*lakiđaz</t>
  </si>
  <si>
    <r>
      <rPr>
        <i val="true"/>
        <sz val="10"/>
        <color rgb="FF008000"/>
        <rFont val="Times New Roman"/>
        <family val="1"/>
      </rPr>
      <t xml:space="preserve">*lakiđaz</t>
    </r>
    <r>
      <rPr>
        <sz val="10"/>
        <color rgb="FF008000"/>
        <rFont val="Times New Roman"/>
        <family val="1"/>
      </rPr>
      <t xml:space="preserve"> &gt; wgerm. *lakid &gt; *laht</t>
    </r>
  </si>
  <si>
    <t xml:space="preserve">*lah-tá-s</t>
  </si>
  <si>
    <t xml:space="preserve">leaht, leht</t>
  </si>
  <si>
    <t xml:space="preserve">'strecken'</t>
  </si>
  <si>
    <r>
      <rPr>
        <sz val="10"/>
        <color rgb="FF000000"/>
        <rFont val="Times New Roman"/>
        <family val="1"/>
      </rPr>
      <t xml:space="preserve">abgeleitet von germ. </t>
    </r>
    <r>
      <rPr>
        <i val="true"/>
        <sz val="10"/>
        <color rgb="FF000000"/>
        <rFont val="Times New Roman"/>
        <family val="1"/>
      </rPr>
      <t xml:space="preserve">*strakkaz</t>
    </r>
    <r>
      <rPr>
        <sz val="10"/>
        <color rgb="FF000000"/>
        <rFont val="Times New Roman"/>
        <family val="1"/>
      </rPr>
      <t xml:space="preserve"> (adj: ‚tight, strict‘ (Orel, 2003: 380) &lt; idg. *</t>
    </r>
    <r>
      <rPr>
        <i val="true"/>
        <sz val="10"/>
        <color rgb="FF000000"/>
        <rFont val="Times New Roman"/>
        <family val="1"/>
      </rPr>
      <t xml:space="preserve">strogno</t>
    </r>
    <r>
      <rPr>
        <sz val="10"/>
        <color rgb="FF000000"/>
        <rFont val="Times New Roman"/>
        <family val="1"/>
      </rPr>
      <t xml:space="preserve">- ? (Lühr, 1988: 230)</t>
    </r>
  </si>
  <si>
    <t xml:space="preserve">*strogno-jé/o-?</t>
  </si>
  <si>
    <t xml:space="preserve">wgerm. *strakʲ kʲan – wgerm. i-Synkope im Prät. Parallel zu *wakjaną (Ringe, Taylor, 2014: 98)</t>
  </si>
  <si>
    <t xml:space="preserve">(Ringe, Taylor, 2014: 238)</t>
  </si>
  <si>
    <t xml:space="preserve">*strakkijan</t>
  </si>
  <si>
    <t xml:space="preserve">(Lühr, 1988: 230)</t>
  </si>
  <si>
    <t xml:space="preserve">streċċan</t>
  </si>
  <si>
    <t xml:space="preserve">strecken</t>
  </si>
  <si>
    <t xml:space="preserve">(Holthausen, 1974: 325)</t>
  </si>
  <si>
    <t xml:space="preserve">abgeleitet von germ. *strakkaz (adj: ‚tight, strict‘ (Orel, 2003: 380) &lt; idg. *strogno- ? (Lühr, 1988: 230)</t>
  </si>
  <si>
    <t xml:space="preserve">*strakjanan</t>
  </si>
  <si>
    <t xml:space="preserve">(Orel, 2003: 380)</t>
  </si>
  <si>
    <t xml:space="preserve">'ich streckte'</t>
  </si>
  <si>
    <t xml:space="preserve">*straki-đ-ōᵐ &gt; *strakiđōᵐ</t>
  </si>
  <si>
    <r>
      <rPr>
        <i val="true"/>
        <sz val="10"/>
        <color rgb="FFA80000"/>
        <rFont val="Times New Roman"/>
        <family val="1"/>
      </rPr>
      <t xml:space="preserve">*strakkiđ[a- </t>
    </r>
    <r>
      <rPr>
        <i val="true"/>
        <sz val="9"/>
        <color rgb="FFA80000"/>
        <rFont val="Segoe UI"/>
        <family val="0"/>
      </rPr>
      <t xml:space="preserve">ded]ē  &gt;</t>
    </r>
    <r>
      <rPr>
        <sz val="10"/>
        <color rgb="FF003F80"/>
        <rFont val="Times New Roman"/>
        <family val="1"/>
      </rPr>
      <t xml:space="preserve">*strakkidē &gt; wgerm. *strakkidē &gt; *strahtē</t>
    </r>
  </si>
  <si>
    <t xml:space="preserve">streahte, strehte</t>
  </si>
  <si>
    <t xml:space="preserve">strahta</t>
  </si>
  <si>
    <t xml:space="preserve">stracta</t>
  </si>
  <si>
    <t xml:space="preserve">'gestreckt'</t>
  </si>
  <si>
    <r>
      <rPr>
        <sz val="10"/>
        <rFont val="Times New Roman"/>
        <family val="1"/>
      </rPr>
      <t xml:space="preserve">o-Stufe: *strogn-itós &gt; *strakn-iđaz &gt; n-Gemination *kn pn tn, ǥn ƀn đn &gt; *kk pp tt  (Lühr, 1988: 196) </t>
    </r>
    <r>
      <rPr>
        <b val="true"/>
        <sz val="10"/>
        <rFont val="Times New Roman"/>
        <family val="1"/>
      </rPr>
      <t xml:space="preserve">Stammvokal</t>
    </r>
  </si>
  <si>
    <t xml:space="preserve">*strakk-iđaz</t>
  </si>
  <si>
    <r>
      <rPr>
        <sz val="10"/>
        <rFont val="Times New Roman"/>
        <family val="1"/>
      </rPr>
      <t xml:space="preserve">O-Stufe: *strogn-itós &gt; *strakn-iđaz &gt; n-Gemination *kn pn tn, ǥn ƀn đn &gt; *kk pp tt  (Lühr, 1988: 196) *strakk-iđaz Auslautgesetze: Schwund auslautender nicht-hoher Vokale (Speyer, 2007: 40), </t>
    </r>
    <r>
      <rPr>
        <sz val="10"/>
        <color rgb="FF000000"/>
        <rFont val="Times New Roman"/>
        <family val="1"/>
      </rPr>
      <t xml:space="preserve">urgerm. Geminatenvereinfachung vor C (Voyles, 1992: 62) </t>
    </r>
    <r>
      <rPr>
        <b val="true"/>
        <sz val="10"/>
        <color rgb="FF000000"/>
        <rFont val="Times New Roman"/>
        <family val="1"/>
      </rPr>
      <t xml:space="preserve">Stammvokal</t>
    </r>
  </si>
  <si>
    <t xml:space="preserve">*strakkiđaz &gt; wgerm. *strakkid &gt; *straht</t>
  </si>
  <si>
    <t xml:space="preserve">streaht, streht</t>
  </si>
  <si>
    <t xml:space="preserve">'bedecken'</t>
  </si>
  <si>
    <r>
      <rPr>
        <sz val="10"/>
        <color rgb="FF000000"/>
        <rFont val="Times New Roman"/>
        <family val="1"/>
      </rPr>
      <t xml:space="preserve">o-stufiges Iterativ *</t>
    </r>
    <r>
      <rPr>
        <i val="true"/>
        <sz val="10"/>
        <color rgb="FF000000"/>
        <rFont val="Times New Roman"/>
        <family val="1"/>
      </rPr>
      <t xml:space="preserve">tog-éie- </t>
    </r>
    <r>
      <rPr>
        <sz val="10"/>
        <color rgb="FF000000"/>
        <rFont val="Times New Roman"/>
        <family val="1"/>
      </rPr>
      <t xml:space="preserve">(Lloyd, Lühr, Springer, 1998: 554), vom Verb idg. *tegō (lat. tegō ‚decke‘) (Lloyd, Lühr, Springer, 1998: 555)</t>
    </r>
  </si>
  <si>
    <t xml:space="preserve">*þank(i)jan</t>
  </si>
  <si>
    <r>
      <rPr>
        <sz val="11"/>
        <color rgb="FF000000"/>
        <rFont val="Times New Roman"/>
        <family val="1"/>
      </rPr>
      <t xml:space="preserve">Wurde als primäre Bildung aufgefasst &lt; idg. o-stufiges Iterativ *</t>
    </r>
    <r>
      <rPr>
        <i val="true"/>
        <sz val="11"/>
        <color rgb="FF000000"/>
        <rFont val="Times New Roman"/>
        <family val="1"/>
      </rPr>
      <t xml:space="preserve">tog-éie- </t>
    </r>
    <r>
      <rPr>
        <sz val="11"/>
        <color rgb="FF000000"/>
        <rFont val="Times New Roman"/>
        <family val="1"/>
      </rPr>
      <t xml:space="preserve">(wahrscheinlicher aufgrund Ähnlichkeit mit dem Keltischen)? - Alternative: Denominativ zu urgerm. *þaka- ‚Dach‘? </t>
    </r>
    <r>
      <rPr>
        <b val="true"/>
        <sz val="11"/>
        <color rgb="FF000000"/>
        <rFont val="Times New Roman"/>
        <family val="1"/>
      </rPr>
      <t xml:space="preserve">Stammvokal</t>
    </r>
  </si>
  <si>
    <t xml:space="preserve">(Lloyd, Lühr, Springer, 1998: 554)</t>
  </si>
  <si>
    <r>
      <rPr>
        <sz val="10"/>
        <color rgb="FF000000"/>
        <rFont val="Times New Roman"/>
        <family val="1"/>
      </rPr>
      <t xml:space="preserve">*</t>
    </r>
    <r>
      <rPr>
        <i val="true"/>
        <sz val="10"/>
        <color rgb="FF000000"/>
        <rFont val="Times New Roman"/>
        <family val="1"/>
      </rPr>
      <t xml:space="preserve">(s)tog-éie- </t>
    </r>
    <r>
      <rPr>
        <sz val="10"/>
        <color rgb="FF000000"/>
        <rFont val="Times New Roman"/>
        <family val="1"/>
      </rPr>
      <t xml:space="preserve">‚bedecken‘ (Rix, 2001: 589)</t>
    </r>
  </si>
  <si>
    <t xml:space="preserve">wgerm. *þakʲ kʲan  – wgerm. i-Synkope im Prät. Parallel zu *wakjaną (Ringe, 2014: 98)</t>
  </si>
  <si>
    <t xml:space="preserve">(Ringe, 2014: 213)</t>
  </si>
  <si>
    <t xml:space="preserve">*steg- (Köbler, 1989: 535)</t>
  </si>
  <si>
    <t xml:space="preserve">*þakjan</t>
  </si>
  <si>
    <t xml:space="preserve">(Köbler, 1989: 535)</t>
  </si>
  <si>
    <t xml:space="preserve">þekja</t>
  </si>
  <si>
    <t xml:space="preserve">(Baetke, 1976: 768)</t>
  </si>
  <si>
    <t xml:space="preserve">(Holthausen, 1974: 316)</t>
  </si>
  <si>
    <t xml:space="preserve">þæk(k)ia</t>
  </si>
  <si>
    <t xml:space="preserve">(Noreen, 1904: 452)</t>
  </si>
  <si>
    <t xml:space="preserve">þeċċan</t>
  </si>
  <si>
    <t xml:space="preserve">decchen</t>
  </si>
  <si>
    <t xml:space="preserve">bithekkian</t>
  </si>
  <si>
    <t xml:space="preserve">(Tiefenbach, 2010: 407)</t>
  </si>
  <si>
    <r>
      <rPr>
        <sz val="11"/>
        <color rgb="FF000000"/>
        <rFont val="Times New Roman"/>
        <family val="1"/>
      </rPr>
      <t xml:space="preserve">- sekundäre Präsensstämme auf Tektal, *-je/o außergotisch ohne Bindevokal im Prät. (Lühr, 1984: 45) </t>
    </r>
    <r>
      <rPr>
        <b val="true"/>
        <sz val="11"/>
        <color rgb="FF000000"/>
        <rFont val="Times New Roman"/>
        <family val="1"/>
      </rPr>
      <t xml:space="preserve">Stammauslaut</t>
    </r>
  </si>
  <si>
    <r>
      <rPr>
        <sz val="10"/>
        <color rgb="FF000000"/>
        <rFont val="Times New Roman"/>
        <family val="1"/>
      </rPr>
      <t xml:space="preserve">Iterativ *</t>
    </r>
    <r>
      <rPr>
        <i val="true"/>
        <sz val="10"/>
        <color rgb="FF000000"/>
        <rFont val="Times New Roman"/>
        <family val="1"/>
      </rPr>
      <t xml:space="preserve">(s)tog-éie- zu *(s)teg- ‘bedecken’ (Rix, 2001: 589)</t>
    </r>
  </si>
  <si>
    <t xml:space="preserve">*þaki-đ-ōᵐ &gt; *þakiđōᵐ  </t>
  </si>
  <si>
    <t xml:space="preserve">*đ</t>
  </si>
  <si>
    <t xml:space="preserve">'ich bedeckte'</t>
  </si>
  <si>
    <r>
      <rPr>
        <i val="true"/>
        <sz val="10"/>
        <color rgb="FFA80000"/>
        <rFont val="Times New Roman"/>
        <family val="1"/>
      </rPr>
      <t xml:space="preserve">*þakiđ[a- </t>
    </r>
    <r>
      <rPr>
        <i val="true"/>
        <sz val="9"/>
        <color rgb="FFA80000"/>
        <rFont val="Segoe UI"/>
        <family val="0"/>
      </rPr>
      <t xml:space="preserve">ded]ē  &gt;</t>
    </r>
    <r>
      <rPr>
        <i val="true"/>
        <sz val="9"/>
        <color rgb="FF800000"/>
        <rFont val="Segoe UI"/>
        <family val="0"/>
      </rPr>
      <t xml:space="preserve"> </t>
    </r>
    <r>
      <rPr>
        <sz val="10"/>
        <color rgb="FF003F80"/>
        <rFont val="Times New Roman"/>
        <family val="1"/>
      </rPr>
      <t xml:space="preserve">*þaki</t>
    </r>
    <r>
      <rPr>
        <i val="true"/>
        <sz val="10"/>
        <color rgb="FF003F80"/>
        <rFont val="Times New Roman"/>
        <family val="1"/>
      </rPr>
      <t xml:space="preserve">đ</t>
    </r>
    <r>
      <rPr>
        <sz val="10"/>
        <color rgb="FF003F80"/>
        <rFont val="Times New Roman"/>
        <family val="1"/>
      </rPr>
      <t xml:space="preserve">ē &gt; wgerm. *þakidē &gt; *þahtē</t>
    </r>
  </si>
  <si>
    <t xml:space="preserve">*þahtōⁿ</t>
  </si>
  <si>
    <t xml:space="preserve">þakta</t>
  </si>
  <si>
    <t xml:space="preserve">urnord. allmähliche  Synkope unbetonter Kurzvokale, i nach betonter kurzer Silbe rel. spät [vor Umlaut]  (Noreen, 1970: 132–133) , ð &gt;  þ &gt; t nach stl. f, k, p z.B. merkia 'bezeichnen' Prät. merkta (älter: merkþa) (Noreen, 1970: 176)</t>
  </si>
  <si>
    <t xml:space="preserve">þakte</t>
  </si>
  <si>
    <t xml:space="preserve">þeahte, þehte</t>
  </si>
  <si>
    <t xml:space="preserve">dahta</t>
  </si>
  <si>
    <r>
      <rPr>
        <sz val="10"/>
        <color rgb="FFFF0000"/>
        <rFont val="Times New Roman"/>
        <family val="1"/>
      </rPr>
      <t xml:space="preserve">Nur 3.Pl.Prät.:</t>
    </r>
    <r>
      <rPr>
        <i val="true"/>
        <sz val="10"/>
        <color rgb="FFFF0000"/>
        <rFont val="Times New Roman"/>
        <family val="1"/>
      </rPr>
      <t xml:space="preserve"> </t>
    </r>
    <r>
      <rPr>
        <i val="true"/>
        <sz val="10"/>
        <color rgb="FF004586"/>
        <rFont val="Times New Roman"/>
        <family val="1"/>
      </rPr>
      <t xml:space="preserve">beþeahton</t>
    </r>
  </si>
  <si>
    <t xml:space="preserve">(t)</t>
  </si>
  <si>
    <r>
      <rPr>
        <sz val="10"/>
        <color rgb="FF000000"/>
        <rFont val="Times New Roman"/>
        <family val="1"/>
      </rPr>
      <t xml:space="preserve">nur ein Beleg – einfach Schreibfehler?</t>
    </r>
    <r>
      <rPr>
        <b val="true"/>
        <sz val="10"/>
        <color rgb="FF000000"/>
        <rFont val="Times New Roman"/>
        <family val="1"/>
      </rPr>
      <t xml:space="preserve">Stammvokal</t>
    </r>
  </si>
  <si>
    <t xml:space="preserve">dacta</t>
  </si>
  <si>
    <r>
      <rPr>
        <sz val="10"/>
        <color rgb="FF000000"/>
        <rFont val="Times New Roman"/>
        <family val="1"/>
      </rPr>
      <t xml:space="preserve">c entweder analogisch nach dem Präsens oder Frikativierung erst einzelsprachlich eingetreten? </t>
    </r>
    <r>
      <rPr>
        <b val="true"/>
        <sz val="10"/>
        <color rgb="FF000000"/>
        <rFont val="Times New Roman"/>
        <family val="1"/>
      </rPr>
      <t xml:space="preserve">Stammauslaut</t>
    </r>
  </si>
  <si>
    <t xml:space="preserve">'bedeckt'</t>
  </si>
  <si>
    <t xml:space="preserve">þakiðr </t>
  </si>
  <si>
    <t xml:space="preserve">ð</t>
  </si>
  <si>
    <r>
      <rPr>
        <sz val="10"/>
        <color rgb="FF000000"/>
        <rFont val="Times New Roman"/>
        <family val="1"/>
      </rPr>
      <t xml:space="preserve">idg. </t>
    </r>
    <r>
      <rPr>
        <i val="true"/>
        <sz val="10"/>
        <color rgb="FF008000"/>
        <rFont val="Times New Roman"/>
        <family val="1"/>
      </rPr>
      <t xml:space="preserve">*tog-itós</t>
    </r>
    <r>
      <rPr>
        <sz val="10"/>
        <color rgb="FF000000"/>
        <rFont val="Times New Roman"/>
        <family val="1"/>
      </rPr>
      <t xml:space="preserve"> </t>
    </r>
  </si>
  <si>
    <r>
      <rPr>
        <sz val="10"/>
        <color rgb="FF000000"/>
        <rFont val="Times New Roman"/>
        <family val="1"/>
      </rPr>
      <t xml:space="preserve">urgerm. </t>
    </r>
    <r>
      <rPr>
        <i val="true"/>
        <sz val="10"/>
        <color rgb="FF008000"/>
        <rFont val="Times New Roman"/>
        <family val="1"/>
      </rPr>
      <t xml:space="preserve">*þakiđaz</t>
    </r>
    <r>
      <rPr>
        <i val="true"/>
        <sz val="10"/>
        <color rgb="FF000000"/>
        <rFont val="Times New Roman"/>
        <family val="1"/>
      </rPr>
      <t xml:space="preserve"> </t>
    </r>
  </si>
  <si>
    <t xml:space="preserve">*đ </t>
  </si>
  <si>
    <r>
      <rPr>
        <sz val="10"/>
        <color rgb="FF000000"/>
        <rFont val="Times New Roman"/>
        <family val="1"/>
      </rPr>
      <t xml:space="preserve">idg. </t>
    </r>
    <r>
      <rPr>
        <i val="true"/>
        <sz val="10"/>
        <color rgb="FF000000"/>
        <rFont val="Times New Roman"/>
        <family val="1"/>
      </rPr>
      <t xml:space="preserve">*(s)tog-itós</t>
    </r>
    <r>
      <rPr>
        <sz val="10"/>
        <color rgb="FF000000"/>
        <rFont val="Times New Roman"/>
        <family val="1"/>
      </rPr>
      <t xml:space="preserve"> &gt; urgerm. </t>
    </r>
    <r>
      <rPr>
        <i val="true"/>
        <sz val="10"/>
        <color rgb="FF000000"/>
        <rFont val="Times New Roman"/>
        <family val="1"/>
      </rPr>
      <t xml:space="preserve">*þakiđaz</t>
    </r>
    <r>
      <rPr>
        <sz val="10"/>
        <color rgb="FF000000"/>
        <rFont val="Times New Roman"/>
        <family val="1"/>
      </rPr>
      <t xml:space="preserve"> </t>
    </r>
    <r>
      <rPr>
        <i val="true"/>
        <sz val="10"/>
        <color rgb="FF000000"/>
        <rFont val="Times New Roman"/>
        <family val="1"/>
      </rPr>
      <t xml:space="preserve"> </t>
    </r>
    <r>
      <rPr>
        <sz val="10"/>
        <color rgb="FF000000"/>
        <rFont val="Times New Roman"/>
        <family val="1"/>
      </rPr>
      <t xml:space="preserve">Auslautgesetze: Schwund auslautender nicht-hoher Vokale (Speyer, 2007: 40), - soweit alles problemlos</t>
    </r>
  </si>
  <si>
    <r>
      <rPr>
        <i val="true"/>
        <sz val="10"/>
        <color rgb="FF008000"/>
        <rFont val="Times New Roman"/>
        <family val="1"/>
      </rPr>
      <t xml:space="preserve">*þakiđaz</t>
    </r>
    <r>
      <rPr>
        <sz val="10"/>
        <color rgb="FF008000"/>
        <rFont val="Times New Roman"/>
        <family val="1"/>
      </rPr>
      <t xml:space="preserve"> &gt; wgerm. *þakid &gt; *þaht</t>
    </r>
  </si>
  <si>
    <t xml:space="preserve">*þah-tá-s</t>
  </si>
  <si>
    <t xml:space="preserve">þaktr </t>
  </si>
  <si>
    <t xml:space="preserve">þakter</t>
  </si>
  <si>
    <t xml:space="preserve">þeaht, þeht</t>
  </si>
  <si>
    <t xml:space="preserve">þakinn </t>
  </si>
  <si>
    <t xml:space="preserve">st. Suffix -in, ab ca. 14 Jh. in die sw. ja.Verben eingedrungen (Jónsson, 1979: 54)</t>
  </si>
  <si>
    <t xml:space="preserve">gideckit</t>
  </si>
  <si>
    <r>
      <rPr>
        <sz val="10"/>
        <color rgb="FF000000"/>
        <rFont val="Times New Roman"/>
        <family val="1"/>
      </rPr>
      <t xml:space="preserve">c und Umlaut analogisch nach dem Präsens? </t>
    </r>
    <r>
      <rPr>
        <b val="true"/>
        <sz val="10"/>
        <color rgb="FF000000"/>
        <rFont val="Times New Roman"/>
        <family val="1"/>
      </rPr>
      <t xml:space="preserve">Stammauslaut, Stammvokal</t>
    </r>
  </si>
  <si>
    <t xml:space="preserve">wecken'</t>
  </si>
  <si>
    <r>
      <rPr>
        <sz val="10"/>
        <color rgb="FF000000"/>
        <rFont val="Times New Roman"/>
        <family val="1"/>
      </rPr>
      <t xml:space="preserve">Ableitung zu </t>
    </r>
    <r>
      <rPr>
        <i val="true"/>
        <sz val="10"/>
        <color rgb="FF000000"/>
        <rFont val="Times New Roman"/>
        <family val="1"/>
      </rPr>
      <t xml:space="preserve">*wakanan-</t>
    </r>
    <r>
      <rPr>
        <sz val="10"/>
        <color rgb="FF000000"/>
        <rFont val="Times New Roman"/>
        <family val="1"/>
      </rPr>
      <t xml:space="preserve"> (Orel, 2003: 442), Kausativ zu </t>
    </r>
    <r>
      <rPr>
        <i val="true"/>
        <sz val="10"/>
        <color rgb="FF000000"/>
        <rFont val="Times New Roman"/>
        <family val="1"/>
      </rPr>
      <t xml:space="preserve">*wakan-</t>
    </r>
    <r>
      <rPr>
        <sz val="10"/>
        <color rgb="FF000000"/>
        <rFont val="Times New Roman"/>
        <family val="1"/>
      </rPr>
      <t xml:space="preserve"> ‚erwachen‘ &lt; </t>
    </r>
    <r>
      <rPr>
        <i val="true"/>
        <sz val="10"/>
        <color rgb="FF000000"/>
        <rFont val="Times New Roman"/>
        <family val="1"/>
      </rPr>
      <t xml:space="preserve">*wh₂ǵ-e</t>
    </r>
    <r>
      <rPr>
        <sz val="10"/>
        <color rgb="FF000000"/>
        <rFont val="Times New Roman"/>
        <family val="1"/>
      </rPr>
      <t xml:space="preserve">-, Wurzel </t>
    </r>
    <r>
      <rPr>
        <i val="true"/>
        <sz val="10"/>
        <color rgb="FF000000"/>
        <rFont val="Times New Roman"/>
        <family val="1"/>
      </rPr>
      <t xml:space="preserve">*weh₂ǵ- </t>
    </r>
    <r>
      <rPr>
        <sz val="10"/>
        <color rgb="FF000000"/>
        <rFont val="Times New Roman"/>
        <family val="1"/>
      </rPr>
      <t xml:space="preserve">(Kroonen, 2013: 568)  → Kausativ </t>
    </r>
    <r>
      <rPr>
        <i val="true"/>
        <sz val="10"/>
        <color rgb="FF000000"/>
        <rFont val="Times New Roman"/>
        <family val="1"/>
      </rPr>
      <t xml:space="preserve">*wh₂ǵ-éje-?</t>
    </r>
  </si>
  <si>
    <r>
      <rPr>
        <sz val="10"/>
        <color rgb="FF000000"/>
        <rFont val="Times New Roman"/>
        <family val="1"/>
      </rPr>
      <t xml:space="preserve">(Ringe, 2006: 254) deverbal zu germ. Wurzel *wak- :</t>
    </r>
    <r>
      <rPr>
        <i val="true"/>
        <sz val="10"/>
        <color rgb="FF000000"/>
        <rFont val="Times New Roman"/>
        <family val="1"/>
      </rPr>
      <t xml:space="preserve">*wakan-</t>
    </r>
    <r>
      <rPr>
        <sz val="10"/>
        <color rgb="FF000000"/>
        <rFont val="Times New Roman"/>
        <family val="1"/>
      </rPr>
      <t xml:space="preserve"> &lt; </t>
    </r>
    <r>
      <rPr>
        <i val="true"/>
        <sz val="10"/>
        <color rgb="FF000000"/>
        <rFont val="Times New Roman"/>
        <family val="1"/>
      </rPr>
      <t xml:space="preserve">*wh₂ǵ-e</t>
    </r>
    <r>
      <rPr>
        <sz val="10"/>
        <color rgb="FF000000"/>
        <rFont val="Times New Roman"/>
        <family val="1"/>
      </rPr>
      <t xml:space="preserve">-, Wurzel </t>
    </r>
    <r>
      <rPr>
        <i val="true"/>
        <sz val="10"/>
        <color rgb="FF000000"/>
        <rFont val="Times New Roman"/>
        <family val="1"/>
      </rPr>
      <t xml:space="preserve">*weh₂ǵ- </t>
    </r>
    <r>
      <rPr>
        <sz val="10"/>
        <color rgb="FF000000"/>
        <rFont val="Times New Roman"/>
        <family val="1"/>
      </rPr>
      <t xml:space="preserve">(Kroonen, 2013: 568) → Kausativ </t>
    </r>
    <r>
      <rPr>
        <i val="true"/>
        <sz val="10"/>
        <color rgb="FF000000"/>
        <rFont val="Times New Roman"/>
        <family val="1"/>
      </rPr>
      <t xml:space="preserve">*wh₂ǵ-éje-?</t>
    </r>
  </si>
  <si>
    <t xml:space="preserve">*wakjaną &gt; wgerm. *wakjan &gt; *wakjan</t>
  </si>
  <si>
    <t xml:space="preserve">(Ringe, Taylor, 2014: 98)</t>
  </si>
  <si>
    <r>
      <rPr>
        <sz val="10"/>
        <color rgb="FF000000"/>
        <rFont val="Times New Roman"/>
        <family val="1"/>
      </rPr>
      <t xml:space="preserve">Ableitung zu </t>
    </r>
    <r>
      <rPr>
        <i val="true"/>
        <sz val="10"/>
        <color rgb="FF000000"/>
        <rFont val="Times New Roman"/>
        <family val="1"/>
      </rPr>
      <t xml:space="preserve">*wakanan-</t>
    </r>
    <r>
      <rPr>
        <sz val="10"/>
        <color rgb="FF000000"/>
        <rFont val="Times New Roman"/>
        <family val="1"/>
      </rPr>
      <t xml:space="preserve"> (Orel, 2003: 442), Kausativ zu </t>
    </r>
    <r>
      <rPr>
        <i val="true"/>
        <sz val="10"/>
        <color rgb="FF000000"/>
        <rFont val="Times New Roman"/>
        <family val="1"/>
      </rPr>
      <t xml:space="preserve">*wakan-</t>
    </r>
    <r>
      <rPr>
        <sz val="10"/>
        <color rgb="FF000000"/>
        <rFont val="Times New Roman"/>
        <family val="1"/>
      </rPr>
      <t xml:space="preserve"> ‚erwachen‘ &lt; </t>
    </r>
    <r>
      <rPr>
        <i val="true"/>
        <sz val="10"/>
        <color rgb="FF000000"/>
        <rFont val="Times New Roman"/>
        <family val="1"/>
      </rPr>
      <t xml:space="preserve">*wh₂ǵ-e</t>
    </r>
    <r>
      <rPr>
        <sz val="10"/>
        <color rgb="FF000000"/>
        <rFont val="Times New Roman"/>
        <family val="1"/>
      </rPr>
      <t xml:space="preserve">-, Wurzel </t>
    </r>
    <r>
      <rPr>
        <i val="true"/>
        <sz val="10"/>
        <color rgb="FF000000"/>
        <rFont val="Times New Roman"/>
        <family val="1"/>
      </rPr>
      <t xml:space="preserve">*weh₂ǵ- </t>
    </r>
    <r>
      <rPr>
        <sz val="10"/>
        <color rgb="FF000000"/>
        <rFont val="Times New Roman"/>
        <family val="1"/>
      </rPr>
      <t xml:space="preserve">(Kroonen, 2013: 568) – Wurzel ist in passender Bedeutung nicht bei (Rix, 2001) belegt - Related to Skt </t>
    </r>
    <r>
      <rPr>
        <i val="true"/>
        <sz val="10"/>
        <color rgb="FF000000"/>
        <rFont val="Times New Roman"/>
        <family val="1"/>
      </rPr>
      <t xml:space="preserve">vā́ja- </t>
    </r>
    <r>
      <rPr>
        <sz val="10"/>
        <color rgb="FF000000"/>
        <rFont val="Times New Roman"/>
        <family val="1"/>
      </rPr>
      <t xml:space="preserve">‘strength, vigor, speed, contest’, Lat </t>
    </r>
    <r>
      <rPr>
        <i val="true"/>
        <sz val="10"/>
        <color rgb="FF000000"/>
        <rFont val="Times New Roman"/>
        <family val="1"/>
      </rPr>
      <t xml:space="preserve">uegeō </t>
    </r>
    <r>
      <rPr>
        <sz val="10"/>
        <color rgb="FF000000"/>
        <rFont val="Times New Roman"/>
        <family val="1"/>
      </rPr>
      <t xml:space="preserve">‘to be lively’ (Orel, 2003: 442)</t>
    </r>
  </si>
  <si>
    <t xml:space="preserve">*wakjan </t>
  </si>
  <si>
    <t xml:space="preserve">(Kroonen, 2013: 568)</t>
  </si>
  <si>
    <t xml:space="preserve">wakjan</t>
  </si>
  <si>
    <t xml:space="preserve">(Holthausen, 1974: 387)</t>
  </si>
  <si>
    <t xml:space="preserve">vekja</t>
  </si>
  <si>
    <t xml:space="preserve">vækkia</t>
  </si>
  <si>
    <t xml:space="preserve">weċċan</t>
  </si>
  <si>
    <t xml:space="preserve">wecken, wecchen</t>
  </si>
  <si>
    <t xml:space="preserve">wekkian</t>
  </si>
  <si>
    <t xml:space="preserve">(Tiefenbach, 2010: 447)</t>
  </si>
  <si>
    <t xml:space="preserve">wr- getrennt, s.  unten</t>
  </si>
  <si>
    <t xml:space="preserve">vek </t>
  </si>
  <si>
    <t xml:space="preserve">vækker</t>
  </si>
  <si>
    <t xml:space="preserve">'ich weckte'</t>
  </si>
  <si>
    <t xml:space="preserve">*waki-đ-ōᵐ &gt; *wakiđōᵐ  </t>
  </si>
  <si>
    <r>
      <rPr>
        <sz val="10"/>
        <color rgb="FF003F80"/>
        <rFont val="Times New Roman"/>
        <family val="1"/>
      </rPr>
      <t xml:space="preserve">*waki</t>
    </r>
    <r>
      <rPr>
        <i val="true"/>
        <sz val="10"/>
        <color rgb="FF003F80"/>
        <rFont val="Times New Roman"/>
        <family val="1"/>
      </rPr>
      <t xml:space="preserve">đ</t>
    </r>
    <r>
      <rPr>
        <i val="true"/>
        <sz val="10"/>
        <color rgb="FFA80000"/>
        <rFont val="Times New Roman"/>
        <family val="1"/>
      </rPr>
      <t xml:space="preserve">[a- </t>
    </r>
    <r>
      <rPr>
        <i val="true"/>
        <sz val="9"/>
        <color rgb="FFA80000"/>
        <rFont val="Segoe UI"/>
        <family val="0"/>
      </rPr>
      <t xml:space="preserve">ded]ē  &gt;</t>
    </r>
    <r>
      <rPr>
        <sz val="10"/>
        <color rgb="FF003F80"/>
        <rFont val="Times New Roman"/>
        <family val="1"/>
      </rPr>
      <t xml:space="preserve"> *waki</t>
    </r>
    <r>
      <rPr>
        <i val="true"/>
        <sz val="10"/>
        <color rgb="FF003F80"/>
        <rFont val="Times New Roman"/>
        <family val="1"/>
      </rPr>
      <t xml:space="preserve">đ</t>
    </r>
    <r>
      <rPr>
        <sz val="10"/>
        <color rgb="FF003F80"/>
        <rFont val="Times New Roman"/>
        <family val="1"/>
      </rPr>
      <t xml:space="preserve">ē &gt; wgerm. *wakidē &gt; *wahtē</t>
    </r>
  </si>
  <si>
    <t xml:space="preserve">*d &gt; wgerm. *t</t>
  </si>
  <si>
    <t xml:space="preserve">*wahtōⁿ</t>
  </si>
  <si>
    <t xml:space="preserve">vakþa</t>
  </si>
  <si>
    <t xml:space="preserve">weahte, wehte</t>
  </si>
  <si>
    <t xml:space="preserve">wahta</t>
  </si>
  <si>
    <t xml:space="preserve">3. Sg. uuahte</t>
  </si>
  <si>
    <r>
      <rPr>
        <i val="true"/>
        <sz val="10"/>
        <color rgb="FFFF0000"/>
        <rFont val="Times New Roman"/>
        <family val="1"/>
      </rPr>
      <t xml:space="preserve">später</t>
    </r>
    <r>
      <rPr>
        <i val="true"/>
        <sz val="10"/>
        <color rgb="FF004586"/>
        <rFont val="Times New Roman"/>
        <family val="1"/>
      </rPr>
      <t xml:space="preserve"> vakta</t>
    </r>
  </si>
  <si>
    <t xml:space="preserve">vakte</t>
  </si>
  <si>
    <t xml:space="preserve">wacta</t>
  </si>
  <si>
    <r>
      <rPr>
        <sz val="10"/>
        <color rgb="FF000000"/>
        <rFont val="Times New Roman"/>
        <family val="1"/>
      </rPr>
      <t xml:space="preserve">Plosiv analogisch nach dem Präsens? </t>
    </r>
    <r>
      <rPr>
        <b val="true"/>
        <sz val="10"/>
        <color rgb="FF000000"/>
        <rFont val="Times New Roman"/>
        <family val="1"/>
      </rPr>
      <t xml:space="preserve">Stammauslaut</t>
    </r>
  </si>
  <si>
    <t xml:space="preserve">S. Sg. uuekida</t>
  </si>
  <si>
    <r>
      <rPr>
        <sz val="10"/>
        <color rgb="FF000000"/>
        <rFont val="Times New Roman"/>
        <family val="1"/>
      </rPr>
      <t xml:space="preserve">Bindevokal und Umlaut analogisch nach dem Präsens? </t>
    </r>
    <r>
      <rPr>
        <b val="true"/>
        <sz val="10"/>
        <color rgb="FF000000"/>
        <rFont val="Times New Roman"/>
        <family val="1"/>
      </rPr>
      <t xml:space="preserve">Stammauslaut, Stammvokal</t>
    </r>
  </si>
  <si>
    <r>
      <rPr>
        <sz val="10"/>
        <color rgb="FF000000"/>
        <rFont val="Times New Roman"/>
        <family val="1"/>
      </rPr>
      <t xml:space="preserve">Plosiv, Bindevokal und Umlaut analogisch nach dem Präsens? </t>
    </r>
    <r>
      <rPr>
        <b val="true"/>
        <sz val="10"/>
        <color rgb="FF000000"/>
        <rFont val="Times New Roman"/>
        <family val="1"/>
      </rPr>
      <t xml:space="preserve">Stammauslaut, Stammvokal</t>
    </r>
  </si>
  <si>
    <t xml:space="preserve">weaht, weht</t>
  </si>
  <si>
    <t xml:space="preserve">'geweckt'</t>
  </si>
  <si>
    <r>
      <rPr>
        <i val="true"/>
        <sz val="10"/>
        <color rgb="FF008000"/>
        <rFont val="Times New Roman"/>
        <family val="1"/>
      </rPr>
      <t xml:space="preserve">*wh₂ǵ-itós</t>
    </r>
    <r>
      <rPr>
        <i val="true"/>
        <sz val="10"/>
        <color rgb="FF000000"/>
        <rFont val="Times New Roman"/>
        <family val="1"/>
      </rPr>
      <t xml:space="preserve"> </t>
    </r>
  </si>
  <si>
    <t xml:space="preserve">*wakiđaz</t>
  </si>
  <si>
    <r>
      <rPr>
        <sz val="10"/>
        <color rgb="FF008000"/>
        <rFont val="Times New Roman"/>
        <family val="1"/>
      </rPr>
      <t xml:space="preserve">*waki</t>
    </r>
    <r>
      <rPr>
        <i val="true"/>
        <sz val="10"/>
        <color rgb="FF008000"/>
        <rFont val="Times New Roman"/>
        <family val="1"/>
      </rPr>
      <t xml:space="preserve">đ</t>
    </r>
    <r>
      <rPr>
        <sz val="10"/>
        <color rgb="FF008000"/>
        <rFont val="Times New Roman"/>
        <family val="1"/>
      </rPr>
      <t xml:space="preserve">az &gt; wgerm. *wakid &gt; *waht</t>
    </r>
  </si>
  <si>
    <t xml:space="preserve">*wah-tá</t>
  </si>
  <si>
    <t xml:space="preserve">vaktr</t>
  </si>
  <si>
    <t xml:space="preserve">vakter</t>
  </si>
  <si>
    <t xml:space="preserve">vak(e)þr</t>
  </si>
  <si>
    <t xml:space="preserve">auuekit</t>
  </si>
  <si>
    <t xml:space="preserve">eruuehchit</t>
  </si>
  <si>
    <t xml:space="preserve">(Masser, 1997: 351)</t>
  </si>
  <si>
    <r>
      <rPr>
        <sz val="10"/>
        <color rgb="FF000000"/>
        <rFont val="Times New Roman"/>
        <family val="1"/>
      </rPr>
      <t xml:space="preserve">Umlaut analogisch nach dem Präsens? </t>
    </r>
    <r>
      <rPr>
        <b val="true"/>
        <sz val="10"/>
        <color rgb="FF000000"/>
        <rFont val="Times New Roman"/>
        <family val="1"/>
      </rPr>
      <t xml:space="preserve"> Stammvokal</t>
    </r>
  </si>
  <si>
    <t xml:space="preserve">auuekid</t>
  </si>
  <si>
    <t xml:space="preserve">'lehren'</t>
  </si>
  <si>
    <r>
      <rPr>
        <sz val="10"/>
        <color rgb="FF000000"/>
        <rFont val="Times New Roman"/>
        <family val="1"/>
      </rPr>
      <t xml:space="preserve">*doiḱ-nH-éie- (Kroonen, 2013: 505) zur Wurzel *deiḱ- ‚zeigen, weisen‘ (Rix, 2001: 108) ?  - *k müsste zu urgerm. *h verschoben werden </t>
    </r>
    <r>
      <rPr>
        <b val="true"/>
        <sz val="10"/>
        <color rgb="FF000000"/>
        <rFont val="Times New Roman"/>
        <family val="1"/>
      </rPr>
      <t xml:space="preserve">Stammauslaut</t>
    </r>
  </si>
  <si>
    <t xml:space="preserve">*taiknijaną &gt; wgerm. *tāknjan  – wgerm. i-Synkope im Prät. Parallel zu *wakjaną (Ringe, 2014: 98)</t>
  </si>
  <si>
    <t xml:space="preserve">(Ringe,Taylor, 2014: 310)</t>
  </si>
  <si>
    <t xml:space="preserve">*doiḱ-nH-éie- (Kroonen, 2013: 505)</t>
  </si>
  <si>
    <t xml:space="preserve">*taikjan</t>
  </si>
  <si>
    <t xml:space="preserve">(Kroonen, 2013: 505)</t>
  </si>
  <si>
    <t xml:space="preserve">tǣċan</t>
  </si>
  <si>
    <t xml:space="preserve">zur Wurzel *deiḱ- ‚zeigen, weisen‘ (Rix, 2001: 108) ?</t>
  </si>
  <si>
    <t xml:space="preserve">'ich lehrte'</t>
  </si>
  <si>
    <t xml:space="preserve">*taihi-đ-ōᵐ &gt; *taihiđōᵐ  </t>
  </si>
  <si>
    <r>
      <rPr>
        <i val="true"/>
        <sz val="10"/>
        <color rgb="FFA80000"/>
        <rFont val="Times New Roman"/>
        <family val="1"/>
      </rPr>
      <t xml:space="preserve">*tāhiđ[a- </t>
    </r>
    <r>
      <rPr>
        <i val="true"/>
        <sz val="9"/>
        <color rgb="FFA80000"/>
        <rFont val="Segoe UI"/>
        <family val="0"/>
      </rPr>
      <t xml:space="preserve">ded]ē  &gt; </t>
    </r>
    <r>
      <rPr>
        <sz val="10"/>
        <color rgb="FF003F80"/>
        <rFont val="Times New Roman"/>
        <family val="1"/>
      </rPr>
      <t xml:space="preserve">*taihiđē &gt; wgerm. *tāhidē &gt; *tāhtē</t>
    </r>
  </si>
  <si>
    <t xml:space="preserve">*taihtōⁿ</t>
  </si>
  <si>
    <t xml:space="preserve">tāhte, tǣhte</t>
  </si>
  <si>
    <t xml:space="preserve">Germ. *ai &gt; ae.  ā &gt; ǣ (Voyles, 1992: 141)</t>
  </si>
  <si>
    <t xml:space="preserve">'gelehrt'</t>
  </si>
  <si>
    <r>
      <rPr>
        <sz val="10"/>
        <color rgb="FF000000"/>
        <rFont val="Times New Roman"/>
        <family val="1"/>
      </rPr>
      <t xml:space="preserve"> idg. </t>
    </r>
    <r>
      <rPr>
        <i val="true"/>
        <sz val="10"/>
        <color rgb="FF000000"/>
        <rFont val="Times New Roman"/>
        <family val="1"/>
      </rPr>
      <t xml:space="preserve">*doiḱ-itó- </t>
    </r>
    <r>
      <rPr>
        <sz val="10"/>
        <color rgb="FF000000"/>
        <rFont val="Times New Roman"/>
        <family val="1"/>
      </rPr>
      <t xml:space="preserve">(eigenes Rekonstrukt)</t>
    </r>
  </si>
  <si>
    <r>
      <rPr>
        <sz val="10"/>
        <color rgb="FF000000"/>
        <rFont val="Times New Roman"/>
        <family val="1"/>
      </rPr>
      <t xml:space="preserve">urgerm. </t>
    </r>
    <r>
      <rPr>
        <sz val="10"/>
        <color rgb="FF008000"/>
        <rFont val="Times New Roman"/>
        <family val="1"/>
      </rPr>
      <t xml:space="preserve">*taih-iđa</t>
    </r>
  </si>
  <si>
    <r>
      <rPr>
        <sz val="10"/>
        <color rgb="FF000000"/>
        <rFont val="Times New Roman"/>
        <family val="1"/>
      </rPr>
      <t xml:space="preserve"> idg. *doiḱ-itó- &gt; urgerm. *taih-iđá (eigene Rekonstrukte) - *k müsste zu urgerm. *h verschoben werden </t>
    </r>
    <r>
      <rPr>
        <b val="true"/>
        <sz val="10"/>
        <color rgb="FF000000"/>
        <rFont val="Times New Roman"/>
        <family val="1"/>
      </rPr>
      <t xml:space="preserve">Stammauslaut</t>
    </r>
  </si>
  <si>
    <t xml:space="preserve">*tāhiđaz &gt; wgerm. *tāhid &gt; *tāht</t>
  </si>
  <si>
    <t xml:space="preserve">*taih-tá</t>
  </si>
  <si>
    <t xml:space="preserve">tāht, tǣht</t>
  </si>
  <si>
    <t xml:space="preserve">'erreichen'</t>
  </si>
  <si>
    <t xml:space="preserve">*raikjaną </t>
  </si>
  <si>
    <t xml:space="preserve"> (Ringe, Taylor,  2014: 98)</t>
  </si>
  <si>
    <r>
      <rPr>
        <i val="true"/>
        <sz val="10"/>
        <color rgb="FF000000"/>
        <rFont val="Times New Roman"/>
        <family val="1"/>
      </rPr>
      <t xml:space="preserve">*raikjaną &gt;</t>
    </r>
    <r>
      <rPr>
        <sz val="10"/>
        <color rgb="FF000000"/>
        <rFont val="Times New Roman"/>
        <family val="1"/>
      </rPr>
      <t xml:space="preserve"> wgerm.</t>
    </r>
    <r>
      <rPr>
        <i val="true"/>
        <sz val="10"/>
        <color rgb="FF000000"/>
        <rFont val="Times New Roman"/>
        <family val="1"/>
      </rPr>
      <t xml:space="preserve"> *raikʲkʲan – </t>
    </r>
    <r>
      <rPr>
        <sz val="10"/>
        <color rgb="FF000000"/>
        <rFont val="Times New Roman"/>
        <family val="1"/>
      </rPr>
      <t xml:space="preserve">wgerm. i-Synkope im Prät. Parallel zu </t>
    </r>
    <r>
      <rPr>
        <i val="true"/>
        <sz val="10"/>
        <color rgb="FF000000"/>
        <rFont val="Times New Roman"/>
        <family val="1"/>
      </rPr>
      <t xml:space="preserve">*wakjaną</t>
    </r>
    <r>
      <rPr>
        <sz val="10"/>
        <color rgb="FF000000"/>
        <rFont val="Times New Roman"/>
        <family val="1"/>
      </rPr>
      <t xml:space="preserve"> (Ringe, Taylor,  2014: 98)</t>
    </r>
  </si>
  <si>
    <t xml:space="preserve">*raikijan</t>
  </si>
  <si>
    <t xml:space="preserve">rǣċan</t>
  </si>
  <si>
    <t xml:space="preserve">reihhen</t>
  </si>
  <si>
    <t xml:space="preserve">(Holthausen, 1974: 252)</t>
  </si>
  <si>
    <t xml:space="preserve">as.prüfen!</t>
  </si>
  <si>
    <r>
      <rPr>
        <sz val="10"/>
        <color rgb="FF000000"/>
        <rFont val="Times New Roman"/>
        <family val="1"/>
      </rPr>
      <t xml:space="preserve">verwandte Verben: air. </t>
    </r>
    <r>
      <rPr>
        <i val="true"/>
        <sz val="10"/>
        <color rgb="FF000000"/>
        <rFont val="Times New Roman"/>
        <family val="1"/>
      </rPr>
      <t xml:space="preserve">rigim</t>
    </r>
    <r>
      <rPr>
        <sz val="10"/>
        <color rgb="FF000000"/>
        <rFont val="Times New Roman"/>
        <family val="1"/>
      </rPr>
      <t xml:space="preserve"> ‚to stretch‘, litt. Réižu, reížti ‚to stretch, to tighten‘, (lat. Rigeō ‚to be stiff‘) (Orel, 2003: 295)</t>
    </r>
  </si>
  <si>
    <t xml:space="preserve">*raikjanan</t>
  </si>
  <si>
    <t xml:space="preserve">(Orel, 2003: 295)</t>
  </si>
  <si>
    <t xml:space="preserve">*h₃reǵ- ‚gerade richten, ausstrecken‘ (Rix, 2001:  304) – also die gleiche Wurzel wie *rakjan – aber keine idg. Bildung zu *raikijan</t>
  </si>
  <si>
    <t xml:space="preserve">'ich erreichte'</t>
  </si>
  <si>
    <t xml:space="preserve">*raiki-đ-ōᵐ &gt; *raikiđōᵐ</t>
  </si>
  <si>
    <r>
      <rPr>
        <sz val="10"/>
        <color rgb="FF003F80"/>
        <rFont val="Times New Roman"/>
        <family val="1"/>
      </rPr>
      <t xml:space="preserve">*raikiđ</t>
    </r>
    <r>
      <rPr>
        <i val="true"/>
        <sz val="10"/>
        <color rgb="FFA80000"/>
        <rFont val="Times New Roman"/>
        <family val="1"/>
      </rPr>
      <t xml:space="preserve">[a- </t>
    </r>
    <r>
      <rPr>
        <i val="true"/>
        <sz val="9"/>
        <color rgb="FFA80000"/>
        <rFont val="Segoe UI"/>
        <family val="0"/>
      </rPr>
      <t xml:space="preserve">ded]ē  &gt; </t>
    </r>
    <r>
      <rPr>
        <sz val="10"/>
        <color rgb="FF003F80"/>
        <rFont val="Times New Roman"/>
        <family val="1"/>
      </rPr>
      <t xml:space="preserve">*raikidē &gt; wgerm. *raikʲkʲidē &gt; *raihtē</t>
    </r>
  </si>
  <si>
    <t xml:space="preserve">rāhte, rǣhte</t>
  </si>
  <si>
    <t xml:space="preserve">Ja
</t>
  </si>
  <si>
    <r>
      <rPr>
        <i val="true"/>
        <sz val="10"/>
        <color rgb="FF000000"/>
        <rFont val="Times New Roman"/>
        <family val="1"/>
      </rPr>
      <t xml:space="preserve">3. Sg. Konj</t>
    </r>
    <r>
      <rPr>
        <i val="true"/>
        <sz val="10"/>
        <color rgb="FF004586"/>
        <rFont val="Times New Roman"/>
        <family val="1"/>
      </rPr>
      <t xml:space="preserve">. ir-reihti</t>
    </r>
  </si>
  <si>
    <t xml:space="preserve">(Raven, 1963: 149)</t>
  </si>
  <si>
    <t xml:space="preserve">'erreicht'</t>
  </si>
  <si>
    <t xml:space="preserve">*raikiđaz</t>
  </si>
  <si>
    <t xml:space="preserve">*raikiđaz &gt; wgerm. *raikʲkʲid &gt; *raiht</t>
  </si>
  <si>
    <t xml:space="preserve">rāht, rǣht</t>
  </si>
  <si>
    <t xml:space="preserve">'suchen'</t>
  </si>
  <si>
    <t xml:space="preserve">Präsens *séh₂g(/ǵ?)-je- zur Wurzel *seh₂g(/ǵ?)- ‚einer Fährte nachgehen‘, sekundär (Rix, 2001: 520)</t>
  </si>
  <si>
    <t xml:space="preserve">*sōkijaną</t>
  </si>
  <si>
    <t xml:space="preserve">*séh₂g-je- (Kroonen, 2013: 464)</t>
  </si>
  <si>
    <t xml:space="preserve">*sōkjan</t>
  </si>
  <si>
    <t xml:space="preserve">(Kroonen, 2013: 464)</t>
  </si>
  <si>
    <t xml:space="preserve">sōkjan</t>
  </si>
  <si>
    <t xml:space="preserve">(Köbler, 1989: 493)</t>
  </si>
  <si>
    <t xml:space="preserve">sékia</t>
  </si>
  <si>
    <t xml:space="preserve">sȳkia (agutn.)</t>
  </si>
  <si>
    <r>
      <rPr>
        <i val="true"/>
        <sz val="10"/>
        <color rgb="FF000000"/>
        <rFont val="Times New Roman"/>
        <family val="1"/>
      </rPr>
      <t xml:space="preserve">s</t>
    </r>
    <r>
      <rPr>
        <sz val="11"/>
        <color rgb="FF000000"/>
        <rFont val="Arial"/>
        <family val="2"/>
      </rPr>
      <t xml:space="preserve">ēċ</t>
    </r>
    <r>
      <rPr>
        <i val="true"/>
        <sz val="10"/>
        <color rgb="FF000000"/>
        <rFont val="Arial"/>
        <family val="2"/>
      </rPr>
      <t xml:space="preserve">an</t>
    </r>
  </si>
  <si>
    <t xml:space="preserve">*seh₂gieti ‚er/sie gibt ein Zeichen‘ &gt; urgerm. *sōkiþi ‚er/sie sucht‘ → neues Partizip *sōhtaz</t>
  </si>
  <si>
    <t xml:space="preserve">sœkja</t>
  </si>
  <si>
    <t xml:space="preserve">sǿkja</t>
  </si>
  <si>
    <t xml:space="preserve">(Holthausen, 1974: 306)</t>
  </si>
  <si>
    <t xml:space="preserve">søkia</t>
  </si>
  <si>
    <t xml:space="preserve">sœćan</t>
  </si>
  <si>
    <t xml:space="preserve">suochen</t>
  </si>
  <si>
    <t xml:space="preserve">asōkian</t>
  </si>
  <si>
    <t xml:space="preserve">(Tiefenbach, 2010: 358)</t>
  </si>
  <si>
    <t xml:space="preserve">(Lühr, 1984: 45) Beispiel für sekundären Präsensstamm auf Tektal mit *je-/o- ohne Bindevokal im Prät., außer got.</t>
  </si>
  <si>
    <t xml:space="preserve">sǿke</t>
  </si>
  <si>
    <t xml:space="preserve">3. Sg. *seh₂gieti ‚(s)he‘s giving a sign‘ (Ringe, 2006: 164)</t>
  </si>
  <si>
    <t xml:space="preserve">'ich suchte'</t>
  </si>
  <si>
    <t xml:space="preserve">*sōki-đ-ōᵐ &gt; *sōkiđōᵐ</t>
  </si>
  <si>
    <r>
      <rPr>
        <sz val="11"/>
        <color rgb="FF004586"/>
        <rFont val="Times New Roman"/>
        <family val="1"/>
      </rPr>
      <t xml:space="preserve">*sōht[a- </t>
    </r>
    <r>
      <rPr>
        <sz val="9"/>
        <color rgb="FF800000"/>
        <rFont val="Segoe UI"/>
        <family val="0"/>
      </rPr>
      <t xml:space="preserve">ded]ē  &gt;</t>
    </r>
    <r>
      <rPr>
        <sz val="11"/>
        <color rgb="FF004586"/>
        <rFont val="Times New Roman"/>
        <family val="1"/>
      </rPr>
      <t xml:space="preserve"> *sōhtē</t>
    </r>
  </si>
  <si>
    <t xml:space="preserve">sótta</t>
  </si>
  <si>
    <t xml:space="preserve">tt</t>
  </si>
  <si>
    <t xml:space="preserve">sōtte</t>
  </si>
  <si>
    <t xml:space="preserve">sōhte</t>
  </si>
  <si>
    <t xml:space="preserve">suohta</t>
  </si>
  <si>
    <t xml:space="preserve">sohta</t>
  </si>
  <si>
    <t xml:space="preserve">sokida</t>
  </si>
  <si>
    <r>
      <rPr>
        <sz val="10"/>
        <color rgb="FF000000"/>
        <rFont val="Times New Roman"/>
        <family val="1"/>
      </rPr>
      <t xml:space="preserve">Regelmäßige Formen (Braune, Heidermanns, 2004: 159) Offenbar Neubildung (Bethge, 1900: 366) </t>
    </r>
    <r>
      <rPr>
        <b val="true"/>
        <sz val="10"/>
        <color rgb="FF000000"/>
        <rFont val="Times New Roman"/>
        <family val="1"/>
      </rPr>
      <t xml:space="preserve">Stammauslaut</t>
    </r>
    <r>
      <rPr>
        <sz val="10"/>
        <color rgb="FF000000"/>
        <rFont val="Times New Roman"/>
        <family val="1"/>
      </rPr>
      <t xml:space="preserve"> (Plosiv, Bindevokal), </t>
    </r>
    <r>
      <rPr>
        <b val="true"/>
        <sz val="10"/>
        <color rgb="FF000000"/>
        <rFont val="Times New Roman"/>
        <family val="1"/>
      </rPr>
      <t xml:space="preserve">Dentalsuffix</t>
    </r>
  </si>
  <si>
    <r>
      <rPr>
        <sz val="11"/>
        <color rgb="FFFF0000"/>
        <rFont val="Arial"/>
        <family val="2"/>
      </rPr>
      <t xml:space="preserve">später </t>
    </r>
    <r>
      <rPr>
        <i val="true"/>
        <sz val="10"/>
        <color rgb="FF004586"/>
        <rFont val="Arial"/>
        <family val="2"/>
      </rPr>
      <t xml:space="preserve">sǿkta</t>
    </r>
  </si>
  <si>
    <r>
      <rPr>
        <sz val="10"/>
        <color rgb="FF004586"/>
        <rFont val="Times New Roman"/>
        <family val="1"/>
      </rPr>
      <t xml:space="preserve">søkte, </t>
    </r>
    <r>
      <rPr>
        <sz val="10"/>
        <color rgb="FF000000"/>
        <rFont val="Times New Roman"/>
        <family val="1"/>
      </rPr>
      <t xml:space="preserve">(agutn.)</t>
    </r>
    <r>
      <rPr>
        <sz val="10"/>
        <color rgb="FF004586"/>
        <rFont val="Times New Roman"/>
        <family val="1"/>
      </rPr>
      <t xml:space="preserve"> sȳkti</t>
    </r>
  </si>
  <si>
    <r>
      <rPr>
        <i val="true"/>
        <sz val="10"/>
        <color rgb="FF000000"/>
        <rFont val="Times New Roman"/>
        <family val="1"/>
      </rPr>
      <t xml:space="preserve">fränk.</t>
    </r>
    <r>
      <rPr>
        <i val="true"/>
        <sz val="10"/>
        <color rgb="FF004586"/>
        <rFont val="Times New Roman"/>
        <family val="1"/>
      </rPr>
      <t xml:space="preserve"> suohhita</t>
    </r>
  </si>
  <si>
    <t xml:space="preserve">(Bethge, 1900: 366)</t>
  </si>
  <si>
    <r>
      <rPr>
        <sz val="10"/>
        <color rgb="FF000000"/>
        <rFont val="Times New Roman"/>
        <family val="1"/>
      </rPr>
      <t xml:space="preserve">Offenbar Neubildung (Bethge, 1900: 366) </t>
    </r>
    <r>
      <rPr>
        <b val="true"/>
        <sz val="10"/>
        <color rgb="FF000000"/>
        <rFont val="Times New Roman"/>
        <family val="1"/>
      </rPr>
      <t xml:space="preserve">Stammauslaut</t>
    </r>
    <r>
      <rPr>
        <sz val="10"/>
        <color rgb="FF000000"/>
        <rFont val="Times New Roman"/>
        <family val="1"/>
      </rPr>
      <t xml:space="preserve"> (Bindevokal)</t>
    </r>
  </si>
  <si>
    <t xml:space="preserve">'gesucht‘</t>
  </si>
  <si>
    <r>
      <rPr>
        <sz val="10"/>
        <color rgb="FF000000"/>
        <rFont val="Times New Roman"/>
        <family val="1"/>
      </rPr>
      <t xml:space="preserve">-durchgehend Wurzelbetonung im Präsens (Rix, 2001: 520), angenommen, e-Stufe bleibt im Part. Prät. erhalten: - idg. *séh₂g-i-tó-s &gt; urgerm. *sāk-i-ta-s (eigene Rekonstrukte) </t>
    </r>
    <r>
      <rPr>
        <b val="true"/>
        <sz val="10"/>
        <color rgb="FF000000"/>
        <rFont val="Times New Roman"/>
        <family val="1"/>
      </rPr>
      <t xml:space="preserve">Stammvokal</t>
    </r>
  </si>
  <si>
    <t xml:space="preserve">*sōkiđaz</t>
  </si>
  <si>
    <t xml:space="preserve">-durchgehend Wurzelbetonung im Präsens (Rix, 2001: 520), angenommen, e-Stufe bleibt im Part. Prät. erhalten: - idg. *séh₂g-tó-s &gt; urgerm. *sāk-ta-s (eigene Rekonstrukte)</t>
  </si>
  <si>
    <t xml:space="preserve">*sōhtaz</t>
  </si>
  <si>
    <t xml:space="preserve">sóttr</t>
  </si>
  <si>
    <t xml:space="preserve">sōtter</t>
  </si>
  <si>
    <r>
      <rPr>
        <i val="true"/>
        <sz val="10"/>
        <color rgb="FF008000"/>
        <rFont val="Times New Roman"/>
        <family val="1"/>
      </rPr>
      <t xml:space="preserve">s</t>
    </r>
    <r>
      <rPr>
        <sz val="11"/>
        <color rgb="FF008000"/>
        <rFont val="Arial"/>
        <family val="2"/>
      </rPr>
      <t xml:space="preserve">ō</t>
    </r>
    <r>
      <rPr>
        <i val="true"/>
        <sz val="10"/>
        <color rgb="FF008000"/>
        <rFont val="Arial"/>
        <family val="2"/>
      </rPr>
      <t xml:space="preserve">ht</t>
    </r>
  </si>
  <si>
    <t xml:space="preserve">gisôht</t>
  </si>
  <si>
    <t xml:space="preserve">(Gallée, 1993: 251)</t>
  </si>
  <si>
    <t xml:space="preserve">'gesucht'</t>
  </si>
  <si>
    <t xml:space="preserve">sokiþs </t>
  </si>
  <si>
    <t xml:space="preserve">(Braune, Heidermanns, 2004: 159)</t>
  </si>
  <si>
    <r>
      <rPr>
        <sz val="10"/>
        <color rgb="FF000000"/>
        <rFont val="Times New Roman"/>
        <family val="1"/>
      </rPr>
      <t xml:space="preserve">regelmäßige Neubildung? Got.d im Auslaut/vor s&gt; þ (Braune, Heidermanns, 2004: 82) </t>
    </r>
    <r>
      <rPr>
        <b val="true"/>
        <sz val="10"/>
        <color rgb="FF000000"/>
        <rFont val="Times New Roman"/>
        <family val="1"/>
      </rPr>
      <t xml:space="preserve">Stammauslaut</t>
    </r>
    <r>
      <rPr>
        <sz val="10"/>
        <color rgb="FF000000"/>
        <rFont val="Times New Roman"/>
        <family val="1"/>
      </rPr>
      <t xml:space="preserve"> (Plosiv, Bindevokal), </t>
    </r>
    <r>
      <rPr>
        <b val="true"/>
        <sz val="10"/>
        <color rgb="FF000000"/>
        <rFont val="Times New Roman"/>
        <family val="1"/>
      </rPr>
      <t xml:space="preserve">Dentalsuffix</t>
    </r>
  </si>
  <si>
    <r>
      <rPr>
        <sz val="11"/>
        <color rgb="FF008000"/>
        <rFont val="Times New Roman"/>
        <family val="1"/>
      </rPr>
      <t xml:space="preserve">søkter, </t>
    </r>
    <r>
      <rPr>
        <sz val="11"/>
        <color rgb="FF000000"/>
        <rFont val="Times New Roman"/>
        <family val="1"/>
      </rPr>
      <t xml:space="preserve">(agutn.) </t>
    </r>
    <r>
      <rPr>
        <sz val="11"/>
        <color rgb="FF008000"/>
        <rFont val="Times New Roman"/>
        <family val="1"/>
      </rPr>
      <t xml:space="preserve">sȳktr, sokter</t>
    </r>
  </si>
  <si>
    <t xml:space="preserve">gisuochit</t>
  </si>
  <si>
    <t xml:space="preserve">'ergreifen'</t>
  </si>
  <si>
    <t xml:space="preserve">*sleh₂gu- ‚ergreifen‘, Präsens *slh₂g-jé- (primär, kein Ablaut im Präs.?) (Rix, 2001: 566)</t>
  </si>
  <si>
    <t xml:space="preserve">*(s)lh₂g-jé- (primär, kein Ablaut im Präs.?) (Rix, 2001: 566)</t>
  </si>
  <si>
    <t xml:space="preserve"> – wgerm. i-Synkope im Prät. Parallel zu *wakjaną (Ringe, 2014: 98)</t>
  </si>
  <si>
    <t xml:space="preserve">*lh₂g-je- (Kroonen, 2013: 325)</t>
  </si>
  <si>
    <t xml:space="preserve">*lakjan- </t>
  </si>
  <si>
    <t xml:space="preserve">fehlt?</t>
  </si>
  <si>
    <r>
      <rPr>
        <i val="true"/>
        <sz val="10"/>
        <color rgb="FF000000"/>
        <rFont val="Times New Roman"/>
        <family val="1"/>
      </rPr>
      <t xml:space="preserve">læċċan</t>
    </r>
    <r>
      <rPr>
        <sz val="11"/>
        <color rgb="FF000000"/>
        <rFont val="Times New Roman"/>
        <family val="1"/>
      </rPr>
      <t xml:space="preserve"> </t>
    </r>
  </si>
  <si>
    <t xml:space="preserve">'ich ergriff'</t>
  </si>
  <si>
    <r>
      <rPr>
        <i val="true"/>
        <sz val="10"/>
        <color rgb="FF2B2BD2"/>
        <rFont val="Times New Roman"/>
        <family val="1"/>
      </rPr>
      <t xml:space="preserve">*laki-đ-ōᵐ &gt;</t>
    </r>
    <r>
      <rPr>
        <sz val="10"/>
        <color rgb="FF2B2BD2"/>
        <rFont val="Times New Roman"/>
        <family val="1"/>
      </rPr>
      <t xml:space="preserve"> </t>
    </r>
    <r>
      <rPr>
        <i val="true"/>
        <sz val="10"/>
        <color rgb="FF2B2BD2"/>
        <rFont val="Times New Roman"/>
        <family val="1"/>
      </rPr>
      <t xml:space="preserve">*lakiđōᵐ</t>
    </r>
  </si>
  <si>
    <r>
      <rPr>
        <sz val="10"/>
        <color rgb="FF003F80"/>
        <rFont val="Times New Roman"/>
        <family val="1"/>
      </rPr>
      <t xml:space="preserve">*lakiđ[a- </t>
    </r>
    <r>
      <rPr>
        <sz val="9"/>
        <color rgb="FF800000"/>
        <rFont val="Segoe UI"/>
        <family val="0"/>
      </rPr>
      <t xml:space="preserve">ded]ē  &gt;</t>
    </r>
    <r>
      <rPr>
        <sz val="10"/>
        <color rgb="FF003F80"/>
        <rFont val="Times New Roman"/>
        <family val="1"/>
      </rPr>
      <t xml:space="preserve">*lakidē &gt; wgerm. *lakidē &gt; *lahtē</t>
    </r>
  </si>
  <si>
    <t xml:space="preserve">*đ  &gt; wgerm. *t</t>
  </si>
  <si>
    <t xml:space="preserve">lāhte, lǣhte</t>
  </si>
  <si>
    <t xml:space="preserve">'ergriffen'</t>
  </si>
  <si>
    <t xml:space="preserve">Idg. *(s)lh₂g-itós</t>
  </si>
  <si>
    <r>
      <rPr>
        <sz val="10"/>
        <color rgb="FF000000"/>
        <rFont val="Times New Roman"/>
        <family val="1"/>
      </rPr>
      <t xml:space="preserve"> urgerm. </t>
    </r>
    <r>
      <rPr>
        <sz val="10"/>
        <color rgb="FF008000"/>
        <rFont val="Times New Roman"/>
        <family val="1"/>
      </rPr>
      <t xml:space="preserve">*lakiđaz</t>
    </r>
  </si>
  <si>
    <r>
      <rPr>
        <sz val="10"/>
        <color rgb="FF000000"/>
        <rFont val="Times New Roman"/>
        <family val="1"/>
      </rPr>
      <t xml:space="preserve">Idg. *(s)lh₂g-itós &gt; urgerm. *lakiđaz  </t>
    </r>
    <r>
      <rPr>
        <i val="true"/>
        <sz val="10"/>
        <color rgb="FF000000"/>
        <rFont val="Times New Roman"/>
        <family val="1"/>
      </rPr>
      <t xml:space="preserve"> </t>
    </r>
    <r>
      <rPr>
        <sz val="10"/>
        <color rgb="FF000000"/>
        <rFont val="Times New Roman"/>
        <family val="1"/>
      </rPr>
      <t xml:space="preserve">Auslautgesetze: Schwund auslautender nicht-hoher Vokale (Speyer, 2007: 40), - soweit alles problemlos</t>
    </r>
  </si>
  <si>
    <t xml:space="preserve">*lakiđaz &gt; wgerm. *lakid &gt; *laht</t>
  </si>
  <si>
    <t xml:space="preserve">*lah-tá-s </t>
  </si>
  <si>
    <t xml:space="preserve">lāht, lǣht</t>
  </si>
  <si>
    <t xml:space="preserve">'versorgen'</t>
  </si>
  <si>
    <t xml:space="preserve">*h₂roh₁ǵ-éie- ‚sich sorgen um, helfen‘ (Rix, 2001: 284)</t>
  </si>
  <si>
    <r>
      <rPr>
        <i val="true"/>
        <sz val="10"/>
        <color rgb="FF000000"/>
        <rFont val="Times New Roman"/>
        <family val="1"/>
      </rPr>
      <t xml:space="preserve">wgerm. *rōkijan –</t>
    </r>
    <r>
      <rPr>
        <sz val="10"/>
        <color rgb="FF000000"/>
        <rFont val="Times New Roman"/>
        <family val="1"/>
      </rPr>
      <t xml:space="preserve"> wgerm. i-Synkope im Prät. Parallel zu *wakjaną (Ringe, 2014: 98)</t>
    </r>
  </si>
  <si>
    <t xml:space="preserve">(Ringe, 2014: 228)</t>
  </si>
  <si>
    <t xml:space="preserve">*h₂réh₁ǵ-e- (Kroonen, 2013: 415)</t>
  </si>
  <si>
    <t xml:space="preserve">*rōkian</t>
  </si>
  <si>
    <t xml:space="preserve">(Kroonen, 2013: 415)</t>
  </si>
  <si>
    <t xml:space="preserve">irreguläre Vokalkürzung mit Ersazudehnung des Konsonanten, Ursachen nicht mehr auszumachen (Ringe, 2014: 228)</t>
  </si>
  <si>
    <t xml:space="preserve">Iterativ *h₂roh₁ǵ-éie- zu *h₂reh₁ǵ- ‚sich sorgen um, helfen‘ (Rix, 2001: 284)</t>
  </si>
  <si>
    <t xml:space="preserve">  </t>
  </si>
  <si>
    <t xml:space="preserve">rœkja</t>
  </si>
  <si>
    <t xml:space="preserve">rœkia</t>
  </si>
  <si>
    <t xml:space="preserve">(Neckel, 1968: 168)</t>
  </si>
  <si>
    <r>
      <rPr>
        <i val="true"/>
        <sz val="10"/>
        <color rgb="FF000000"/>
        <rFont val="Times New Roman"/>
        <family val="1"/>
      </rPr>
      <t xml:space="preserve">røkia</t>
    </r>
    <r>
      <rPr>
        <sz val="10"/>
        <color rgb="FF000000"/>
        <rFont val="Times New Roman"/>
        <family val="1"/>
      </rPr>
      <t xml:space="preserve"> 'besorgen, rauchen, in Haufen legen'</t>
    </r>
  </si>
  <si>
    <t xml:space="preserve">(Noreen, 1904: 459)</t>
  </si>
  <si>
    <t xml:space="preserve">rœćan</t>
  </si>
  <si>
    <t xml:space="preserve">(Holthausen, 1974: 262) </t>
  </si>
  <si>
    <t xml:space="preserve">ruochen</t>
  </si>
  <si>
    <t xml:space="preserve">rôkian 'bedacht, besorgt sein'</t>
  </si>
  <si>
    <t xml:space="preserve">(Gallée, 1993: 263, 331)</t>
  </si>
  <si>
    <t xml:space="preserve">røki(r) </t>
  </si>
  <si>
    <t xml:space="preserve">(Noreen, 1904: 455, 459)</t>
  </si>
  <si>
    <t xml:space="preserve">'ich versorgte'</t>
  </si>
  <si>
    <t xml:space="preserve">*rōki-đ-ōᵐ &gt; *rōkiđōᵐ </t>
  </si>
  <si>
    <r>
      <rPr>
        <sz val="10"/>
        <color rgb="FF003F80"/>
        <rFont val="Times New Roman"/>
        <family val="1"/>
      </rPr>
      <t xml:space="preserve">*rōkiđ[a- </t>
    </r>
    <r>
      <rPr>
        <sz val="9"/>
        <color rgb="FF800000"/>
        <rFont val="Segoe UI"/>
        <family val="0"/>
      </rPr>
      <t xml:space="preserve">ded]ē  &gt; </t>
    </r>
    <r>
      <rPr>
        <sz val="10"/>
        <color rgb="FF003F80"/>
        <rFont val="Times New Roman"/>
        <family val="1"/>
      </rPr>
      <t xml:space="preserve">*rōkiđē? &gt; wgerm. *rōkidē &gt; *rōhtē</t>
    </r>
  </si>
  <si>
    <t xml:space="preserve">*rōhtōⁿ</t>
  </si>
  <si>
    <t xml:space="preserve">(kt)</t>
  </si>
  <si>
    <t xml:space="preserve">(Baetke, 1976: 510)</t>
  </si>
  <si>
    <t xml:space="preserve">røkte</t>
  </si>
  <si>
    <t xml:space="preserve">rōhte</t>
  </si>
  <si>
    <t xml:space="preserve">ja  </t>
  </si>
  <si>
    <t xml:space="preserve">'versorgt'</t>
  </si>
  <si>
    <r>
      <rPr>
        <i val="true"/>
        <sz val="10"/>
        <color rgb="FF000000"/>
        <rFont val="Times New Roman"/>
        <family val="1"/>
      </rPr>
      <t xml:space="preserve">*h₂roh₁ǵ-itós</t>
    </r>
    <r>
      <rPr>
        <sz val="10"/>
        <color rgb="FF000000"/>
        <rFont val="Times New Roman"/>
        <family val="1"/>
      </rPr>
      <t xml:space="preserve"> </t>
    </r>
  </si>
  <si>
    <t xml:space="preserve">*rōkiđaz</t>
  </si>
  <si>
    <r>
      <rPr>
        <i val="true"/>
        <sz val="10"/>
        <color rgb="FF000000"/>
        <rFont val="Times New Roman"/>
        <family val="1"/>
      </rPr>
      <t xml:space="preserve">*h₂roh₁ǵ-itós</t>
    </r>
    <r>
      <rPr>
        <sz val="10"/>
        <color rgb="FF000000"/>
        <rFont val="Times New Roman"/>
        <family val="1"/>
      </rPr>
      <t xml:space="preserve"> &gt; urgerm. </t>
    </r>
    <r>
      <rPr>
        <i val="true"/>
        <sz val="10"/>
        <color rgb="FF000000"/>
        <rFont val="Times New Roman"/>
        <family val="1"/>
      </rPr>
      <t xml:space="preserve">*rōkiđaz</t>
    </r>
    <r>
      <rPr>
        <sz val="10"/>
        <color rgb="FF000000"/>
        <rFont val="Times New Roman"/>
        <family val="1"/>
      </rPr>
      <t xml:space="preserve"> Auslautgesetze: Schwund auslautender nicht-hoher Vokale (Speyer, 2007: 40), - soweit alles problemlos</t>
    </r>
  </si>
  <si>
    <t xml:space="preserve">*rōkiđaz? &gt; wgerm. *rōkid &gt; *rōht</t>
  </si>
  <si>
    <t xml:space="preserve">*rōh-tá-s</t>
  </si>
  <si>
    <t xml:space="preserve">røkter</t>
  </si>
  <si>
    <t xml:space="preserve">rōht</t>
  </si>
  <si>
    <t xml:space="preserve">'bringen'</t>
  </si>
  <si>
    <t xml:space="preserve">idg. Wurzel *bʰrenk- / *bʰronk-  - nur germ., kelt., vielleicht tochar. Belegt (Lloyd, Lühr, Springer, 1998: 339-340) sw. Formen kommen vom sw. Part. Prät. urgerm. *ƀrāhta, je/o-Präsens wie got. waurkjan</t>
  </si>
  <si>
    <t xml:space="preserve">ausgehend von idg. Wurzel *bʰrenk- / *bʰronk- (Lloyd, Lühr, Springer, 1998: 339-340) (Ringe setzt diese Wurzel nicht an, aber eine andere habe ich bisher nicht gefunden)</t>
  </si>
  <si>
    <t xml:space="preserve">*bringaną</t>
  </si>
  <si>
    <t xml:space="preserve">(Ringe, 2006: 251)</t>
  </si>
  <si>
    <t xml:space="preserve">Verschmelzung der Wurzeln *bʰer- ‚tragen‘ und *h₂enḱ- ‚ankommen‘, vgl. gr. Φέρω - ἤνηεγκα (Kroonen, 2013: 77)</t>
  </si>
  <si>
    <r>
      <rPr>
        <i val="true"/>
        <sz val="10"/>
        <color rgb="FF000000"/>
        <rFont val="Times New Roman"/>
        <family val="1"/>
      </rPr>
      <t xml:space="preserve">*bringan </t>
    </r>
    <r>
      <rPr>
        <i val="true"/>
        <sz val="10"/>
        <color rgb="FFFF0000"/>
        <rFont val="Times New Roman"/>
        <family val="1"/>
      </rPr>
      <t xml:space="preserve">stv</t>
    </r>
  </si>
  <si>
    <t xml:space="preserve">(Kroonen, 2013: 77)</t>
  </si>
  <si>
    <t xml:space="preserve">briggan</t>
  </si>
  <si>
    <t xml:space="preserve">(Köbler, 1989: 103)</t>
  </si>
  <si>
    <t xml:space="preserve">fehlt nordgerm.</t>
  </si>
  <si>
    <t xml:space="preserve">(Lloyd, Lühr, Springer, 1998: 338-339)</t>
  </si>
  <si>
    <r>
      <rPr>
        <i val="true"/>
        <sz val="10"/>
        <color rgb="FF000000"/>
        <rFont val="Times New Roman"/>
        <family val="1"/>
      </rPr>
      <t xml:space="preserve">bren</t>
    </r>
    <r>
      <rPr>
        <sz val="11"/>
        <color rgb="FF000000"/>
        <rFont val="Arial"/>
        <family val="2"/>
      </rPr>
      <t xml:space="preserve">ġ</t>
    </r>
    <r>
      <rPr>
        <i val="true"/>
        <sz val="10"/>
        <color rgb="FF000000"/>
        <rFont val="Arial"/>
        <family val="2"/>
      </rPr>
      <t xml:space="preserve">an</t>
    </r>
  </si>
  <si>
    <t xml:space="preserve">brengen</t>
  </si>
  <si>
    <t xml:space="preserve">(Holthausen, 1974: 34)</t>
  </si>
  <si>
    <t xml:space="preserve">brengian</t>
  </si>
  <si>
    <t xml:space="preserve">(Tiefenbach, 2010: 42)</t>
  </si>
  <si>
    <t xml:space="preserve">- idg. *bʰrn̥k-ié - wenn es tatsächlich der gleiche Typ wie got. waúrkjan ist (Lloyd, Lühr, Springer, 1998: 339-340), sollte es es auch Suffixbetonung und Nullstufe in der Wurzel haben</t>
  </si>
  <si>
    <t xml:space="preserve">oder Perfektiv *ga-bringan als Umformung von *kom-pro-h₁enḱ- mit p statt b aufgrund VG? (Kroonen, 2013: 77)</t>
  </si>
  <si>
    <t xml:space="preserve">*brangijan</t>
  </si>
  <si>
    <t xml:space="preserve">*braggjan</t>
  </si>
  <si>
    <t xml:space="preserve">(Wright, 1997: 154)</t>
  </si>
  <si>
    <t xml:space="preserve">bringan</t>
  </si>
  <si>
    <t xml:space="preserve">(Frings, Karg-Gasterstädt, 1968: 1384)</t>
  </si>
  <si>
    <t xml:space="preserve">idg. Wurzel *bʰrenk- / *bʰronk-  - nur germ., kelt., vielleicht tochar. Belegt (Lloyd, Lühr, Springer, 1998: 339-340)</t>
  </si>
  <si>
    <t xml:space="preserve">sw. Formen kommen vom sw. Part. Prät. urgerm. *ƀrāhta, je/o-Präsens wie got. waurkjan</t>
  </si>
  <si>
    <t xml:space="preserve">'ich brachte'</t>
  </si>
  <si>
    <r>
      <rPr>
        <i val="true"/>
        <sz val="10"/>
        <color rgb="FF0070C0"/>
        <rFont val="Times New Roman"/>
        <family val="1"/>
      </rPr>
      <t xml:space="preserve">*-a</t>
    </r>
    <r>
      <rPr>
        <sz val="11"/>
        <color rgb="FF0070C0"/>
        <rFont val="Arial"/>
        <family val="2"/>
      </rPr>
      <t xml:space="preserve">ŋχt-</t>
    </r>
  </si>
  <si>
    <t xml:space="preserve">brahta</t>
  </si>
  <si>
    <r>
      <rPr>
        <i val="true"/>
        <sz val="10"/>
        <color rgb="FF004586"/>
        <rFont val="Times New Roman"/>
        <family val="1"/>
      </rPr>
      <t xml:space="preserve">brōhte &lt; </t>
    </r>
    <r>
      <rPr>
        <sz val="10"/>
        <color rgb="FF004586"/>
        <rFont val="Arial"/>
        <family val="2"/>
      </rPr>
      <t xml:space="preserve">*brāhtō </t>
    </r>
    <r>
      <rPr>
        <sz val="10"/>
        <color rgb="FF000000"/>
        <rFont val="Arial"/>
        <family val="2"/>
      </rPr>
      <t xml:space="preserve">(Voyles, 1992: 140)</t>
    </r>
  </si>
  <si>
    <t xml:space="preserve">(Frings, Karg-Gasterstädt, 1968: 1385)</t>
  </si>
  <si>
    <t xml:space="preserve">brâhta</t>
  </si>
  <si>
    <r>
      <rPr>
        <i val="true"/>
        <sz val="10"/>
        <color rgb="FFA80000"/>
        <rFont val="Times New Roman"/>
        <family val="1"/>
      </rPr>
      <t xml:space="preserve">*ƀranh-t-ōᵐ  </t>
    </r>
    <r>
      <rPr>
        <i val="true"/>
        <sz val="10"/>
        <color rgb="FF0070C0"/>
        <rFont val="Times New Roman"/>
        <family val="1"/>
      </rPr>
      <t xml:space="preserve">&gt; *ƀranhtōᵐ &gt; *ƀrāhta</t>
    </r>
  </si>
  <si>
    <t xml:space="preserve">(Lloyd, Lühr, Springer, 1998: 339-340)</t>
  </si>
  <si>
    <r>
      <rPr>
        <sz val="11"/>
        <color rgb="FF800000"/>
        <rFont val="Times New Roman"/>
        <family val="1"/>
      </rPr>
      <t xml:space="preserve">*branht[a- ded]ē</t>
    </r>
    <r>
      <rPr>
        <sz val="11"/>
        <color rgb="FF003F80"/>
        <rFont val="Times New Roman"/>
        <family val="1"/>
      </rPr>
      <t xml:space="preserve"> &gt; *branhtē </t>
    </r>
  </si>
  <si>
    <t xml:space="preserve">*ƀranhtōᵐ &gt; *ƀrāhta</t>
  </si>
  <si>
    <t xml:space="preserve">'gebracht'</t>
  </si>
  <si>
    <t xml:space="preserve">gibrâht</t>
  </si>
  <si>
    <r>
      <rPr>
        <i val="true"/>
        <sz val="10"/>
        <color rgb="FF008000"/>
        <rFont val="Times New Roman"/>
        <family val="1"/>
      </rPr>
      <t xml:space="preserve">*-a</t>
    </r>
    <r>
      <rPr>
        <sz val="11"/>
        <color rgb="FF008000"/>
        <rFont val="Arial"/>
        <family val="2"/>
      </rPr>
      <t xml:space="preserve">ŋχt-</t>
    </r>
  </si>
  <si>
    <t xml:space="preserve">*brâhts</t>
  </si>
  <si>
    <t xml:space="preserve">(Braune, Heidermanns, 2004: 173)</t>
  </si>
  <si>
    <t xml:space="preserve">brōht </t>
  </si>
  <si>
    <t xml:space="preserve">braht, praht</t>
  </si>
  <si>
    <t xml:space="preserve">broht</t>
  </si>
  <si>
    <r>
      <rPr>
        <sz val="11"/>
        <color rgb="FF000000"/>
        <rFont val="Times New Roman"/>
        <family val="1"/>
      </rPr>
      <t xml:space="preserve">- idg. *bʰrn̥k-tó- &gt; urgerm. *brunh-tá- &gt; *brūh-tá- =&gt; ht kein Problem, aber das *ū passt nicht - alle sw. Belege haben ein a im Stamm - - es kommt nur hin, wenn man das germ. Prät. von der o-Stufe ableitet: *bʰronk-tó-  - muss man wohl annehmen, auch wenn es ungünstig ist, bes. wenn es wirklich der gleiche Typ sein soll wie *wurkjan </t>
    </r>
    <r>
      <rPr>
        <b val="true"/>
        <sz val="11"/>
        <color rgb="FF000000"/>
        <rFont val="Times New Roman"/>
        <family val="1"/>
      </rPr>
      <t xml:space="preserve">Stammvokal</t>
    </r>
  </si>
  <si>
    <t xml:space="preserve">*ƀranht- &gt; *ƀrāht-</t>
  </si>
  <si>
    <t xml:space="preserve">(Lloyd, Lühr, Springer, 1998: 340)</t>
  </si>
  <si>
    <r>
      <rPr>
        <sz val="11"/>
        <color rgb="FF000000"/>
        <rFont val="Times New Roman"/>
        <family val="1"/>
      </rPr>
      <t xml:space="preserve">- idg. *bʰrn̥k-tó- &gt; urgerm. *brunh-tá- &gt; *brūh-tá- =&gt; ht kein Problem, aber das *ū passt nicht - alle sw. Belege haben ein a im Stamm - - es kommt nur hin, wenn man das germ. Prät. von der o-Stufe ableitet: *bʰronk-tó-  - muss man wohl annehmen, auch wenn es ungünstig ist </t>
    </r>
    <r>
      <rPr>
        <b val="true"/>
        <sz val="11"/>
        <color rgb="FF000000"/>
        <rFont val="Times New Roman"/>
        <family val="1"/>
      </rPr>
      <t xml:space="preserve">Stammvokal</t>
    </r>
  </si>
  <si>
    <t xml:space="preserve">*branhtaz</t>
  </si>
  <si>
    <r>
      <rPr>
        <i val="true"/>
        <sz val="10"/>
        <color rgb="FF008000"/>
        <rFont val="Times New Roman"/>
        <family val="1"/>
      </rPr>
      <t xml:space="preserve">brunʒen</t>
    </r>
    <r>
      <rPr>
        <sz val="10"/>
        <color rgb="FF000000"/>
        <rFont val="Times New Roman"/>
        <family val="1"/>
      </rPr>
      <t xml:space="preserve"> poetisch</t>
    </r>
  </si>
  <si>
    <r>
      <rPr>
        <sz val="10"/>
        <color rgb="FF000000"/>
        <rFont val="Times New Roman"/>
        <family val="1"/>
      </rPr>
      <t xml:space="preserve">st. Part. Prät. (Lühr, 1984: 45)  </t>
    </r>
    <r>
      <rPr>
        <b val="true"/>
        <sz val="10"/>
        <color rgb="FF000000"/>
        <rFont val="Times New Roman"/>
        <family val="1"/>
      </rPr>
      <t xml:space="preserve">Dentalsuffix</t>
    </r>
  </si>
  <si>
    <r>
      <rPr>
        <sz val="10"/>
        <color rgb="FF000000"/>
        <rFont val="Times New Roman"/>
        <family val="1"/>
      </rPr>
      <t xml:space="preserve">analogische Neuerung (Ringe, 2006: 251, verweist auf (Seebold, 1970: 136-7) </t>
    </r>
    <r>
      <rPr>
        <b val="true"/>
        <sz val="10"/>
        <color rgb="FF000000"/>
        <rFont val="Times New Roman"/>
        <family val="1"/>
      </rPr>
      <t xml:space="preserve">Dentalsuffix</t>
    </r>
  </si>
  <si>
    <t xml:space="preserve">brungan</t>
  </si>
  <si>
    <t xml:space="preserve">(Lloyd, Lühr, Springer, 1998: 338)</t>
  </si>
  <si>
    <t xml:space="preserve">brungen</t>
  </si>
  <si>
    <t xml:space="preserve">'scheinen'</t>
  </si>
  <si>
    <t xml:space="preserve">primäres je-/o-Verben vorurgerm. *tn̥g-je/o- (Lloyd, Lühr, Springer, 1998: 854)</t>
  </si>
  <si>
    <t xml:space="preserve">*þunk(i)jan</t>
  </si>
  <si>
    <t xml:space="preserve">Hat sich in seiner Bildeweise gegenseitig mit got þagkjan beeinflusst (Lühr, 1984: 45)</t>
  </si>
  <si>
    <t xml:space="preserve">(Lloyd, Lühr, Springer, 1998: 854)</t>
  </si>
  <si>
    <t xml:space="preserve">*þunkijaną</t>
  </si>
  <si>
    <t xml:space="preserve">*tong- 'denken, fühlen' (Köbler, 1989: 557)</t>
  </si>
  <si>
    <t xml:space="preserve">*þunkjan</t>
  </si>
  <si>
    <t xml:space="preserve">þugkjan</t>
  </si>
  <si>
    <r>
      <rPr>
        <sz val="11"/>
        <color rgb="FF000000"/>
        <rFont val="Arial"/>
        <family val="2"/>
      </rPr>
      <t xml:space="preserve">þ</t>
    </r>
    <r>
      <rPr>
        <i val="true"/>
        <sz val="10"/>
        <color rgb="FF000000"/>
        <rFont val="Arial"/>
        <family val="2"/>
      </rPr>
      <t xml:space="preserve">yk(k)ia</t>
    </r>
  </si>
  <si>
    <r>
      <rPr>
        <sz val="11"/>
        <color rgb="FF000000"/>
        <rFont val="Arial"/>
        <family val="2"/>
      </rPr>
      <t xml:space="preserve">þ</t>
    </r>
    <r>
      <rPr>
        <i val="true"/>
        <sz val="10"/>
        <color rgb="FF000000"/>
        <rFont val="Arial"/>
        <family val="2"/>
      </rPr>
      <t xml:space="preserve">ykkja</t>
    </r>
  </si>
  <si>
    <t xml:space="preserve">(Holthausen, 1974: 374)</t>
  </si>
  <si>
    <t xml:space="preserve">þykkia, þøkkia, þikkia</t>
  </si>
  <si>
    <t xml:space="preserve">þynċan</t>
  </si>
  <si>
    <t xml:space="preserve">dunchen</t>
  </si>
  <si>
    <t xml:space="preserve">thunkian</t>
  </si>
  <si>
    <t xml:space="preserve">(Tiefenbach, 2010: 421)</t>
  </si>
  <si>
    <t xml:space="preserve">Ablautverhältnis zu *þank(i)jan (Lloyd, Lühr, Springer, 1998: 854)</t>
  </si>
  <si>
    <r>
      <rPr>
        <sz val="11"/>
        <color rgb="FF000000"/>
        <rFont val="Times New Roman"/>
        <family val="1"/>
      </rPr>
      <t xml:space="preserve">*tn̥g-jé- </t>
    </r>
    <r>
      <rPr>
        <sz val="9.5"/>
        <color rgb="FF191919"/>
        <rFont val="Fd1286902-Identity-H"/>
        <family val="0"/>
      </rPr>
      <t xml:space="preserve">(Kroonen, 2013: 551) (primär, kein Ablaut im Präsens), (Rix, 2001: 629), zu *teng- ‚dünken, scheinen‘ (unpersönlich)</t>
    </r>
  </si>
  <si>
    <r>
      <rPr>
        <sz val="11"/>
        <color rgb="FF000000"/>
        <rFont val="Arial"/>
        <family val="2"/>
      </rPr>
      <t xml:space="preserve">þ</t>
    </r>
    <r>
      <rPr>
        <i val="true"/>
        <sz val="10"/>
        <color rgb="FF000000"/>
        <rFont val="Arial"/>
        <family val="2"/>
      </rPr>
      <t xml:space="preserve">yk(k)e</t>
    </r>
  </si>
  <si>
    <t xml:space="preserve">'mir schien'</t>
  </si>
  <si>
    <t xml:space="preserve">*þuŋχ-t-ōⁿ &gt; *þuŋχtōⁿ &gt; *þūχtōⁿ</t>
  </si>
  <si>
    <r>
      <rPr>
        <sz val="10"/>
        <color rgb="FF800000"/>
        <rFont val="Times New Roman"/>
        <family val="1"/>
      </rPr>
      <t xml:space="preserve">*þunht[a- ded]ē &gt;</t>
    </r>
    <r>
      <rPr>
        <sz val="10"/>
        <color rgb="FF0053A8"/>
        <rFont val="Times New Roman"/>
        <family val="1"/>
      </rPr>
      <t xml:space="preserve"> *þunhtē</t>
    </r>
  </si>
  <si>
    <t xml:space="preserve">*-uŋχt-</t>
  </si>
  <si>
    <t xml:space="preserve">*þūhtōᵐ</t>
  </si>
  <si>
    <t xml:space="preserve">þūhta</t>
  </si>
  <si>
    <t xml:space="preserve">þótta</t>
  </si>
  <si>
    <r>
      <rPr>
        <sz val="10"/>
        <color rgb="FF004586"/>
        <rFont val="Times New Roman"/>
        <family val="1"/>
      </rPr>
      <t xml:space="preserve">þōtte, </t>
    </r>
    <r>
      <rPr>
        <sz val="10"/>
        <color rgb="FF000000"/>
        <rFont val="Times New Roman"/>
        <family val="1"/>
      </rPr>
      <t xml:space="preserve">(agutn.)</t>
    </r>
    <r>
      <rPr>
        <sz val="10"/>
        <color rgb="FF004586"/>
        <rFont val="Times New Roman"/>
        <family val="1"/>
      </rPr>
      <t xml:space="preserve"> þytte</t>
    </r>
  </si>
  <si>
    <t xml:space="preserve">þūhte</t>
  </si>
  <si>
    <t xml:space="preserve">dūhta</t>
  </si>
  <si>
    <r>
      <rPr>
        <sz val="11"/>
        <color rgb="FFFF0000"/>
        <rFont val="Arial"/>
        <family val="2"/>
      </rPr>
      <t xml:space="preserve">3. Sg</t>
    </r>
    <r>
      <rPr>
        <i val="true"/>
        <sz val="10"/>
        <color rgb="FF004586"/>
        <rFont val="Arial"/>
        <family val="2"/>
      </rPr>
      <t xml:space="preserve">. thuhta</t>
    </r>
  </si>
  <si>
    <r>
      <rPr>
        <sz val="10"/>
        <color rgb="FF000000"/>
        <rFont val="Times New Roman"/>
        <family val="1"/>
      </rPr>
      <t xml:space="preserve">(agutn.)</t>
    </r>
    <r>
      <rPr>
        <sz val="10"/>
        <color rgb="FF004586"/>
        <rFont val="Times New Roman"/>
        <family val="1"/>
      </rPr>
      <t xml:space="preserve"> þytte</t>
    </r>
  </si>
  <si>
    <r>
      <rPr>
        <sz val="10"/>
        <color rgb="FF004586"/>
        <rFont val="Times New Roman"/>
        <family val="1"/>
      </rPr>
      <t xml:space="preserve">thykte, thøkte, thikte, thōkte </t>
    </r>
    <r>
      <rPr>
        <sz val="10"/>
        <color rgb="FF000000"/>
        <rFont val="Times New Roman"/>
        <family val="1"/>
      </rPr>
      <t xml:space="preserve">mschw.</t>
    </r>
  </si>
  <si>
    <r>
      <rPr>
        <sz val="10"/>
        <color rgb="FF008000"/>
        <rFont val="Times New Roman"/>
        <family val="1"/>
      </rPr>
      <t xml:space="preserve">thykter </t>
    </r>
    <r>
      <rPr>
        <sz val="10"/>
        <color rgb="FF000000"/>
        <rFont val="Times New Roman"/>
        <family val="1"/>
      </rPr>
      <t xml:space="preserve">mschw</t>
    </r>
  </si>
  <si>
    <t xml:space="preserve">'geschienen'</t>
  </si>
  <si>
    <r>
      <rPr>
        <sz val="10"/>
        <color rgb="FF008000"/>
        <rFont val="Times New Roman"/>
        <family val="1"/>
      </rPr>
      <t xml:space="preserve">*tn̥g-to- &gt; *tn̥kto </t>
    </r>
    <r>
      <rPr>
        <sz val="10"/>
        <color rgb="FF000000"/>
        <rFont val="Times New Roman"/>
        <family val="1"/>
      </rPr>
      <t xml:space="preserve">(Lloyd, Lühr, Springer, 1998: 854)</t>
    </r>
  </si>
  <si>
    <t xml:space="preserve">*þuŋχta- &gt; *þūχta-</t>
  </si>
  <si>
    <r>
      <rPr>
        <sz val="10"/>
        <rFont val="Times New Roman"/>
        <family val="1"/>
      </rPr>
      <t xml:space="preserve">Ausgehend von idg. *tn̥g-jé- </t>
    </r>
    <r>
      <rPr>
        <sz val="10"/>
        <color rgb="FF191919"/>
        <rFont val="Times New Roman"/>
        <family val="1"/>
      </rPr>
      <t xml:space="preserve">, (Rix, 2001: 629) </t>
    </r>
    <r>
      <rPr>
        <sz val="10"/>
        <rFont val="Times New Roman"/>
        <family val="1"/>
      </rPr>
      <t xml:space="preserve">*tn̥g-tó-s &gt; *tn̥k-tó-s (eigene Rekonstrukte)</t>
    </r>
  </si>
  <si>
    <t xml:space="preserve">*þunhtaz</t>
  </si>
  <si>
    <t xml:space="preserve">*-þūhts</t>
  </si>
  <si>
    <t xml:space="preserve">(Köbler, 1989: 557)</t>
  </si>
  <si>
    <t xml:space="preserve">þóttr</t>
  </si>
  <si>
    <r>
      <rPr>
        <sz val="10"/>
        <color rgb="FF008000"/>
        <rFont val="Times New Roman"/>
        <family val="1"/>
      </rPr>
      <t xml:space="preserve">thōtter </t>
    </r>
    <r>
      <rPr>
        <sz val="10"/>
        <color rgb="FF000000"/>
        <rFont val="Times New Roman"/>
        <family val="1"/>
      </rPr>
      <t xml:space="preserve">mschw</t>
    </r>
  </si>
  <si>
    <t xml:space="preserve">þūht</t>
  </si>
  <si>
    <t xml:space="preserve">gidūht</t>
  </si>
  <si>
    <t xml:space="preserve">'gebrauchen' (Wright, 1997: 153)</t>
  </si>
  <si>
    <r>
      <rPr>
        <sz val="10"/>
        <color rgb="FF000000"/>
        <rFont val="Times New Roman"/>
        <family val="1"/>
      </rPr>
      <t xml:space="preserve">ausgehend von (Rix, 2001: 96) idg. Wurzel *breuHg- ‚</t>
    </r>
    <r>
      <rPr>
        <sz val="10.5"/>
        <color rgb="FF000000"/>
        <rFont val="Times New Roman"/>
        <family val="1"/>
      </rPr>
      <t xml:space="preserve">genießen, gebrauchen‘</t>
    </r>
    <r>
      <rPr>
        <sz val="10"/>
        <color rgb="FF000000"/>
        <rFont val="Times New Roman"/>
        <family val="1"/>
      </rPr>
      <t xml:space="preserve"> → Präsens *bruHg-ié- (primär, </t>
    </r>
    <r>
      <rPr>
        <sz val="10"/>
        <color rgb="FF191919"/>
        <rFont val="Times New Roman"/>
        <family val="1"/>
      </rPr>
      <t xml:space="preserve">kein Ablaut im Präsens)</t>
    </r>
  </si>
  <si>
    <t xml:space="preserve">*brūkaną</t>
  </si>
  <si>
    <t xml:space="preserve">verwandt: Related to Lith braukiù, braũkti ‘to smear, to paint’, Slav *brusiti ‘to whet’. (Orel, 2003: 60) – die idg. Wurzel dazu wäre *bʰreuḱ-/*bʰrouḱ- (Derksen, 2015: 98)</t>
  </si>
  <si>
    <t xml:space="preserve">*brūkanan</t>
  </si>
  <si>
    <t xml:space="preserve">(Orel, 2003: 60)</t>
  </si>
  <si>
    <r>
      <rPr>
        <i val="true"/>
        <sz val="10"/>
        <color rgb="FF000000"/>
        <rFont val="Times New Roman"/>
        <family val="1"/>
      </rPr>
      <t xml:space="preserve">brūkjan &lt; *brūkjanan </t>
    </r>
    <r>
      <rPr>
        <sz val="10"/>
        <color rgb="FF000000"/>
        <rFont val="Times New Roman"/>
        <family val="1"/>
      </rPr>
      <t xml:space="preserve">(Orel, 2003: 60)</t>
    </r>
  </si>
  <si>
    <t xml:space="preserve">brúka </t>
  </si>
  <si>
    <t xml:space="preserve">(Sehrt, 1966: 65)</t>
  </si>
  <si>
    <t xml:space="preserve">brūcan</t>
  </si>
  <si>
    <t xml:space="preserve">brūhhan</t>
  </si>
  <si>
    <r>
      <rPr>
        <i val="true"/>
        <sz val="10"/>
        <color rgb="FF000000"/>
        <rFont val="Times New Roman"/>
        <family val="1"/>
      </rPr>
      <t xml:space="preserve">brūkan </t>
    </r>
    <r>
      <rPr>
        <i val="true"/>
        <sz val="10"/>
        <color rgb="FFFF0000"/>
        <rFont val="Times New Roman"/>
        <family val="1"/>
      </rPr>
      <t xml:space="preserve">stv.</t>
    </r>
  </si>
  <si>
    <t xml:space="preserve">(Rix, 2001: 96) idg. Wurzel *bʰreuHg- → Präsens *bʰruHg-ié- (primär, kein Ablaut im Präsens)</t>
  </si>
  <si>
    <t xml:space="preserve">*brūh-t-ōⁿ  &gt; *brūhtōⁿ</t>
  </si>
  <si>
    <r>
      <rPr>
        <sz val="11"/>
        <color rgb="FF800000"/>
        <rFont val="Times New Roman"/>
        <family val="1"/>
      </rPr>
      <t xml:space="preserve">*brūht[a- ded]ē &gt;</t>
    </r>
    <r>
      <rPr>
        <sz val="11"/>
        <color rgb="FF004586"/>
        <rFont val="Times New Roman"/>
        <family val="1"/>
      </rPr>
      <t xml:space="preserve"> *brūhtē</t>
    </r>
  </si>
  <si>
    <t xml:space="preserve">brūhta</t>
  </si>
  <si>
    <t xml:space="preserve">-idg. *bʰruHg-tó-s </t>
  </si>
  <si>
    <t xml:space="preserve"> *brūhtáz</t>
  </si>
  <si>
    <t xml:space="preserve">*brūhts</t>
  </si>
  <si>
    <t xml:space="preserve">brúkađr </t>
  </si>
  <si>
    <t xml:space="preserve">(Möbius, 1866: 51)</t>
  </si>
  <si>
    <r>
      <rPr>
        <sz val="10"/>
        <color rgb="FF000000"/>
        <rFont val="Times New Roman"/>
        <family val="1"/>
      </rPr>
      <t xml:space="preserve">regelmäßige Neubildung? </t>
    </r>
    <r>
      <rPr>
        <b val="true"/>
        <sz val="10"/>
        <color rgb="FF000000"/>
        <rFont val="Times New Roman"/>
        <family val="1"/>
      </rPr>
      <t xml:space="preserve">Dentalsuffix, Stammauslaut</t>
    </r>
  </si>
  <si>
    <t xml:space="preserve">'stellen'</t>
  </si>
  <si>
    <r>
      <rPr>
        <sz val="10"/>
        <rFont val="Times New Roman"/>
        <family val="1"/>
      </rPr>
      <t xml:space="preserve">Abgeleitet von m. *stalla- ‚Stand‘ &lt;  Nomen Dual </t>
    </r>
    <r>
      <rPr>
        <i val="true"/>
        <sz val="10"/>
        <rFont val="Times New Roman"/>
        <family val="1"/>
      </rPr>
      <t xml:space="preserve">*sth₂-dʰlo</t>
    </r>
    <r>
      <rPr>
        <sz val="10"/>
        <rFont val="Times New Roman"/>
        <family val="1"/>
      </rPr>
      <t xml:space="preserve">­- ← *steh₂- ‚stehen‘ (Kroonen, 2013: 473),</t>
    </r>
    <r>
      <rPr>
        <i val="true"/>
        <sz val="10"/>
        <rFont val="Times New Roman"/>
        <family val="1"/>
      </rPr>
      <t xml:space="preserve"> *sth₂-dʰlom</t>
    </r>
    <r>
      <rPr>
        <sz val="10"/>
        <rFont val="Times New Roman"/>
        <family val="1"/>
      </rPr>
      <t xml:space="preserve"> &gt; lat. Stabulum ‚Stall‘ (Fortson, 2010: 131) → Inf. </t>
    </r>
    <r>
      <rPr>
        <i val="true"/>
        <sz val="10"/>
        <rFont val="Times New Roman"/>
        <family val="1"/>
      </rPr>
      <t xml:space="preserve">*sth₂-dʰlo­-jé/o-</t>
    </r>
    <r>
      <rPr>
        <sz val="10"/>
        <rFont val="Times New Roman"/>
        <family val="1"/>
      </rPr>
      <t xml:space="preserve"> ‘stellen’?</t>
    </r>
  </si>
  <si>
    <r>
      <rPr>
        <sz val="11"/>
        <color rgb="FF000000"/>
        <rFont val="Times New Roman"/>
        <family val="1"/>
      </rPr>
      <t xml:space="preserve">Nomen Dual </t>
    </r>
    <r>
      <rPr>
        <i val="true"/>
        <sz val="11"/>
        <color rgb="FF000000"/>
        <rFont val="Times New Roman"/>
        <family val="1"/>
      </rPr>
      <t xml:space="preserve">*sth₂-dʰlo</t>
    </r>
    <r>
      <rPr>
        <sz val="11"/>
        <color rgb="FF000000"/>
        <rFont val="Times New Roman"/>
        <family val="1"/>
      </rPr>
      <t xml:space="preserve">­-  (Kroonen, 2013: 473) → Inf. </t>
    </r>
    <r>
      <rPr>
        <i val="true"/>
        <sz val="11"/>
        <color rgb="FF000000"/>
        <rFont val="Times New Roman"/>
        <family val="1"/>
      </rPr>
      <t xml:space="preserve">*sth₂-dʰlo­-jé/o-</t>
    </r>
    <r>
      <rPr>
        <sz val="11"/>
        <color rgb="FF000000"/>
        <rFont val="Times New Roman"/>
        <family val="1"/>
      </rPr>
      <t xml:space="preserve"> ‘stellen’? </t>
    </r>
  </si>
  <si>
    <r>
      <rPr>
        <sz val="10"/>
        <color rgb="FF242424"/>
        <rFont val="Times New Roman"/>
        <family val="1"/>
      </rPr>
      <t xml:space="preserve">wgerm. *stalʲlʲan - wgerm. Fehlender Bindevokal aufgrund Analogie nach *wild- : *wald- (Ringe, Taylor,  2014: 73-74) </t>
    </r>
    <r>
      <rPr>
        <b val="true"/>
        <sz val="10"/>
        <color rgb="FF242424"/>
        <rFont val="Times New Roman"/>
        <family val="1"/>
      </rPr>
      <t xml:space="preserve">Stammvokal </t>
    </r>
    <r>
      <rPr>
        <sz val="10"/>
        <color rgb="FF242424"/>
        <rFont val="Times New Roman"/>
        <family val="1"/>
      </rPr>
      <t xml:space="preserve">(kein Umlaut), </t>
    </r>
    <r>
      <rPr>
        <b val="true"/>
        <sz val="10"/>
        <color rgb="FF242424"/>
        <rFont val="Times New Roman"/>
        <family val="1"/>
      </rPr>
      <t xml:space="preserve">Stammauslaut </t>
    </r>
    <r>
      <rPr>
        <sz val="10"/>
        <color rgb="FF242424"/>
        <rFont val="Times New Roman"/>
        <family val="1"/>
      </rPr>
      <t xml:space="preserve">(wgerm. Kein Bindevokal)</t>
    </r>
  </si>
  <si>
    <t xml:space="preserve">(Ringe, 2014: 127)</t>
  </si>
  <si>
    <r>
      <rPr>
        <sz val="10"/>
        <rFont val="Times New Roman"/>
        <family val="1"/>
      </rPr>
      <t xml:space="preserve">Abgeleitet von m. *stalla- ‚Stand‘ &lt;  Nomen Dual </t>
    </r>
    <r>
      <rPr>
        <i val="true"/>
        <sz val="10"/>
        <rFont val="Times New Roman"/>
        <family val="1"/>
      </rPr>
      <t xml:space="preserve">*sth₂-dʰlo</t>
    </r>
    <r>
      <rPr>
        <sz val="10"/>
        <rFont val="Times New Roman"/>
        <family val="1"/>
      </rPr>
      <t xml:space="preserve">­- ← *steh₂- ‚stehen‘ (Kroonen, 2013: 473),</t>
    </r>
    <r>
      <rPr>
        <i val="true"/>
        <sz val="10"/>
        <rFont val="Times New Roman"/>
        <family val="1"/>
      </rPr>
      <t xml:space="preserve"> *sth₂-dʰlom</t>
    </r>
    <r>
      <rPr>
        <sz val="10"/>
        <rFont val="Times New Roman"/>
        <family val="1"/>
      </rPr>
      <t xml:space="preserve"> &gt; lat. Stabulum ‚Stall‘ (Fortson, 2010: 131)</t>
    </r>
  </si>
  <si>
    <t xml:space="preserve">*stalljan</t>
  </si>
  <si>
    <t xml:space="preserve">(Kroonen, 2013: 473)</t>
  </si>
  <si>
    <t xml:space="preserve">stilla</t>
  </si>
  <si>
    <t xml:space="preserve">(Sehrt, 1966: 506)</t>
  </si>
  <si>
    <t xml:space="preserve">stellan</t>
  </si>
  <si>
    <t xml:space="preserve">stellen</t>
  </si>
  <si>
    <t xml:space="preserve">stellian</t>
  </si>
  <si>
    <t xml:space="preserve">Doch relevant, siehe aengl.</t>
  </si>
  <si>
    <t xml:space="preserve">keine idg. Bildung &gt; germ. *stalljan bei Rix, 2001: 590-591)</t>
  </si>
  <si>
    <t xml:space="preserve">stille</t>
  </si>
  <si>
    <r>
      <rPr>
        <sz val="10"/>
        <color rgb="FF2B2BD2"/>
        <rFont val="Times New Roman"/>
        <family val="1"/>
      </rPr>
      <t xml:space="preserve">*stalli</t>
    </r>
    <r>
      <rPr>
        <i val="true"/>
        <sz val="10"/>
        <color rgb="FF2B2BD2"/>
        <rFont val="Times New Roman"/>
        <family val="1"/>
      </rPr>
      <t xml:space="preserve">-đ-ōᵐ &gt;</t>
    </r>
    <r>
      <rPr>
        <sz val="10"/>
        <color rgb="FF2B2BD2"/>
        <rFont val="Times New Roman"/>
        <family val="1"/>
      </rPr>
      <t xml:space="preserve"> </t>
    </r>
    <r>
      <rPr>
        <i val="true"/>
        <sz val="10"/>
        <color rgb="FF2B2BD2"/>
        <rFont val="Times New Roman"/>
        <family val="1"/>
      </rPr>
      <t xml:space="preserve">*stalliđōᵐ</t>
    </r>
    <r>
      <rPr>
        <sz val="10"/>
        <color rgb="FF2B2BD2"/>
        <rFont val="Times New Roman"/>
        <family val="1"/>
      </rPr>
      <t xml:space="preserve"> </t>
    </r>
  </si>
  <si>
    <r>
      <rPr>
        <i val="true"/>
        <sz val="10"/>
        <color rgb="FF000000"/>
        <rFont val="Times New Roman"/>
        <family val="1"/>
      </rPr>
      <t xml:space="preserve">*stall-iđ</t>
    </r>
    <r>
      <rPr>
        <i val="true"/>
        <sz val="10"/>
        <color rgb="FF800000"/>
        <rFont val="Times New Roman"/>
        <family val="1"/>
      </rPr>
      <t xml:space="preserve">[a- ded]ē &gt; *stalliđē </t>
    </r>
    <r>
      <rPr>
        <sz val="10"/>
        <color rgb="FF000000"/>
        <rFont val="Times New Roman"/>
        <family val="1"/>
      </rPr>
      <t xml:space="preserve">wgerm.</t>
    </r>
    <r>
      <rPr>
        <sz val="10"/>
        <color rgb="FF003F80"/>
        <rFont val="Times New Roman"/>
        <family val="1"/>
      </rPr>
      <t xml:space="preserve"> *staldē</t>
    </r>
    <r>
      <rPr>
        <sz val="10"/>
        <color rgb="FF000000"/>
        <rFont val="Times New Roman"/>
        <family val="1"/>
      </rPr>
      <t xml:space="preserve"> – urgerm. Geminatenvereinfachung vor C (Voyles, 1992: 62)</t>
    </r>
  </si>
  <si>
    <t xml:space="preserve">stilta</t>
  </si>
  <si>
    <t xml:space="preserve">(Noreen, 1970: 347)</t>
  </si>
  <si>
    <r>
      <rPr>
        <sz val="10"/>
        <color rgb="FF000000"/>
        <rFont val="Times New Roman"/>
        <family val="1"/>
      </rPr>
      <t xml:space="preserve">Woher kommt das i? Woher kommt das t? an. ð &gt;  þ &gt; t nur nach ehemaliger Verbindung stl. C. + l/n (Noreen, 1970: 176) – Wenn das t aus dem Partizip kommt und die Synkope schon urgerm. Eingetreten ist, wieso ist sie dann sonst nicht belegt?</t>
    </r>
    <r>
      <rPr>
        <b val="true"/>
        <sz val="10"/>
        <color rgb="FF000000"/>
        <rFont val="Times New Roman"/>
        <family val="1"/>
      </rPr>
      <t xml:space="preserve"> Stammvokal, Dentalsuffix</t>
    </r>
  </si>
  <si>
    <r>
      <rPr>
        <sz val="10"/>
        <color rgb="FF000000"/>
        <rFont val="Times New Roman"/>
        <family val="1"/>
      </rPr>
      <t xml:space="preserve">Woher kommt das t? an. ð &gt;  þ &gt; t nur nach ehemaliger Verbindung stl. C. + l/n (Noreen, 1970: 176) – Wenn das t aus dem Partizip kommt und die Synkope schon urgerm. Eingetreten ist, wieso ist sie dann sonst nicht belegt?</t>
    </r>
    <r>
      <rPr>
        <b val="true"/>
        <sz val="10"/>
        <color rgb="FF000000"/>
        <rFont val="Times New Roman"/>
        <family val="1"/>
      </rPr>
      <t xml:space="preserve"> Dentalsuffix</t>
    </r>
  </si>
  <si>
    <t xml:space="preserve">stealde</t>
  </si>
  <si>
    <t xml:space="preserve">stalta</t>
  </si>
  <si>
    <r>
      <rPr>
        <i val="true"/>
        <sz val="11"/>
        <color rgb="FF000000"/>
        <rFont val="Times New Roman"/>
        <family val="1"/>
      </rPr>
      <t xml:space="preserve">*sth₂-dʰl­-itós </t>
    </r>
    <r>
      <rPr>
        <sz val="11"/>
        <color rgb="FF000000"/>
        <rFont val="Times New Roman"/>
        <family val="1"/>
      </rPr>
      <t xml:space="preserve">(Suffix in der Nullstufe, l nicht syllabisch, da i folgt) →</t>
    </r>
    <r>
      <rPr>
        <i val="true"/>
        <sz val="11"/>
        <color rgb="FF000000"/>
        <rFont val="Times New Roman"/>
        <family val="1"/>
      </rPr>
      <t xml:space="preserve"> *stadl-iđaz </t>
    </r>
    <r>
      <rPr>
        <sz val="11"/>
        <color rgb="FF000000"/>
        <rFont val="Times New Roman"/>
        <family val="1"/>
      </rPr>
      <t xml:space="preserve">&gt; Assimilation</t>
    </r>
    <r>
      <rPr>
        <i val="true"/>
        <sz val="11"/>
        <color rgb="FF000000"/>
        <rFont val="Times New Roman"/>
        <family val="1"/>
      </rPr>
      <t xml:space="preserve"> *dl &gt; *ll </t>
    </r>
    <r>
      <rPr>
        <sz val="11"/>
        <color rgb="FF000000"/>
        <rFont val="Times New Roman"/>
        <family val="1"/>
      </rPr>
      <t xml:space="preserve">(Kroonen, 2013: 473)</t>
    </r>
    <r>
      <rPr>
        <i val="true"/>
        <sz val="11"/>
        <color rgb="FF000000"/>
        <rFont val="Times New Roman"/>
        <family val="1"/>
      </rPr>
      <t xml:space="preserve"> *stall-iđaz </t>
    </r>
  </si>
  <si>
    <t xml:space="preserve">*stall-iđaz </t>
  </si>
  <si>
    <r>
      <rPr>
        <i val="true"/>
        <sz val="11"/>
        <color rgb="FF000000"/>
        <rFont val="Times New Roman"/>
        <family val="1"/>
      </rPr>
      <t xml:space="preserve">*sth₂-dʰl­-itós </t>
    </r>
    <r>
      <rPr>
        <sz val="11"/>
        <color rgb="FF000000"/>
        <rFont val="Times New Roman"/>
        <family val="1"/>
      </rPr>
      <t xml:space="preserve">(Suffix in der Nullstufe, l nicht syllabisch, da i folgt) →</t>
    </r>
    <r>
      <rPr>
        <i val="true"/>
        <sz val="11"/>
        <color rgb="FF000000"/>
        <rFont val="Times New Roman"/>
        <family val="1"/>
      </rPr>
      <t xml:space="preserve"> *stadl-iđaz </t>
    </r>
    <r>
      <rPr>
        <sz val="11"/>
        <color rgb="FF000000"/>
        <rFont val="Times New Roman"/>
        <family val="1"/>
      </rPr>
      <t xml:space="preserve">&gt; Assimilation</t>
    </r>
    <r>
      <rPr>
        <i val="true"/>
        <sz val="11"/>
        <color rgb="FF000000"/>
        <rFont val="Times New Roman"/>
        <family val="1"/>
      </rPr>
      <t xml:space="preserve"> *dl &gt; *ll </t>
    </r>
    <r>
      <rPr>
        <sz val="11"/>
        <color rgb="FF000000"/>
        <rFont val="Times New Roman"/>
        <family val="1"/>
      </rPr>
      <t xml:space="preserve">(Kroonen, 2013: 473)</t>
    </r>
    <r>
      <rPr>
        <i val="true"/>
        <sz val="11"/>
        <color rgb="FF000000"/>
        <rFont val="Times New Roman"/>
        <family val="1"/>
      </rPr>
      <t xml:space="preserve"> *stall-iđaz   </t>
    </r>
    <r>
      <rPr>
        <sz val="11"/>
        <color rgb="FF000000"/>
        <rFont val="Times New Roman"/>
        <family val="1"/>
      </rPr>
      <t xml:space="preserve">Auslautgesetze: Schwund auslautender nicht-hoher Vokale (Speyer, 2007: 40), urgerm. Geminatenvereinfachung vor C (Voyles, 1992: 62)</t>
    </r>
  </si>
  <si>
    <r>
      <rPr>
        <sz val="10"/>
        <color rgb="FF000000"/>
        <rFont val="Times New Roman"/>
        <family val="1"/>
      </rPr>
      <t xml:space="preserve">wgerm.</t>
    </r>
    <r>
      <rPr>
        <sz val="10"/>
        <color rgb="FF008000"/>
        <rFont val="Times New Roman"/>
        <family val="1"/>
      </rPr>
      <t xml:space="preserve"> *stald</t>
    </r>
  </si>
  <si>
    <r>
      <rPr>
        <sz val="10"/>
        <color rgb="FF000000"/>
        <rFont val="Times New Roman"/>
        <family val="1"/>
      </rPr>
      <t xml:space="preserve">wgerm. </t>
    </r>
    <r>
      <rPr>
        <sz val="10"/>
        <color rgb="FF008000"/>
        <rFont val="Times New Roman"/>
        <family val="1"/>
      </rPr>
      <t xml:space="preserve">*d</t>
    </r>
  </si>
  <si>
    <t xml:space="preserve">stiltr</t>
  </si>
  <si>
    <r>
      <rPr>
        <sz val="10"/>
        <color rgb="FF000000"/>
        <rFont val="Segoe UI"/>
        <family val="0"/>
      </rPr>
      <t xml:space="preserve">Woher kommt das i? </t>
    </r>
    <r>
      <rPr>
        <b val="true"/>
        <sz val="9"/>
        <color rgb="FF000000"/>
        <rFont val="Segoe UI"/>
        <family val="0"/>
      </rPr>
      <t xml:space="preserve">ð &gt;  þ &gt; t </t>
    </r>
    <r>
      <rPr>
        <sz val="9"/>
        <color rgb="FF000000"/>
        <rFont val="Segoe UI"/>
        <family val="0"/>
      </rPr>
      <t xml:space="preserve">bes. anorw. auslautend (bes.) vor l, n, s &gt; r-Laut (Noreen, 1970: 178) </t>
    </r>
    <r>
      <rPr>
        <b val="true"/>
        <sz val="9"/>
        <color rgb="FF000000"/>
        <rFont val="Segoe UI"/>
        <family val="0"/>
      </rPr>
      <t xml:space="preserve">Stammvokal</t>
    </r>
  </si>
  <si>
    <t xml:space="preserve">gesteald</t>
  </si>
  <si>
    <t xml:space="preserve">gistellit</t>
  </si>
  <si>
    <r>
      <rPr>
        <sz val="10"/>
        <color rgb="FF000000"/>
        <rFont val="Times New Roman"/>
        <family val="1"/>
      </rPr>
      <t xml:space="preserve">regelmäßige Neubildung? </t>
    </r>
    <r>
      <rPr>
        <b val="true"/>
        <sz val="10"/>
        <color rgb="FF000000"/>
        <rFont val="Times New Roman"/>
        <family val="1"/>
      </rPr>
      <t xml:space="preserve">Stammvokal</t>
    </r>
    <r>
      <rPr>
        <sz val="10"/>
        <color rgb="FF000000"/>
        <rFont val="Times New Roman"/>
        <family val="1"/>
      </rPr>
      <t xml:space="preserve"> (Umlaut), </t>
    </r>
    <r>
      <rPr>
        <b val="true"/>
        <sz val="10"/>
        <color rgb="FF000000"/>
        <rFont val="Times New Roman"/>
        <family val="1"/>
      </rPr>
      <t xml:space="preserve">Stammauslaut</t>
    </r>
    <r>
      <rPr>
        <sz val="10"/>
        <color rgb="FF000000"/>
        <rFont val="Times New Roman"/>
        <family val="1"/>
      </rPr>
      <t xml:space="preserve"> (Geminate, Bindevokal)</t>
    </r>
  </si>
  <si>
    <r>
      <rPr>
        <sz val="11"/>
        <color rgb="FF000000"/>
        <rFont val="Times New Roman"/>
        <family val="1"/>
      </rPr>
      <t xml:space="preserve">*kaupi-je/a- (denominal zu  lat. </t>
    </r>
    <r>
      <rPr>
        <i val="true"/>
        <sz val="11"/>
        <color rgb="FF000000"/>
        <rFont val="Times New Roman"/>
        <family val="1"/>
      </rPr>
      <t xml:space="preserve">caupō</t>
    </r>
    <r>
      <rPr>
        <sz val="11"/>
        <color rgb="FF000000"/>
        <rFont val="Times New Roman"/>
        <family val="1"/>
      </rPr>
      <t xml:space="preserve"> ‚Händler‘ (Lloyd, Lühr, Springer, 1998: 727)</t>
    </r>
  </si>
  <si>
    <t xml:space="preserve">(Lloyd, Lühr, Springer, 1998: 727)</t>
  </si>
  <si>
    <r>
      <rPr>
        <sz val="10"/>
        <color rgb="FF000000"/>
        <rFont val="Times New Roman"/>
        <family val="1"/>
      </rPr>
      <t xml:space="preserve">Urgerm. Wurzel </t>
    </r>
    <r>
      <rPr>
        <i val="true"/>
        <sz val="10"/>
        <color rgb="FF000000"/>
        <rFont val="Times New Roman"/>
        <family val="1"/>
      </rPr>
      <t xml:space="preserve">*kaup-</t>
    </r>
    <r>
      <rPr>
        <sz val="10"/>
        <color rgb="FF000000"/>
        <rFont val="Times New Roman"/>
        <family val="1"/>
      </rPr>
      <t xml:space="preserve"> &lt; lat. </t>
    </r>
    <r>
      <rPr>
        <i val="true"/>
        <sz val="10"/>
        <color rgb="FF000000"/>
        <rFont val="Times New Roman"/>
        <family val="1"/>
      </rPr>
      <t xml:space="preserve">caupō</t>
    </r>
    <r>
      <rPr>
        <sz val="10"/>
        <color rgb="FF000000"/>
        <rFont val="Times New Roman"/>
        <family val="1"/>
      </rPr>
      <t xml:space="preserve"> ‚Händler‘ → germ. Inf. </t>
    </r>
    <r>
      <rPr>
        <i val="true"/>
        <sz val="10"/>
        <color rgb="FF000000"/>
        <rFont val="Times New Roman"/>
        <family val="1"/>
      </rPr>
      <t xml:space="preserve">*kaup-jé/a-</t>
    </r>
    <r>
      <rPr>
        <sz val="10"/>
        <color rgb="FF000000"/>
        <rFont val="Times New Roman"/>
        <family val="1"/>
      </rPr>
      <t xml:space="preserve"> ‚kaufen‘? </t>
    </r>
  </si>
  <si>
    <t xml:space="preserve">(Ringe, 2006: 296)</t>
  </si>
  <si>
    <t xml:space="preserve">Lehnwort (Sehrt, 1966: 306) abgeleitet von lat. caupō</t>
  </si>
  <si>
    <t xml:space="preserve">*kaupjanan ~ *kaupōjanan</t>
  </si>
  <si>
    <t xml:space="preserve">(Orel, 2003: 211)</t>
  </si>
  <si>
    <t xml:space="preserve">kaupōⁿ</t>
  </si>
  <si>
    <t xml:space="preserve">(Sehrt, 1966: 306)</t>
  </si>
  <si>
    <t xml:space="preserve">kaupa</t>
  </si>
  <si>
    <t xml:space="preserve">(Neckel, 1968: 116)</t>
  </si>
  <si>
    <t xml:space="preserve">køpa, augtn. kaupa </t>
  </si>
  <si>
    <t xml:space="preserve">(Noreen, 1904: 464)</t>
  </si>
  <si>
    <t xml:space="preserve">cēapian, cȳpan</t>
  </si>
  <si>
    <t xml:space="preserve">chopon</t>
  </si>
  <si>
    <t xml:space="preserve">(Raven, 1967: 81)</t>
  </si>
  <si>
    <t xml:space="preserve">kôpian </t>
  </si>
  <si>
    <t xml:space="preserve">(Tiefenbach, 2010: 216)</t>
  </si>
  <si>
    <r>
      <rPr>
        <sz val="10"/>
        <color rgb="FF000000"/>
        <rFont val="Times New Roman"/>
        <family val="1"/>
      </rPr>
      <t xml:space="preserve">abgeleitet von germ. </t>
    </r>
    <r>
      <rPr>
        <i val="true"/>
        <sz val="10"/>
        <color rgb="FF000000"/>
        <rFont val="Times New Roman"/>
        <family val="1"/>
      </rPr>
      <t xml:space="preserve">*kaupaz</t>
    </r>
    <r>
      <rPr>
        <sz val="10"/>
        <color rgb="FF000000"/>
        <rFont val="Times New Roman"/>
        <family val="1"/>
      </rPr>
      <t xml:space="preserve"> ‚Kauf‘ &lt; lat. </t>
    </r>
    <r>
      <rPr>
        <i val="true"/>
        <sz val="10"/>
        <color rgb="FF000000"/>
        <rFont val="Times New Roman"/>
        <family val="1"/>
      </rPr>
      <t xml:space="preserve">caupō ‚kleiner Händler‘ (Orel, 2003: 211)</t>
    </r>
  </si>
  <si>
    <t xml:space="preserve">kaupe</t>
  </si>
  <si>
    <t xml:space="preserve">(Heusler, 1932: 96)</t>
  </si>
  <si>
    <t xml:space="preserve">køpir, agutn. kaupir</t>
  </si>
  <si>
    <t xml:space="preserve">kaupoþs 1. Pl. Prs. Ind.</t>
  </si>
  <si>
    <t xml:space="preserve">(Snædal, 1998: 610)</t>
  </si>
  <si>
    <r>
      <rPr>
        <i val="true"/>
        <sz val="10"/>
        <color rgb="FF2B2BD2"/>
        <rFont val="Times New Roman"/>
        <family val="1"/>
      </rPr>
      <t xml:space="preserve">*kaupi-đ-ōᵐ</t>
    </r>
    <r>
      <rPr>
        <i val="true"/>
        <sz val="10"/>
        <color rgb="FF000000"/>
        <rFont val="Times New Roman"/>
        <family val="1"/>
      </rPr>
      <t xml:space="preserve"> &gt; </t>
    </r>
    <r>
      <rPr>
        <i val="true"/>
        <sz val="10"/>
        <color rgb="FF2B2BD2"/>
        <rFont val="Times New Roman"/>
        <family val="1"/>
      </rPr>
      <t xml:space="preserve">*kaupiđōᵐ</t>
    </r>
    <r>
      <rPr>
        <sz val="10"/>
        <color rgb="FF000000"/>
        <rFont val="Times New Roman"/>
        <family val="1"/>
      </rPr>
      <t xml:space="preserve">  </t>
    </r>
  </si>
  <si>
    <t xml:space="preserve">*kaup-iđ[a- ded]ē &gt; *kaupiđē</t>
  </si>
  <si>
    <r>
      <rPr>
        <sz val="10"/>
        <color rgb="FF003F80"/>
        <rFont val="Times New Roman"/>
        <family val="1"/>
      </rPr>
      <t xml:space="preserve">*</t>
    </r>
    <r>
      <rPr>
        <sz val="10"/>
        <color rgb="FF2B2BD2"/>
        <rFont val="Times New Roman"/>
        <family val="1"/>
      </rPr>
      <t xml:space="preserve">đ   </t>
    </r>
  </si>
  <si>
    <t xml:space="preserve">lat. caupō ist wohl ein Lehnwort aus einer unbekannten Sprache (de Vaan, 2008: 100), (Walde, Hoffmann, 1982: 189)</t>
  </si>
  <si>
    <t xml:space="preserve">keypti</t>
  </si>
  <si>
    <r>
      <rPr>
        <sz val="10"/>
        <color rgb="FF666666"/>
        <rFont val="Times New Roman"/>
        <family val="1"/>
      </rPr>
      <t xml:space="preserve">urn. au &gt; ǫu § 55,  i-Umlaut: ǫu &gt; øy/ ey § 63 (Noreen, 1970: 59–60, Sievers Gesetz (Voyles, 1992: 17) –</t>
    </r>
    <r>
      <rPr>
        <b val="true"/>
        <sz val="10"/>
        <color rgb="FF666666"/>
        <rFont val="Times New Roman"/>
        <family val="1"/>
      </rPr>
      <t xml:space="preserve"> i müsste noch lange genug erhalten geblieben sein, um Umlaut auszulösen</t>
    </r>
    <r>
      <rPr>
        <sz val="10"/>
        <color rgb="FF666666"/>
        <rFont val="Times New Roman"/>
        <family val="1"/>
      </rPr>
      <t xml:space="preserve">,, warum fehlt der Umlaut im Präs? (Syllabifizierung?)  ð &gt;  þ &gt; t nach stl. f, k, p z.B. merkia 'bezeichnen' Prät. merkta (älter: merkþa) (Noreen, 1970: 176) </t>
    </r>
    <r>
      <rPr>
        <sz val="10"/>
        <color rgb="FF000000"/>
        <rFont val="Times New Roman"/>
        <family val="1"/>
      </rPr>
      <t xml:space="preserve">Analogie nach dem Konj. Prät.?</t>
    </r>
    <r>
      <rPr>
        <sz val="10"/>
        <color rgb="FF666666"/>
        <rFont val="Times New Roman"/>
        <family val="1"/>
      </rPr>
      <t xml:space="preserve"> </t>
    </r>
    <r>
      <rPr>
        <sz val="10"/>
        <color rgb="FF000000"/>
        <rFont val="Times New Roman"/>
        <family val="1"/>
      </rPr>
      <t xml:space="preserve"> </t>
    </r>
    <r>
      <rPr>
        <b val="true"/>
        <sz val="10"/>
        <color rgb="FF000000"/>
        <rFont val="Times New Roman"/>
        <family val="1"/>
      </rPr>
      <t xml:space="preserve">Stammvokal</t>
    </r>
  </si>
  <si>
    <t xml:space="preserve">keypta</t>
  </si>
  <si>
    <t xml:space="preserve">køpte</t>
  </si>
  <si>
    <t xml:space="preserve">køpter</t>
  </si>
  <si>
    <t xml:space="preserve">gicop (nur ein Beleg)</t>
  </si>
  <si>
    <r>
      <rPr>
        <sz val="10"/>
        <color rgb="FF000000"/>
        <rFont val="Times New Roman"/>
        <family val="1"/>
      </rPr>
      <t xml:space="preserve">nur ein Beleg – Dental wurde beim Schreiben einfach vergessen? </t>
    </r>
    <r>
      <rPr>
        <b val="true"/>
        <sz val="10"/>
        <color rgb="FF000000"/>
        <rFont val="Times New Roman"/>
        <family val="1"/>
      </rPr>
      <t xml:space="preserve">Dentalsuffix</t>
    </r>
  </si>
  <si>
    <r>
      <rPr>
        <sz val="10"/>
        <color rgb="FF000000"/>
        <rFont val="Times New Roman"/>
        <family val="1"/>
      </rPr>
      <t xml:space="preserve">Partizip von der Vollstufe, also kein Umlaut, schwere Silbe → Sievers Gesetz  </t>
    </r>
    <r>
      <rPr>
        <b val="true"/>
        <sz val="10"/>
        <color rgb="FF000000"/>
        <rFont val="Times New Roman"/>
        <family val="1"/>
      </rPr>
      <t xml:space="preserve">Stammvokal</t>
    </r>
  </si>
  <si>
    <r>
      <rPr>
        <sz val="10"/>
        <color rgb="FF000000"/>
        <rFont val="Times New Roman"/>
        <family val="1"/>
      </rPr>
      <t xml:space="preserve"> urgerm. </t>
    </r>
    <r>
      <rPr>
        <i val="true"/>
        <sz val="10"/>
        <color rgb="FF008000"/>
        <rFont val="Times New Roman"/>
        <family val="1"/>
      </rPr>
      <t xml:space="preserve">*kaup-iđaz </t>
    </r>
  </si>
  <si>
    <r>
      <rPr>
        <sz val="10"/>
        <color rgb="FF008000"/>
        <rFont val="Times New Roman"/>
        <family val="1"/>
      </rPr>
      <t xml:space="preserve">*đ  </t>
    </r>
    <r>
      <rPr>
        <i val="true"/>
        <sz val="10"/>
        <color rgb="FF008000"/>
        <rFont val="Times New Roman"/>
        <family val="1"/>
      </rPr>
      <t xml:space="preserve"> </t>
    </r>
  </si>
  <si>
    <t xml:space="preserve">keypt</t>
  </si>
  <si>
    <t xml:space="preserve">keyptr</t>
  </si>
  <si>
    <r>
      <rPr>
        <sz val="10"/>
        <color rgb="FF000000"/>
        <rFont val="Times New Roman"/>
        <family val="1"/>
      </rPr>
      <t xml:space="preserve">Analogie nach dem Konj. Prät.?</t>
    </r>
    <r>
      <rPr>
        <sz val="10"/>
        <color rgb="FF666666"/>
        <rFont val="Times New Roman"/>
        <family val="1"/>
      </rPr>
      <t xml:space="preserve"> </t>
    </r>
    <r>
      <rPr>
        <sz val="10"/>
        <color rgb="FF000000"/>
        <rFont val="Times New Roman"/>
        <family val="1"/>
      </rPr>
      <t xml:space="preserve"> </t>
    </r>
    <r>
      <rPr>
        <b val="true"/>
        <sz val="10"/>
        <color rgb="FF000000"/>
        <rFont val="Times New Roman"/>
        <family val="1"/>
      </rPr>
      <t xml:space="preserve">Stammvokal</t>
    </r>
  </si>
  <si>
    <t xml:space="preserve">kauptr (agutn.)</t>
  </si>
  <si>
    <t xml:space="preserve">koft (nur ein Beleg)</t>
  </si>
  <si>
    <t xml:space="preserve">as. au &gt; ō (Voyles, 1992: 190), Bindevokal schwindet aufgrund von Sievers Gesetz (Voyles, 1992: 17), d &gt; t direkt nach stl. C (Gallée, 1993: 181–182), Reflex der idg. Frikativierung vor t (Voyles, 1992: 197)</t>
  </si>
  <si>
    <t xml:space="preserve">wecken, verfolgen'</t>
  </si>
  <si>
    <r>
      <rPr>
        <sz val="10"/>
        <color rgb="FF000000"/>
        <rFont val="Times New Roman"/>
        <family val="1"/>
      </rPr>
      <t xml:space="preserve">idg. st. Verb</t>
    </r>
    <r>
      <rPr>
        <i val="true"/>
        <sz val="10"/>
        <color rgb="FF000000"/>
        <rFont val="Times New Roman"/>
        <family val="1"/>
      </rPr>
      <t xml:space="preserve"> *(H)wrég-e- &gt; *wrekanan </t>
    </r>
    <r>
      <rPr>
        <sz val="10"/>
        <color rgb="FF000000"/>
        <rFont val="Times New Roman"/>
        <family val="1"/>
      </rPr>
      <t xml:space="preserve">‚verfolgen‘ (Orel, 2003: 471) → Kausativ, relmäßiges Verb der I. sw. Klasse </t>
    </r>
    <r>
      <rPr>
        <sz val="11"/>
        <color rgb="FF000000"/>
        <rFont val="Times New Roman"/>
        <family val="1"/>
      </rPr>
      <t xml:space="preserve">(Ringe, 2006: 253): Inf. </t>
    </r>
    <r>
      <rPr>
        <i val="true"/>
        <sz val="11"/>
        <color rgb="FF000000"/>
        <rFont val="Times New Roman"/>
        <family val="1"/>
      </rPr>
      <t xml:space="preserve">*(H)wrog-éje-</t>
    </r>
    <r>
      <rPr>
        <sz val="11"/>
        <color rgb="FF000000"/>
        <rFont val="Times New Roman"/>
        <family val="1"/>
      </rPr>
      <t xml:space="preserve">?</t>
    </r>
  </si>
  <si>
    <t xml:space="preserve">*wrakjaną</t>
  </si>
  <si>
    <r>
      <rPr>
        <sz val="10"/>
        <color rgb="FF000000"/>
        <rFont val="Times New Roman"/>
        <family val="1"/>
      </rPr>
      <t xml:space="preserve">Zusatzannahme für alle Fälle *-k- * Synkope . Lexikalische Analogie? (Ringe, Taylor, 2014: 98-99) – nicht überprüfbar </t>
    </r>
    <r>
      <rPr>
        <b val="true"/>
        <sz val="10"/>
        <color rgb="FF000000"/>
        <rFont val="Times New Roman"/>
        <family val="1"/>
      </rPr>
      <t xml:space="preserve">Stammauslaut, Stammvokal</t>
    </r>
  </si>
  <si>
    <t xml:space="preserve">(Ringe, 2006: 253)</t>
  </si>
  <si>
    <t xml:space="preserve">*wrakjan</t>
  </si>
  <si>
    <t xml:space="preserve">(Köbler, 1989: 650)</t>
  </si>
  <si>
    <t xml:space="preserve"> (Braune, Heidermanns, 2004: 161)</t>
  </si>
  <si>
    <t xml:space="preserve">rekia</t>
  </si>
  <si>
    <t xml:space="preserve">(Neckel, 1968: 166)</t>
  </si>
  <si>
    <t xml:space="preserve">wreċċan</t>
  </si>
  <si>
    <t xml:space="preserve">abgeleitet vom germ. st. Verb *wrekanan ‚verfolgen‘ (Orel, 2003: 471)</t>
  </si>
  <si>
    <t xml:space="preserve">*wrakjanan</t>
  </si>
  <si>
    <t xml:space="preserve">(Orel, 2003: 471)</t>
  </si>
  <si>
    <t xml:space="preserve">*wraki-đ-ōᵐ &gt; *wrakiđōᵐ</t>
  </si>
  <si>
    <t xml:space="preserve">*wrak-iđ[a- ded]ē &gt; *wrakiđē</t>
  </si>
  <si>
    <t xml:space="preserve">*wrahtōⁿ</t>
  </si>
  <si>
    <r>
      <rPr>
        <sz val="10"/>
        <rFont val="Times New Roman"/>
        <family val="1"/>
      </rPr>
      <t xml:space="preserve">an. w schwindet im Anlaut vor r (Noreen, 1970: 211</t>
    </r>
    <r>
      <rPr>
        <sz val="10"/>
        <color rgb="FFFF0000"/>
        <rFont val="Times New Roman"/>
        <family val="1"/>
      </rPr>
      <t xml:space="preserve">), </t>
    </r>
    <r>
      <rPr>
        <sz val="10"/>
        <rFont val="Times New Roman"/>
        <family val="1"/>
      </rPr>
      <t xml:space="preserve">urnord. allmähliche  Synkope unbetonter Kurzvokale, i nach betonter kurzer Silbe rel. spät [vor Umlaut] (Noreen, 1970: 132–133) </t>
    </r>
    <r>
      <rPr>
        <sz val="10"/>
        <color rgb="FFFF0000"/>
        <rFont val="Times New Roman"/>
        <family val="1"/>
      </rPr>
      <t xml:space="preserve">§ 153</t>
    </r>
  </si>
  <si>
    <t xml:space="preserve">wreahte, wrehte</t>
  </si>
  <si>
    <t xml:space="preserve">*(H)wrog-itós</t>
  </si>
  <si>
    <r>
      <rPr>
        <sz val="11"/>
        <color rgb="FF000000"/>
        <rFont val="Times New Roman"/>
        <family val="1"/>
      </rPr>
      <t xml:space="preserve">urgerm. </t>
    </r>
    <r>
      <rPr>
        <i val="true"/>
        <sz val="11"/>
        <color rgb="FF008000"/>
        <rFont val="Times New Roman"/>
        <family val="1"/>
      </rPr>
      <t xml:space="preserve">*wrak-iđaz</t>
    </r>
  </si>
  <si>
    <t xml:space="preserve">*wrak-tá- &gt; *wrah-tá-</t>
  </si>
  <si>
    <t xml:space="preserve">wreaht, wreht</t>
  </si>
  <si>
    <t xml:space="preserve">'quälen, töten'</t>
  </si>
  <si>
    <t xml:space="preserve">*gʷolH-éie-  (Kroonen, 2013: 315) = Kausativ-Iterativ zu *gʷelH- ‚quälen, stechen‘ (Rix, 2001: 207)</t>
  </si>
  <si>
    <t xml:space="preserve">*gʷolH-éie-  (Kroonen, 2013: 315)</t>
  </si>
  <si>
    <r>
      <rPr>
        <sz val="10"/>
        <color rgb="FF000000"/>
        <rFont val="Times New Roman"/>
        <family val="1"/>
      </rPr>
      <t xml:space="preserve">wgerm. fehlender Bindevokal aufgrund Analogie nach *wild- : *wald- (Ringe, Taylor,  2014: 73-74) </t>
    </r>
    <r>
      <rPr>
        <b val="true"/>
        <sz val="10"/>
        <color rgb="FF000000"/>
        <rFont val="Times New Roman"/>
        <family val="1"/>
      </rPr>
      <t xml:space="preserve">Stammvokal </t>
    </r>
    <r>
      <rPr>
        <sz val="10"/>
        <color rgb="FF000000"/>
        <rFont val="Times New Roman"/>
        <family val="1"/>
      </rPr>
      <t xml:space="preserve">(kein Umlaut), </t>
    </r>
    <r>
      <rPr>
        <b val="true"/>
        <sz val="10"/>
        <color rgb="FF000000"/>
        <rFont val="Times New Roman"/>
        <family val="1"/>
      </rPr>
      <t xml:space="preserve">Stammauslaut </t>
    </r>
    <r>
      <rPr>
        <sz val="10"/>
        <color rgb="FF000000"/>
        <rFont val="Times New Roman"/>
        <family val="1"/>
      </rPr>
      <t xml:space="preserve">(wgerm. kein Bindevokal)</t>
    </r>
  </si>
  <si>
    <t xml:space="preserve">Ringe nimmt aber nicht wirklich Synkope an, sondern Analogie nach *wild- : *wald-</t>
  </si>
  <si>
    <t xml:space="preserve">*kwaljan</t>
  </si>
  <si>
    <t xml:space="preserve">(Kroonen, 2013: 315)</t>
  </si>
  <si>
    <t xml:space="preserve">kvelja</t>
  </si>
  <si>
    <t xml:space="preserve">kvelja 'quälen'</t>
  </si>
  <si>
    <t xml:space="preserve">(Holthausen, 1974: 64)</t>
  </si>
  <si>
    <r>
      <rPr>
        <sz val="10"/>
        <color rgb="FF000000"/>
        <rFont val="Times New Roman"/>
        <family val="1"/>
      </rPr>
      <t xml:space="preserve">kv</t>
    </r>
    <r>
      <rPr>
        <sz val="11"/>
        <color rgb="FF000000"/>
        <rFont val="Arial"/>
        <family val="2"/>
      </rPr>
      <t xml:space="preserve">ǣlia</t>
    </r>
  </si>
  <si>
    <t xml:space="preserve">cwellan</t>
  </si>
  <si>
    <t xml:space="preserve">quellen</t>
  </si>
  <si>
    <t xml:space="preserve">quellian</t>
  </si>
  <si>
    <r>
      <rPr>
        <sz val="10"/>
        <color rgb="FF000000"/>
        <rFont val="Times New Roman"/>
        <family val="1"/>
      </rPr>
      <t xml:space="preserve">kv</t>
    </r>
    <r>
      <rPr>
        <sz val="11"/>
        <color rgb="FF000000"/>
        <rFont val="Arial"/>
        <family val="2"/>
      </rPr>
      <t xml:space="preserve">ǣl</t>
    </r>
  </si>
  <si>
    <t xml:space="preserve"> *kwali-đ-ōᵐ &gt;  *kwaliđōᵐ </t>
  </si>
  <si>
    <r>
      <rPr>
        <sz val="10"/>
        <color rgb="FF000000"/>
        <rFont val="Times New Roman"/>
        <family val="1"/>
      </rPr>
      <t xml:space="preserve">*kwal-iđ</t>
    </r>
    <r>
      <rPr>
        <sz val="10"/>
        <color rgb="FF800000"/>
        <rFont val="Times New Roman"/>
        <family val="1"/>
      </rPr>
      <t xml:space="preserve">[a- ded]ē &gt; *kwaliđē &gt; </t>
    </r>
    <r>
      <rPr>
        <sz val="10"/>
        <color rgb="FF000000"/>
        <rFont val="Times New Roman"/>
        <family val="1"/>
      </rPr>
      <t xml:space="preserve">wgerm.</t>
    </r>
    <r>
      <rPr>
        <sz val="10"/>
        <color rgb="FF003F80"/>
        <rFont val="Times New Roman"/>
        <family val="1"/>
      </rPr>
      <t xml:space="preserve"> *kwaldē</t>
    </r>
  </si>
  <si>
    <t xml:space="preserve">*kwalðōⁿ</t>
  </si>
  <si>
    <t xml:space="preserve">kvalda</t>
  </si>
  <si>
    <t xml:space="preserve">(Baetke, 1976: 350)</t>
  </si>
  <si>
    <r>
      <rPr>
        <sz val="10"/>
        <color rgb="FF000000"/>
        <rFont val="Times New Roman"/>
        <family val="1"/>
      </rPr>
      <t xml:space="preserve">urnord. allmähliche  Synkope unbetonter Kurzvokale, i nach betonter kurzer Silbe rel. spät [vor Umlaut]  (Noreen, 1970: 132–133</t>
    </r>
    <r>
      <rPr>
        <sz val="10"/>
        <color rgb="FFFF0000"/>
        <rFont val="Times New Roman"/>
        <family val="1"/>
      </rPr>
      <t xml:space="preserve">) </t>
    </r>
  </si>
  <si>
    <t xml:space="preserve">kvalde</t>
  </si>
  <si>
    <t xml:space="preserve">cwealde</t>
  </si>
  <si>
    <r>
      <rPr>
        <i val="true"/>
        <sz val="10"/>
        <color rgb="FFFF0000"/>
        <rFont val="Times New Roman"/>
        <family val="1"/>
      </rPr>
      <t xml:space="preserve">3. Pl. </t>
    </r>
    <r>
      <rPr>
        <i val="true"/>
        <sz val="10"/>
        <color rgb="FF004586"/>
        <rFont val="Times New Roman"/>
        <family val="1"/>
      </rPr>
      <t xml:space="preserve">quelidun </t>
    </r>
  </si>
  <si>
    <t xml:space="preserve">(Sehrt, 1966: 431)</t>
  </si>
  <si>
    <t xml:space="preserve">*gʷolH-itós </t>
  </si>
  <si>
    <t xml:space="preserve"> *kwal-iđaz</t>
  </si>
  <si>
    <r>
      <rPr>
        <sz val="10"/>
        <color rgb="FF000000"/>
        <rFont val="Times New Roman"/>
        <family val="1"/>
      </rPr>
      <t xml:space="preserve">*gʷolH-itós &gt; urgerm. *kwal-iđaz  </t>
    </r>
    <r>
      <rPr>
        <i val="true"/>
        <sz val="10"/>
        <color rgb="FF000000"/>
        <rFont val="Times New Roman"/>
        <family val="1"/>
      </rPr>
      <t xml:space="preserve"> </t>
    </r>
    <r>
      <rPr>
        <sz val="10"/>
        <color rgb="FF000000"/>
        <rFont val="Times New Roman"/>
        <family val="1"/>
      </rPr>
      <t xml:space="preserve">Auslautgesetze: Schwund auslautender nicht-hoher Vokale (Speyer, 2007: 40), - soweit alles problemlos</t>
    </r>
  </si>
  <si>
    <r>
      <rPr>
        <sz val="10"/>
        <color rgb="FF000000"/>
        <rFont val="Times New Roman"/>
        <family val="1"/>
      </rPr>
      <t xml:space="preserve">wgerm. </t>
    </r>
    <r>
      <rPr>
        <sz val="10"/>
        <color rgb="FF008000"/>
        <rFont val="Times New Roman"/>
        <family val="1"/>
      </rPr>
      <t xml:space="preserve">*kwald</t>
    </r>
  </si>
  <si>
    <t xml:space="preserve"> *kwal-ðá-s</t>
  </si>
  <si>
    <t xml:space="preserve">kvalder</t>
  </si>
  <si>
    <t xml:space="preserve">cweald</t>
  </si>
  <si>
    <t xml:space="preserve">irreführen</t>
  </si>
  <si>
    <t xml:space="preserve">*dʰwolH-éie- (Kroonen, 2013: 112)</t>
  </si>
  <si>
    <t xml:space="preserve">*dwaljan</t>
  </si>
  <si>
    <t xml:space="preserve">(Kroonen, 2013: 111)</t>
  </si>
  <si>
    <t xml:space="preserve">dvelja</t>
  </si>
  <si>
    <t xml:space="preserve">(Holthausen, 1974: 81)</t>
  </si>
  <si>
    <t xml:space="preserve">dvælia</t>
  </si>
  <si>
    <t xml:space="preserve">dwellan</t>
  </si>
  <si>
    <t xml:space="preserve">twellen</t>
  </si>
  <si>
    <t xml:space="preserve">bi-dwellian 'hindern'</t>
  </si>
  <si>
    <t xml:space="preserve">*dʰwel- 'trüben, wirbeln' (Köbler, 1989: 130)</t>
  </si>
  <si>
    <t xml:space="preserve">dvæl</t>
  </si>
  <si>
    <t xml:space="preserve">dwelian</t>
  </si>
  <si>
    <t xml:space="preserve">(Sehrt, 1966: 89)</t>
  </si>
  <si>
    <t xml:space="preserve">twallen</t>
  </si>
  <si>
    <t xml:space="preserve">'ich führte irre‘</t>
  </si>
  <si>
    <t xml:space="preserve"> *dwali-đ-ōᵐ &gt;  *dwaliđōᵐ </t>
  </si>
  <si>
    <r>
      <rPr>
        <sz val="10"/>
        <color rgb="FF000000"/>
        <rFont val="Times New Roman"/>
        <family val="1"/>
      </rPr>
      <t xml:space="preserve">*dwal-iđ</t>
    </r>
    <r>
      <rPr>
        <sz val="10"/>
        <color rgb="FF800000"/>
        <rFont val="Times New Roman"/>
        <family val="1"/>
      </rPr>
      <t xml:space="preserve">[a- ded]ē &gt; *dwaliđē &gt; </t>
    </r>
    <r>
      <rPr>
        <sz val="10"/>
        <color rgb="FF000000"/>
        <rFont val="Times New Roman"/>
        <family val="1"/>
      </rPr>
      <t xml:space="preserve">wgerm.</t>
    </r>
    <r>
      <rPr>
        <sz val="10"/>
        <color rgb="FF003F80"/>
        <rFont val="Times New Roman"/>
        <family val="1"/>
      </rPr>
      <t xml:space="preserve"> *dwaldē</t>
    </r>
  </si>
  <si>
    <t xml:space="preserve">*dwalðōⁿ</t>
  </si>
  <si>
    <t xml:space="preserve">dvalda</t>
  </si>
  <si>
    <t xml:space="preserve">(Baetke, 1976: 94)</t>
  </si>
  <si>
    <t xml:space="preserve">dvalde</t>
  </si>
  <si>
    <t xml:space="preserve">dwealde</t>
  </si>
  <si>
    <t xml:space="preserve">'irregeführt‘</t>
  </si>
  <si>
    <t xml:space="preserve">*dʰwolH-itós </t>
  </si>
  <si>
    <t xml:space="preserve">*dwal-iđaz </t>
  </si>
  <si>
    <r>
      <rPr>
        <sz val="10"/>
        <color rgb="FF000000"/>
        <rFont val="Times New Roman"/>
        <family val="1"/>
      </rPr>
      <t xml:space="preserve">*dʰwolH-itós &gt; urgerm. *dwal-iđaz  </t>
    </r>
    <r>
      <rPr>
        <i val="true"/>
        <sz val="10"/>
        <color rgb="FF000000"/>
        <rFont val="Times New Roman"/>
        <family val="1"/>
      </rPr>
      <t xml:space="preserve"> </t>
    </r>
    <r>
      <rPr>
        <sz val="10"/>
        <color rgb="FF000000"/>
        <rFont val="Times New Roman"/>
        <family val="1"/>
      </rPr>
      <t xml:space="preserve">Auslautgesetze: Schwund auslautender nicht-hoher Vokale (Speyer, 2007: 40), - soweit alles problemlos</t>
    </r>
  </si>
  <si>
    <r>
      <rPr>
        <sz val="10"/>
        <color rgb="FF000000"/>
        <rFont val="Times New Roman"/>
        <family val="1"/>
      </rPr>
      <t xml:space="preserve">wgerm. </t>
    </r>
    <r>
      <rPr>
        <sz val="10"/>
        <color rgb="FF008000"/>
        <rFont val="Times New Roman"/>
        <family val="1"/>
      </rPr>
      <t xml:space="preserve">*dwald</t>
    </r>
  </si>
  <si>
    <t xml:space="preserve">*dwal-ðá-s</t>
  </si>
  <si>
    <t xml:space="preserve">dvalder</t>
  </si>
  <si>
    <t xml:space="preserve">dweald</t>
  </si>
  <si>
    <r>
      <rPr>
        <i val="true"/>
        <sz val="10"/>
        <color rgb="FF008000"/>
        <rFont val="Times New Roman"/>
        <family val="1"/>
      </rPr>
      <t xml:space="preserve">bedelide</t>
    </r>
    <r>
      <rPr>
        <i val="true"/>
        <sz val="10"/>
        <color rgb="FF000000"/>
        <rFont val="Times New Roman"/>
        <family val="1"/>
      </rPr>
      <t xml:space="preserve"> </t>
    </r>
    <r>
      <rPr>
        <i val="true"/>
        <sz val="10"/>
        <color rgb="FFFF0000"/>
        <rFont val="Times New Roman"/>
        <family val="1"/>
      </rPr>
      <t xml:space="preserve">Nom.Pl.m</t>
    </r>
    <r>
      <rPr>
        <i val="true"/>
        <sz val="10"/>
        <color rgb="FF000000"/>
        <rFont val="Times New Roman"/>
        <family val="1"/>
      </rPr>
      <t xml:space="preserve"> (beduelida*)</t>
    </r>
  </si>
  <si>
    <t xml:space="preserve">'setzten, stellen, legen'</t>
  </si>
  <si>
    <t xml:space="preserve">leggja</t>
  </si>
  <si>
    <t xml:space="preserve">leggian</t>
  </si>
  <si>
    <t xml:space="preserve">Überall nur *lagid-</t>
  </si>
  <si>
    <r>
      <rPr>
        <i val="true"/>
        <sz val="10"/>
        <color rgb="FF004586"/>
        <rFont val="Times New Roman"/>
        <family val="1"/>
      </rPr>
      <t xml:space="preserve">lag</t>
    </r>
    <r>
      <rPr>
        <sz val="10"/>
        <color rgb="FF004586"/>
        <rFont val="Times New Roman"/>
        <family val="1"/>
      </rPr>
      <t xml:space="preserve">ð</t>
    </r>
    <r>
      <rPr>
        <i val="true"/>
        <sz val="10"/>
        <color rgb="FF004586"/>
        <rFont val="Times New Roman"/>
        <family val="1"/>
      </rPr>
      <t xml:space="preserve">i</t>
    </r>
  </si>
  <si>
    <t xml:space="preserve">lagda, legda, ledda</t>
  </si>
  <si>
    <t xml:space="preserve">lagt</t>
  </si>
  <si>
    <t xml:space="preserve">gilegid</t>
  </si>
  <si>
    <t xml:space="preserve">'lassen'</t>
  </si>
  <si>
    <t xml:space="preserve">lettian</t>
  </si>
  <si>
    <t xml:space="preserve">Überall nur *latid-</t>
  </si>
  <si>
    <t xml:space="preserve">latta, letta</t>
  </si>
  <si>
    <t xml:space="preserve">rukkian</t>
  </si>
  <si>
    <t xml:space="preserve">Überall nur *rukid-</t>
  </si>
  <si>
    <t xml:space="preserve">ructa</t>
  </si>
  <si>
    <t xml:space="preserve">'taufen'</t>
  </si>
  <si>
    <t xml:space="preserve">dôpian</t>
  </si>
  <si>
    <t xml:space="preserve">(Heyne, 1873: 55)</t>
  </si>
  <si>
    <t xml:space="preserve">Überall nur *daupid-</t>
  </si>
  <si>
    <t xml:space="preserve">dôpta</t>
  </si>
  <si>
    <t xml:space="preserve">dôpida</t>
  </si>
  <si>
    <t xml:space="preserve">(Gallée, 1993: 261)</t>
  </si>
  <si>
    <t xml:space="preserve">'bessern'</t>
  </si>
  <si>
    <t xml:space="preserve">bôtian</t>
  </si>
  <si>
    <t xml:space="preserve">Überall nur *bōtid-</t>
  </si>
  <si>
    <t xml:space="preserve">bôtta</t>
  </si>
  <si>
    <t xml:space="preserve">gibôtid</t>
  </si>
  <si>
    <t xml:space="preserve">'küssen'</t>
  </si>
  <si>
    <t xml:space="preserve">kussen</t>
  </si>
  <si>
    <t xml:space="preserve">kussian</t>
  </si>
  <si>
    <t xml:space="preserve">überall nur *kussid-</t>
  </si>
  <si>
    <t xml:space="preserve">kusta</t>
  </si>
  <si>
    <t xml:space="preserve">gikussit</t>
  </si>
  <si>
    <t xml:space="preserve">'senden'</t>
  </si>
  <si>
    <t xml:space="preserve">sendian</t>
  </si>
  <si>
    <t xml:space="preserve">überall nur *sandid-</t>
  </si>
  <si>
    <t xml:space="preserve">sen-da</t>
  </si>
  <si>
    <t xml:space="preserve">gisendid</t>
  </si>
  <si>
    <t xml:space="preserve">(Quelle nachtragen)</t>
  </si>
  <si>
    <t xml:space="preserve">'heften'</t>
  </si>
  <si>
    <t xml:space="preserve">heften</t>
  </si>
  <si>
    <t xml:space="preserve">heftian</t>
  </si>
  <si>
    <t xml:space="preserve">überall nur *haftid-</t>
  </si>
  <si>
    <t xml:space="preserve">hafta</t>
  </si>
  <si>
    <t xml:space="preserve">hefta</t>
  </si>
  <si>
    <t xml:space="preserve">giheftit</t>
  </si>
  <si>
    <t xml:space="preserve">haft</t>
  </si>
  <si>
    <t xml:space="preserve">'folgen'</t>
  </si>
  <si>
    <t xml:space="preserve">lêstian</t>
  </si>
  <si>
    <t xml:space="preserve">überall nur *laistid-</t>
  </si>
  <si>
    <t xml:space="preserve">lês-ta</t>
  </si>
  <si>
    <t xml:space="preserve">lêstida</t>
  </si>
  <si>
    <t xml:space="preserve">(Gallée, 1993: 262)</t>
  </si>
  <si>
    <t xml:space="preserve">'ächten'</t>
  </si>
  <si>
    <t xml:space="preserve">āhten</t>
  </si>
  <si>
    <t xml:space="preserve">ahtian</t>
  </si>
  <si>
    <t xml:space="preserve">überall nur *āhtid-</t>
  </si>
  <si>
    <t xml:space="preserve">āhta</t>
  </si>
  <si>
    <t xml:space="preserve">ah-ta</t>
  </si>
  <si>
    <t xml:space="preserve">giāhtit</t>
  </si>
  <si>
    <t xml:space="preserve">'durchführen'</t>
  </si>
  <si>
    <t xml:space="preserve">heyja</t>
  </si>
  <si>
    <t xml:space="preserve">nur *hawid-</t>
  </si>
  <si>
    <t xml:space="preserve">háði</t>
  </si>
  <si>
    <t xml:space="preserve">ha(i)t</t>
  </si>
  <si>
    <t xml:space="preserve">ljá</t>
  </si>
  <si>
    <t xml:space="preserve">nur regulär</t>
  </si>
  <si>
    <t xml:space="preserve">léði</t>
  </si>
  <si>
    <t xml:space="preserve">lét</t>
  </si>
  <si>
    <t xml:space="preserve">'sich sehnen nach'</t>
  </si>
  <si>
    <t xml:space="preserve">þreyja</t>
  </si>
  <si>
    <t xml:space="preserve">nur *þrawid-</t>
  </si>
  <si>
    <t xml:space="preserve">þráði</t>
  </si>
  <si>
    <t xml:space="preserve">þrát</t>
  </si>
  <si>
    <t xml:space="preserve">setzen'</t>
  </si>
  <si>
    <t xml:space="preserve">*sed- (Köbler, 1989: 467)</t>
  </si>
  <si>
    <t xml:space="preserve">*satjan</t>
  </si>
  <si>
    <t xml:space="preserve">(Köbler, 1989: 467)</t>
  </si>
  <si>
    <t xml:space="preserve">setja</t>
  </si>
  <si>
    <t xml:space="preserve">(Holthausen, 1974: 291)</t>
  </si>
  <si>
    <t xml:space="preserve">sætia, sætta</t>
  </si>
  <si>
    <t xml:space="preserve">settan</t>
  </si>
  <si>
    <t xml:space="preserve">sezzen</t>
  </si>
  <si>
    <t xml:space="preserve">settian</t>
  </si>
  <si>
    <t xml:space="preserve">(Tiefenbach, 2010: 331)</t>
  </si>
  <si>
    <t xml:space="preserve">nur *satid-</t>
  </si>
  <si>
    <t xml:space="preserve">*sod-éie- (Kroonen, 2013: 427)</t>
  </si>
  <si>
    <t xml:space="preserve">Kausativ-Iterativ *sod-éie- zu *sed- ‚sich setzen‘ (Rix, 2001: 513)</t>
  </si>
  <si>
    <t xml:space="preserve">ich stellte,  setzte'</t>
  </si>
  <si>
    <t xml:space="preserve">sAte (sic)</t>
  </si>
  <si>
    <t xml:space="preserve">sattē</t>
  </si>
  <si>
    <t xml:space="preserve">setti</t>
  </si>
  <si>
    <t xml:space="preserve">setta</t>
  </si>
  <si>
    <t xml:space="preserve">sætte, satte, rschw. sit-, set-</t>
  </si>
  <si>
    <t xml:space="preserve">sette</t>
  </si>
  <si>
    <t xml:space="preserve">sazta</t>
  </si>
  <si>
    <t xml:space="preserve">setta, satta</t>
  </si>
  <si>
    <t xml:space="preserve">satida</t>
  </si>
  <si>
    <t xml:space="preserve">satido</t>
  </si>
  <si>
    <t xml:space="preserve">*satiþs</t>
  </si>
  <si>
    <t xml:space="preserve">*þ</t>
  </si>
  <si>
    <t xml:space="preserve">sett</t>
  </si>
  <si>
    <t xml:space="preserve">satter</t>
  </si>
  <si>
    <t xml:space="preserve">gisezit</t>
  </si>
  <si>
    <t xml:space="preserve">(Masser, 1994: 91)</t>
  </si>
  <si>
    <t xml:space="preserve">gesétt</t>
  </si>
  <si>
    <t xml:space="preserve">urgerm. Wurzel</t>
  </si>
  <si>
    <t xml:space="preserve">Altnorwegisch</t>
  </si>
  <si>
    <t xml:space="preserve">Altdänisch</t>
  </si>
  <si>
    <t xml:space="preserve">Nach Ringe, 2006 (3.Sg. Im Präs. u. Prät.)</t>
  </si>
  <si>
    <t xml:space="preserve">'wissen'</t>
  </si>
  <si>
    <r>
      <rPr>
        <sz val="10"/>
        <color rgb="FF000000"/>
        <rFont val="Times New Roman"/>
        <family val="1"/>
      </rPr>
      <t xml:space="preserve">I. Klasse </t>
    </r>
    <r>
      <rPr>
        <b val="true"/>
        <sz val="10"/>
        <color rgb="FF000000"/>
        <rFont val="Times New Roman"/>
        <family val="1"/>
      </rPr>
      <t xml:space="preserve">(19 Formen)</t>
    </r>
  </si>
  <si>
    <r>
      <rPr>
        <sz val="10"/>
        <color rgb="FF000000"/>
        <rFont val="Times New Roman"/>
        <family val="1"/>
      </rPr>
      <t xml:space="preserve">Wurzel </t>
    </r>
    <r>
      <rPr>
        <sz val="10"/>
        <color rgb="FF222222"/>
        <rFont val="Times New Roman"/>
        <family val="1"/>
      </rPr>
      <t xml:space="preserve">*wejd-  ‚erblicken‘ (Rix, 2001: 665), Perfekt *woid/wid- (Rix, 2001: 666)</t>
    </r>
  </si>
  <si>
    <t xml:space="preserve">*witaną</t>
  </si>
  <si>
    <t xml:space="preserve">(Ringe, 2006: 260)</t>
  </si>
  <si>
    <t xml:space="preserve">*wejd-/wojd-/wid- 'sehen' (Birkmann, 1987: 67)</t>
  </si>
  <si>
    <t xml:space="preserve">*wait-/wit- (Birkmann, 1987: 67)</t>
  </si>
  <si>
    <t xml:space="preserve">*witan</t>
  </si>
  <si>
    <t xml:space="preserve">witan</t>
  </si>
  <si>
    <t xml:space="preserve">(Köbler, 1989: 646)</t>
  </si>
  <si>
    <t xml:space="preserve">vita</t>
  </si>
  <si>
    <t xml:space="preserve">(Barnes, 2008: 153)</t>
  </si>
  <si>
    <t xml:space="preserve">(Birkmann, 1987: 225)</t>
  </si>
  <si>
    <t xml:space="preserve">(Campbell, 1997: 343)</t>
  </si>
  <si>
    <t xml:space="preserve">wizzan</t>
  </si>
  <si>
    <t xml:space="preserve">(Birkmann, 1987: 131)</t>
  </si>
  <si>
    <t xml:space="preserve">(Birkmann, 1987: 164)</t>
  </si>
  <si>
    <t xml:space="preserve">'ich weiß'</t>
  </si>
  <si>
    <t xml:space="preserve">*wóyde ‚er/sie weiß‘ (Ringe, 2006: 153)</t>
  </si>
  <si>
    <t xml:space="preserve">*wait</t>
  </si>
  <si>
    <t xml:space="preserve">Wurzel *wejd- ‘sehen’ → Perfekt *woid-e, *wid-n̥t (Kroonen, 2013: 589), </t>
  </si>
  <si>
    <t xml:space="preserve">(Ramat, 1981: 174)</t>
  </si>
  <si>
    <t xml:space="preserve">wait</t>
  </si>
  <si>
    <t xml:space="preserve">veit</t>
  </si>
  <si>
    <r>
      <rPr>
        <i val="true"/>
        <sz val="10"/>
        <color rgb="FF000000"/>
        <rFont val="Times New Roman"/>
        <family val="1"/>
      </rPr>
      <t xml:space="preserve">w</t>
    </r>
    <r>
      <rPr>
        <sz val="11"/>
        <color rgb="FF000000"/>
        <rFont val="Times New Roman"/>
        <family val="1"/>
      </rPr>
      <t xml:space="preserve">ā</t>
    </r>
    <r>
      <rPr>
        <i val="true"/>
        <sz val="10"/>
        <color rgb="FF000000"/>
        <rFont val="Arial"/>
        <family val="2"/>
      </rPr>
      <t xml:space="preserve">t</t>
    </r>
  </si>
  <si>
    <t xml:space="preserve">weiz</t>
  </si>
  <si>
    <t xml:space="preserve">wēt</t>
  </si>
  <si>
    <t xml:space="preserve">'wir wissen'</t>
  </si>
  <si>
    <t xml:space="preserve">*witum</t>
  </si>
  <si>
    <t xml:space="preserve">witum</t>
  </si>
  <si>
    <t xml:space="preserve">vitu</t>
  </si>
  <si>
    <t xml:space="preserve">vitom</t>
  </si>
  <si>
    <t xml:space="preserve">wizzum</t>
  </si>
  <si>
    <t xml:space="preserve">witun</t>
  </si>
  <si>
    <t xml:space="preserve">1./3. Sg.Ind.Prät. Akt.</t>
  </si>
  <si>
    <t xml:space="preserve">'ich wusste'</t>
  </si>
  <si>
    <t xml:space="preserve">*wissōⁿ &lt; (*wit-ðōⁿ)</t>
  </si>
  <si>
    <r>
      <rPr>
        <b val="true"/>
        <sz val="10"/>
        <color rgb="FF0070C0"/>
        <rFont val="Times New Roman"/>
        <family val="1"/>
      </rPr>
      <t xml:space="preserve">*s &lt; *</t>
    </r>
    <r>
      <rPr>
        <sz val="11"/>
        <color rgb="FF0070C0"/>
        <rFont val="Arial"/>
        <family val="2"/>
      </rPr>
      <t xml:space="preserve">ð</t>
    </r>
  </si>
  <si>
    <r>
      <rPr>
        <sz val="10"/>
        <color rgb="FF000000"/>
        <rFont val="Times New Roman"/>
        <family val="1"/>
      </rPr>
      <t xml:space="preserve">*</t>
    </r>
    <r>
      <rPr>
        <sz val="11"/>
        <color rgb="FF000000"/>
        <rFont val="Arial"/>
        <family val="2"/>
      </rPr>
      <t xml:space="preserve">ð passt nicht</t>
    </r>
  </si>
  <si>
    <t xml:space="preserve">wissa</t>
  </si>
  <si>
    <t xml:space="preserve">s</t>
  </si>
  <si>
    <r>
      <rPr>
        <b val="true"/>
        <i val="true"/>
        <sz val="10"/>
        <color rgb="FF004586"/>
        <rFont val="Times New Roman"/>
        <family val="1"/>
      </rPr>
      <t xml:space="preserve">vissi </t>
    </r>
    <r>
      <rPr>
        <sz val="11"/>
        <color rgb="FFFF0000"/>
        <rFont val="Arial"/>
        <family val="2"/>
      </rPr>
      <t xml:space="preserve">3. Sg.</t>
    </r>
  </si>
  <si>
    <t xml:space="preserve">vissa</t>
  </si>
  <si>
    <t xml:space="preserve">(Birkmann, 1987: 66)</t>
  </si>
  <si>
    <t xml:space="preserve">visse</t>
  </si>
  <si>
    <t xml:space="preserve">wisse</t>
  </si>
  <si>
    <t xml:space="preserve">ss</t>
  </si>
  <si>
    <t xml:space="preserve">*wis-s-ōᵐ &gt; *wissōᵐ</t>
  </si>
  <si>
    <t xml:space="preserve">*s</t>
  </si>
  <si>
    <r>
      <rPr>
        <sz val="11"/>
        <color rgb="FF800000"/>
        <rFont val="Times New Roman"/>
        <family val="1"/>
      </rPr>
      <t xml:space="preserve">*wiss[a- ded]ē</t>
    </r>
    <r>
      <rPr>
        <sz val="11"/>
        <color rgb="FF400000"/>
        <rFont val="Times New Roman"/>
        <family val="1"/>
      </rPr>
      <t xml:space="preserve"> </t>
    </r>
    <r>
      <rPr>
        <sz val="11"/>
        <color rgb="FF0053A8"/>
        <rFont val="Times New Roman"/>
        <family val="1"/>
      </rPr>
      <t xml:space="preserve">&gt; *wissē</t>
    </r>
  </si>
  <si>
    <t xml:space="preserve">*wissōⁿ &lt; (*wit-tōⁿ)</t>
  </si>
  <si>
    <r>
      <rPr>
        <b val="true"/>
        <sz val="10"/>
        <color rgb="FF0053A8"/>
        <rFont val="Times New Roman"/>
        <family val="1"/>
      </rPr>
      <t xml:space="preserve">*s &lt; *</t>
    </r>
    <r>
      <rPr>
        <sz val="11"/>
        <color rgb="FF0053A8"/>
        <rFont val="Arial"/>
        <family val="2"/>
      </rPr>
      <t xml:space="preserve">t</t>
    </r>
  </si>
  <si>
    <t xml:space="preserve">viste</t>
  </si>
  <si>
    <t xml:space="preserve">st</t>
  </si>
  <si>
    <t xml:space="preserve">Wenn t analogisch wieder eingefügt ist (Birkmann, 1987: 66)</t>
  </si>
  <si>
    <t xml:space="preserve">wiste</t>
  </si>
  <si>
    <r>
      <rPr>
        <sz val="10"/>
        <color rgb="FF000000"/>
        <rFont val="Times New Roman"/>
        <family val="1"/>
      </rPr>
      <t xml:space="preserve">Wenn t analogisch wieder eingefügt ist (Birkmann, 1987: 66) </t>
    </r>
    <r>
      <rPr>
        <b val="true"/>
        <sz val="10"/>
        <color rgb="FF000000"/>
        <rFont val="Times New Roman"/>
        <family val="1"/>
      </rPr>
      <t xml:space="preserve">Dentalsuffix</t>
    </r>
  </si>
  <si>
    <t xml:space="preserve">wista (mehr obd.)</t>
  </si>
  <si>
    <t xml:space="preserve">(Sonderegger, 2003: 328)</t>
  </si>
  <si>
    <t xml:space="preserve">wësta (mehr frk.)</t>
  </si>
  <si>
    <r>
      <rPr>
        <sz val="10"/>
        <color rgb="FF000000"/>
        <rFont val="Times New Roman"/>
        <family val="1"/>
      </rPr>
      <t xml:space="preserve">ahd. i vor a,e,o teilw. zu e assimiliert, also frk. wëssa, wësta (Braune, Eggers,  1987: 33) - Wenn t analogisch wieder eingefügt ist (Birkmann, 1987: 66) </t>
    </r>
    <r>
      <rPr>
        <b val="true"/>
        <sz val="10"/>
        <color rgb="FF000000"/>
        <rFont val="Times New Roman"/>
        <family val="1"/>
      </rPr>
      <t xml:space="preserve">Dentalsuffix</t>
    </r>
  </si>
  <si>
    <r>
      <rPr>
        <sz val="10"/>
        <color rgb="FF000000"/>
        <rFont val="Times New Roman"/>
        <family val="1"/>
      </rPr>
      <t xml:space="preserve">ahd. i vor a,e,o teilw. Zu e assimiliert, also frk. wëssa, wësta (Braune, Eggers,  1987: 33) - Wenn t analogisch wieder eingefügt ist (Birkmann, 1987: 66) </t>
    </r>
    <r>
      <rPr>
        <b val="true"/>
        <sz val="10"/>
        <color rgb="FF000000"/>
        <rFont val="Times New Roman"/>
        <family val="1"/>
      </rPr>
      <t xml:space="preserve">Dentalsuffix</t>
    </r>
  </si>
  <si>
    <t xml:space="preserve">'gewusst‘</t>
  </si>
  <si>
    <r>
      <rPr>
        <sz val="10"/>
        <color rgb="FF008000"/>
        <rFont val="Times New Roman"/>
        <family val="1"/>
      </rPr>
      <t xml:space="preserve">*wid-tó- </t>
    </r>
    <r>
      <rPr>
        <sz val="10"/>
        <color rgb="FF000000"/>
        <rFont val="Times New Roman"/>
        <family val="1"/>
      </rPr>
      <t xml:space="preserve">(Lühr, 1984: 45)</t>
    </r>
  </si>
  <si>
    <t xml:space="preserve">*wissaz</t>
  </si>
  <si>
    <r>
      <rPr>
        <sz val="10"/>
        <color rgb="FF008000"/>
        <rFont val="Times New Roman"/>
        <family val="1"/>
      </rPr>
      <t xml:space="preserve">*wid-tó-</t>
    </r>
    <r>
      <rPr>
        <sz val="10"/>
        <color rgb="FF000000"/>
        <rFont val="Times New Roman"/>
        <family val="1"/>
      </rPr>
      <t xml:space="preserve"> (Hill, 2010: 416)</t>
    </r>
  </si>
  <si>
    <t xml:space="preserve">*wissa-</t>
  </si>
  <si>
    <r>
      <rPr>
        <b val="true"/>
        <sz val="10"/>
        <color rgb="FF008000"/>
        <rFont val="Times New Roman"/>
        <family val="1"/>
      </rPr>
      <t xml:space="preserve">*s &lt; *</t>
    </r>
    <r>
      <rPr>
        <sz val="11"/>
        <color rgb="FF008000"/>
        <rFont val="Arial"/>
        <family val="2"/>
      </rPr>
      <t xml:space="preserve">t</t>
    </r>
  </si>
  <si>
    <t xml:space="preserve">*-wiss</t>
  </si>
  <si>
    <t xml:space="preserve">(Köbler, 1989: 645)</t>
  </si>
  <si>
    <t xml:space="preserve">viss 'gewiss'</t>
  </si>
  <si>
    <t xml:space="preserve">(Bethge, 1900: 377)</t>
  </si>
  <si>
    <t xml:space="preserve">wiss </t>
  </si>
  <si>
    <t xml:space="preserve">(Kroonen, 2013: 588)</t>
  </si>
  <si>
    <t xml:space="preserve">gi-wis</t>
  </si>
  <si>
    <t xml:space="preserve">*wīs</t>
  </si>
  <si>
    <t xml:space="preserve">(Köbler, 1989: XXXIII)</t>
  </si>
  <si>
    <t xml:space="preserve">vitat </t>
  </si>
  <si>
    <r>
      <rPr>
        <sz val="10"/>
        <color rgb="FF000000"/>
        <rFont val="Times New Roman"/>
        <family val="1"/>
      </rPr>
      <t xml:space="preserve">Nach dem Präsens neugebildet? </t>
    </r>
    <r>
      <rPr>
        <b val="true"/>
        <sz val="10"/>
        <color rgb="FF000000"/>
        <rFont val="Times New Roman"/>
        <family val="1"/>
      </rPr>
      <t xml:space="preserve">Stammauslaut,</t>
    </r>
    <r>
      <rPr>
        <sz val="10"/>
        <color rgb="FF000000"/>
        <rFont val="Times New Roman"/>
        <family val="1"/>
      </rPr>
      <t xml:space="preserve">  </t>
    </r>
    <r>
      <rPr>
        <b val="true"/>
        <sz val="10"/>
        <color rgb="FF000000"/>
        <rFont val="Times New Roman"/>
        <family val="1"/>
      </rPr>
      <t xml:space="preserve">Dentalsuffix</t>
    </r>
  </si>
  <si>
    <t xml:space="preserve">vitaþr</t>
  </si>
  <si>
    <t xml:space="preserve">(Heusler, 1932: 97)</t>
  </si>
  <si>
    <t xml:space="preserve">vitin</t>
  </si>
  <si>
    <t xml:space="preserve">(Noreen, 1904: 467)</t>
  </si>
  <si>
    <r>
      <rPr>
        <sz val="10"/>
        <color rgb="FF000000"/>
        <rFont val="Times New Roman"/>
        <family val="1"/>
      </rPr>
      <t xml:space="preserve">nein (st. Partizip?)</t>
    </r>
    <r>
      <rPr>
        <b val="true"/>
        <sz val="10"/>
        <color rgb="FF000000"/>
        <rFont val="Times New Roman"/>
        <family val="1"/>
      </rPr>
      <t xml:space="preserve"> Dentalsuffix</t>
    </r>
  </si>
  <si>
    <t xml:space="preserve">witen</t>
  </si>
  <si>
    <t xml:space="preserve">(Campbell, 1979: 343)</t>
  </si>
  <si>
    <t xml:space="preserve">giwizzan</t>
  </si>
  <si>
    <t xml:space="preserve">giuuítan</t>
  </si>
  <si>
    <t xml:space="preserve">(Tiefenbach, 2010: 471)</t>
  </si>
  <si>
    <t xml:space="preserve">'haben'</t>
  </si>
  <si>
    <r>
      <rPr>
        <i val="true"/>
        <sz val="10"/>
        <color rgb="FF000000"/>
        <rFont val="Times New Roman"/>
        <family val="1"/>
      </rPr>
      <t xml:space="preserve">*h₂ei</t>
    </r>
    <r>
      <rPr>
        <i val="true"/>
        <sz val="9"/>
        <color rgb="FF000000"/>
        <rFont val="Segoe UI"/>
        <family val="0"/>
      </rPr>
      <t xml:space="preserve">ḱ</t>
    </r>
    <r>
      <rPr>
        <i val="true"/>
        <sz val="10"/>
        <color rgb="FF000000"/>
        <rFont val="Times New Roman"/>
        <family val="1"/>
      </rPr>
      <t xml:space="preserve">-</t>
    </r>
    <r>
      <rPr>
        <sz val="10"/>
        <color rgb="FF000000"/>
        <rFont val="Times New Roman"/>
        <family val="1"/>
      </rPr>
      <t xml:space="preserve"> oder </t>
    </r>
    <r>
      <rPr>
        <i val="true"/>
        <sz val="10"/>
        <color rgb="FF000000"/>
        <rFont val="Times New Roman"/>
        <family val="1"/>
      </rPr>
      <t xml:space="preserve">*h₃ei̯</t>
    </r>
    <r>
      <rPr>
        <i val="true"/>
        <sz val="9"/>
        <color rgb="FF000000"/>
        <rFont val="Segoe UI"/>
        <family val="0"/>
      </rPr>
      <t xml:space="preserve">ḱ</t>
    </r>
    <r>
      <rPr>
        <i val="true"/>
        <sz val="10"/>
        <color rgb="FF000000"/>
        <rFont val="Times New Roman"/>
        <family val="1"/>
      </rPr>
      <t xml:space="preserve">-</t>
    </r>
    <r>
      <rPr>
        <sz val="10"/>
        <color rgb="FF000000"/>
        <rFont val="Times New Roman"/>
        <family val="1"/>
      </rPr>
      <t xml:space="preserve"> ‚sich aneignen‘, Perfekt </t>
    </r>
    <r>
      <rPr>
        <i val="true"/>
        <sz val="10"/>
        <color rgb="FF000000"/>
        <rFont val="Times New Roman"/>
        <family val="1"/>
      </rPr>
      <t xml:space="preserve">*He-Hoik̑-/Hik̑- </t>
    </r>
    <r>
      <rPr>
        <sz val="10"/>
        <color rgb="FF000000"/>
        <rFont val="Times New Roman"/>
        <family val="1"/>
      </rPr>
      <t xml:space="preserve">(Rix, 2001: 223)</t>
    </r>
  </si>
  <si>
    <t xml:space="preserve">*aiganą</t>
  </si>
  <si>
    <t xml:space="preserve">(Ringe, 2006: 261)</t>
  </si>
  <si>
    <t xml:space="preserve">*Heiḱ-/Hoiḱ-/Hiḱ- oder *h₂eiḱ-/h₂eh₂eiḱ- ? (Birkmann, 1987: 75)</t>
  </si>
  <si>
    <t xml:space="preserve">*aigan</t>
  </si>
  <si>
    <t xml:space="preserve">(Birkmann, 1987: 74)</t>
  </si>
  <si>
    <t xml:space="preserve">(Birkmann, 1987: 102)</t>
  </si>
  <si>
    <t xml:space="preserve">eiga</t>
  </si>
  <si>
    <t xml:space="preserve">(Birkmann, 1987: 227)</t>
  </si>
  <si>
    <t xml:space="preserve">ǣgha, āgha, ēgha</t>
  </si>
  <si>
    <t xml:space="preserve">āgan</t>
  </si>
  <si>
    <t xml:space="preserve">eigan</t>
  </si>
  <si>
    <t xml:space="preserve">(Birkmann, 1987: 129)</t>
  </si>
  <si>
    <t xml:space="preserve">ēgan</t>
  </si>
  <si>
    <t xml:space="preserve">(Birkmann, 1987: 168)</t>
  </si>
  <si>
    <t xml:space="preserve">'ich habe'</t>
  </si>
  <si>
    <r>
      <rPr>
        <i val="true"/>
        <sz val="10"/>
        <color rgb="FF000000"/>
        <rFont val="Times New Roman"/>
        <family val="1"/>
      </rPr>
      <t xml:space="preserve">*h₂eh₂óyḱe </t>
    </r>
    <r>
      <rPr>
        <sz val="10"/>
        <color rgb="FF000000"/>
        <rFont val="Times New Roman"/>
        <family val="1"/>
      </rPr>
      <t xml:space="preserve">‚er/sie besitzt‘ (Ringe, 2006: 153)</t>
    </r>
  </si>
  <si>
    <r>
      <rPr>
        <sz val="10"/>
        <color rgb="FF000000"/>
        <rFont val="Times New Roman"/>
        <family val="1"/>
      </rPr>
      <t xml:space="preserve">*h₂ei</t>
    </r>
    <r>
      <rPr>
        <sz val="9"/>
        <color rgb="FF000000"/>
        <rFont val="Segoe UI"/>
        <family val="0"/>
      </rPr>
      <t xml:space="preserve">ḱ</t>
    </r>
    <r>
      <rPr>
        <sz val="10"/>
        <color rgb="FF000000"/>
        <rFont val="Times New Roman"/>
        <family val="1"/>
      </rPr>
      <t xml:space="preserve">- oder *h₃ei̯</t>
    </r>
    <r>
      <rPr>
        <sz val="9"/>
        <color rgb="FF000000"/>
        <rFont val="Segoe UI"/>
        <family val="0"/>
      </rPr>
      <t xml:space="preserve">ḱ</t>
    </r>
    <r>
      <rPr>
        <sz val="10"/>
        <color rgb="FF000000"/>
        <rFont val="Times New Roman"/>
        <family val="1"/>
      </rPr>
      <t xml:space="preserve">- ‚sich aneignen‘, Perfekt *He-Hoik̑-/Hik̑- (Rix, 2001: 223)</t>
    </r>
  </si>
  <si>
    <t xml:space="preserve">*aih</t>
  </si>
  <si>
    <t xml:space="preserve">aih</t>
  </si>
  <si>
    <r>
      <rPr>
        <sz val="10"/>
        <color rgb="FF000000"/>
        <rFont val="Times New Roman"/>
        <family val="1"/>
      </rPr>
      <t xml:space="preserve">a</t>
    </r>
    <r>
      <rPr>
        <i val="true"/>
        <sz val="10"/>
        <color rgb="FF000000"/>
        <rFont val="Times New Roman"/>
        <family val="1"/>
      </rPr>
      <t xml:space="preserve">ih-ek</t>
    </r>
    <r>
      <rPr>
        <sz val="10"/>
        <color rgb="FF000000"/>
        <rFont val="Times New Roman"/>
        <family val="1"/>
      </rPr>
      <t xml:space="preserve"> 'ich besitze' ?</t>
    </r>
  </si>
  <si>
    <t xml:space="preserve">(Birkmann, 1987: 123)</t>
  </si>
  <si>
    <r>
      <rPr>
        <i val="true"/>
        <sz val="10"/>
        <color rgb="FF000000"/>
        <rFont val="Times New Roman"/>
        <family val="1"/>
      </rPr>
      <t xml:space="preserve">á </t>
    </r>
    <r>
      <rPr>
        <sz val="11"/>
        <color rgb="FFFF0000"/>
        <rFont val="Arial"/>
        <family val="2"/>
      </rPr>
      <t xml:space="preserve">3. Sg.</t>
    </r>
  </si>
  <si>
    <t xml:space="preserve">ā</t>
  </si>
  <si>
    <t xml:space="preserve"> ā</t>
  </si>
  <si>
    <t xml:space="preserve">āg (āh)</t>
  </si>
  <si>
    <t xml:space="preserve">--</t>
  </si>
  <si>
    <t xml:space="preserve">'wir haben'</t>
  </si>
  <si>
    <r>
      <rPr>
        <i val="true"/>
        <sz val="10"/>
        <color rgb="FF000000"/>
        <rFont val="Times New Roman"/>
        <family val="1"/>
      </rPr>
      <t xml:space="preserve">*ai</t>
    </r>
    <r>
      <rPr>
        <sz val="11"/>
        <color rgb="FF000000"/>
        <rFont val="Times New Roman"/>
        <family val="1"/>
      </rPr>
      <t xml:space="preserve">ǥ</t>
    </r>
    <r>
      <rPr>
        <i val="true"/>
        <sz val="10"/>
        <color rgb="FF000000"/>
        <rFont val="Arial"/>
        <family val="2"/>
      </rPr>
      <t xml:space="preserve">um</t>
    </r>
  </si>
  <si>
    <t xml:space="preserve">aigum</t>
  </si>
  <si>
    <t xml:space="preserve">eigu</t>
  </si>
  <si>
    <t xml:space="preserve">eigom</t>
  </si>
  <si>
    <t xml:space="preserve">āgon</t>
  </si>
  <si>
    <t xml:space="preserve">eigum</t>
  </si>
  <si>
    <t xml:space="preserve">ēgun</t>
  </si>
  <si>
    <t xml:space="preserve">'ich hatte'</t>
  </si>
  <si>
    <t xml:space="preserve">*aih-t-ōᵐ &gt; *aihtōᵐ</t>
  </si>
  <si>
    <r>
      <rPr>
        <sz val="10"/>
        <color rgb="FF000000"/>
        <rFont val="Times New Roman"/>
        <family val="1"/>
      </rPr>
      <t xml:space="preserve">*aihta- </t>
    </r>
    <r>
      <rPr>
        <sz val="10"/>
        <color rgb="FF800000"/>
        <rFont val="Times New Roman"/>
        <family val="1"/>
      </rPr>
      <t xml:space="preserve">ded]ē</t>
    </r>
    <r>
      <rPr>
        <sz val="10"/>
        <color rgb="FF400000"/>
        <rFont val="Times New Roman"/>
        <family val="1"/>
      </rPr>
      <t xml:space="preserve"> &gt; </t>
    </r>
    <r>
      <rPr>
        <sz val="10"/>
        <color rgb="FF0053A8"/>
        <rFont val="Times New Roman"/>
        <family val="1"/>
      </rPr>
      <t xml:space="preserve">*aihtē</t>
    </r>
  </si>
  <si>
    <t xml:space="preserve">*aihtōⁿ</t>
  </si>
  <si>
    <t xml:space="preserve">aihta</t>
  </si>
  <si>
    <r>
      <rPr>
        <i val="true"/>
        <sz val="10"/>
        <color rgb="FF004586"/>
        <rFont val="Times New Roman"/>
        <family val="1"/>
      </rPr>
      <t xml:space="preserve">átti </t>
    </r>
    <r>
      <rPr>
        <sz val="11"/>
        <color rgb="FFFF0000"/>
        <rFont val="Arial"/>
        <family val="2"/>
      </rPr>
      <t xml:space="preserve">3. Sg.</t>
    </r>
  </si>
  <si>
    <r>
      <rPr>
        <sz val="10"/>
        <color rgb="FF000000"/>
        <rFont val="Times New Roman"/>
        <family val="1"/>
      </rPr>
      <t xml:space="preserve">ja </t>
    </r>
    <r>
      <rPr>
        <sz val="9"/>
        <color rgb="FF000000"/>
        <rFont val="Segoe UI"/>
        <family val="0"/>
      </rPr>
      <t xml:space="preserve">urgerm. *ai &gt; urnord. &gt; æi &gt; vor später geschwundemem h zu ā kontrahiert (Noreen, 1970: 50)</t>
    </r>
  </si>
  <si>
    <t xml:space="preserve">átta</t>
  </si>
  <si>
    <r>
      <rPr>
        <i val="true"/>
        <sz val="10"/>
        <color rgb="FF004586"/>
        <rFont val="Times New Roman"/>
        <family val="1"/>
      </rPr>
      <t xml:space="preserve">átta &lt; </t>
    </r>
    <r>
      <rPr>
        <b val="true"/>
        <i val="true"/>
        <sz val="10"/>
        <color rgb="FF004586"/>
        <rFont val="Times New Roman"/>
        <family val="1"/>
      </rPr>
      <t xml:space="preserve">*aihta</t>
    </r>
  </si>
  <si>
    <t xml:space="preserve"> ātte</t>
  </si>
  <si>
    <t xml:space="preserve">atte</t>
  </si>
  <si>
    <t xml:space="preserve">āhte</t>
  </si>
  <si>
    <t xml:space="preserve">ja (ae. Monophtongierung ai &gt; ā, Voyles, 1992: 141) </t>
  </si>
  <si>
    <r>
      <rPr>
        <b val="true"/>
        <sz val="10"/>
        <color rgb="FF004586"/>
        <rFont val="Arial"/>
        <family val="2"/>
      </rPr>
      <t xml:space="preserve">ē</t>
    </r>
    <r>
      <rPr>
        <b val="true"/>
        <i val="true"/>
        <sz val="10"/>
        <color rgb="FF004586"/>
        <rFont val="Arial"/>
        <family val="2"/>
      </rPr>
      <t xml:space="preserve">hta</t>
    </r>
  </si>
  <si>
    <t xml:space="preserve">ja (as. Monophtongierung ai &gt; e vor Konsonant, Voyles, 1992: 190)</t>
  </si>
  <si>
    <t xml:space="preserve">'gehabt‘</t>
  </si>
  <si>
    <r>
      <rPr>
        <sz val="10"/>
        <color rgb="FF000000"/>
        <rFont val="Times New Roman"/>
        <family val="1"/>
      </rPr>
      <t xml:space="preserve">idg. </t>
    </r>
    <r>
      <rPr>
        <i val="true"/>
        <sz val="10"/>
        <color rgb="FF008000"/>
        <rFont val="Times New Roman"/>
        <family val="1"/>
      </rPr>
      <t xml:space="preserve">*Hiḱ-tós</t>
    </r>
    <r>
      <rPr>
        <sz val="10"/>
        <color rgb="FF000000"/>
        <rFont val="Times New Roman"/>
        <family val="1"/>
      </rPr>
      <t xml:space="preserve"> &gt; Kentum </t>
    </r>
    <r>
      <rPr>
        <i val="true"/>
        <sz val="10"/>
        <color rgb="FF008000"/>
        <rFont val="Times New Roman"/>
        <family val="1"/>
      </rPr>
      <t xml:space="preserve">*Hik-tós</t>
    </r>
    <r>
      <rPr>
        <sz val="10"/>
        <color rgb="FF000000"/>
        <rFont val="Times New Roman"/>
        <family val="1"/>
      </rPr>
      <t xml:space="preserve"> &gt;1.LV. </t>
    </r>
    <r>
      <rPr>
        <i val="true"/>
        <sz val="10"/>
        <color rgb="FF008000"/>
        <rFont val="Times New Roman"/>
        <family val="1"/>
      </rPr>
      <t xml:space="preserve">*ih-tas</t>
    </r>
    <r>
      <rPr>
        <sz val="10"/>
        <color rgb="FF000000"/>
        <rFont val="Times New Roman"/>
        <family val="1"/>
      </rPr>
      <t xml:space="preserve"> ! nicht </t>
    </r>
    <r>
      <rPr>
        <i val="true"/>
        <sz val="10"/>
        <color rgb="FF008000"/>
        <rFont val="Times New Roman"/>
        <family val="1"/>
      </rPr>
      <t xml:space="preserve">*aihtaz</t>
    </r>
    <r>
      <rPr>
        <sz val="10"/>
        <color rgb="FF000000"/>
        <rFont val="Times New Roman"/>
        <family val="1"/>
      </rPr>
      <t xml:space="preserve"> (eigene Rekonstrukte) – Lösungsmöglichkeiten: Ablautstufe generalisiert, Wurzel als nicht ablautfähig betrachtet? (Meid, 1971: 32) / idg. *#Hi- &gt; germ. *#ai- ist zumindest möglich? (Hansen, 2015: 71)  </t>
    </r>
    <r>
      <rPr>
        <b val="true"/>
        <sz val="10"/>
        <color rgb="FF000000"/>
        <rFont val="Times New Roman"/>
        <family val="1"/>
      </rPr>
      <t xml:space="preserve">Stammvokal</t>
    </r>
  </si>
  <si>
    <t xml:space="preserve">*aihtoz</t>
  </si>
  <si>
    <t xml:space="preserve">(Bethge, 1900: 367)</t>
  </si>
  <si>
    <r>
      <rPr>
        <sz val="11"/>
        <color rgb="FF000000"/>
        <rFont val="Times New Roman"/>
        <family val="1"/>
      </rPr>
      <t xml:space="preserve">(Ringe, 2006: 261) kein Ablaut -idg. *Hoiḱ-tós &gt; Kentum *Hoik-tós &gt;1.LV. *aih-tas (eigene Rekonstrukte) </t>
    </r>
    <r>
      <rPr>
        <b val="true"/>
        <sz val="11"/>
        <color rgb="FF000000"/>
        <rFont val="Times New Roman"/>
        <family val="1"/>
      </rPr>
      <t xml:space="preserve">Stammvokal</t>
    </r>
  </si>
  <si>
    <r>
      <rPr>
        <sz val="10"/>
        <color rgb="FF008000"/>
        <rFont val="Times New Roman"/>
        <family val="1"/>
      </rPr>
      <t xml:space="preserve">*aihtaz </t>
    </r>
    <r>
      <rPr>
        <sz val="10"/>
        <color rgb="FF000000"/>
        <rFont val="Times New Roman"/>
        <family val="1"/>
      </rPr>
      <t xml:space="preserve">(Analogie erwartbar</t>
    </r>
    <r>
      <rPr>
        <sz val="10"/>
        <color rgb="FF008000"/>
        <rFont val="Times New Roman"/>
        <family val="1"/>
      </rPr>
      <t xml:space="preserve">)</t>
    </r>
  </si>
  <si>
    <t xml:space="preserve">átt</t>
  </si>
  <si>
    <t xml:space="preserve">áttr</t>
  </si>
  <si>
    <r>
      <rPr>
        <i val="true"/>
        <sz val="10"/>
        <color rgb="FF008000"/>
        <rFont val="Times New Roman"/>
        <family val="1"/>
      </rPr>
      <t xml:space="preserve">āt</t>
    </r>
    <r>
      <rPr>
        <i val="true"/>
        <sz val="10"/>
        <color rgb="FF000000"/>
        <rFont val="Times New Roman"/>
        <family val="1"/>
      </rPr>
      <t xml:space="preserve"> (ntr.)</t>
    </r>
  </si>
  <si>
    <t xml:space="preserve">'taugen'</t>
  </si>
  <si>
    <t xml:space="preserve">II. Klasse</t>
  </si>
  <si>
    <t xml:space="preserve">idg. Wurzel *dʰeugʰ- (Lühr, 1982: 551)</t>
  </si>
  <si>
    <t xml:space="preserve">*duganą</t>
  </si>
  <si>
    <t xml:space="preserve">*dʰeugʰ- (Birkmann, 1987: 71)</t>
  </si>
  <si>
    <t xml:space="preserve">*daug-/dug- (Birkmann, 1987: 71)</t>
  </si>
  <si>
    <t xml:space="preserve">*dugan</t>
  </si>
  <si>
    <t xml:space="preserve">(Birkmann, 1987: 71)</t>
  </si>
  <si>
    <t xml:space="preserve">dugha, dogha</t>
  </si>
  <si>
    <t xml:space="preserve">(Noreen, 1904: 462)</t>
  </si>
  <si>
    <t xml:space="preserve">dugan</t>
  </si>
  <si>
    <t xml:space="preserve">(Birkmann, 1987: 169)</t>
  </si>
  <si>
    <t xml:space="preserve">'ich tauge'</t>
  </si>
  <si>
    <t xml:space="preserve">*đaug</t>
  </si>
  <si>
    <t xml:space="preserve">(Lühr, 1982: 551)</t>
  </si>
  <si>
    <t xml:space="preserve">*dʰedʰówgʰe ‚er/sie ist produktiv‘ (Ringe, 2006: 154)</t>
  </si>
  <si>
    <t xml:space="preserve">*daug</t>
  </si>
  <si>
    <t xml:space="preserve">*dʰugʰ- (Kroonen, 2013: 107)</t>
  </si>
  <si>
    <t xml:space="preserve">*dauh</t>
  </si>
  <si>
    <t xml:space="preserve">daug</t>
  </si>
  <si>
    <r>
      <rPr>
        <i val="true"/>
        <sz val="10"/>
        <color rgb="FF000000"/>
        <rFont val="Times New Roman"/>
        <family val="1"/>
      </rPr>
      <t xml:space="preserve">d</t>
    </r>
    <r>
      <rPr>
        <sz val="11"/>
        <color rgb="FF000000"/>
        <rFont val="Times New Roman"/>
        <family val="1"/>
      </rPr>
      <t xml:space="preserve">ē</t>
    </r>
    <r>
      <rPr>
        <i val="true"/>
        <sz val="10"/>
        <color rgb="FF000000"/>
        <rFont val="Arial"/>
        <family val="2"/>
      </rPr>
      <t xml:space="preserve">ag</t>
    </r>
  </si>
  <si>
    <t xml:space="preserve">toug</t>
  </si>
  <si>
    <t xml:space="preserve">dōg</t>
  </si>
  <si>
    <t xml:space="preserve">'wir taugen'</t>
  </si>
  <si>
    <t xml:space="preserve">Wurzel *dʰeugʰ-  ‚treffen‘ , Präsens-Stativ *dʰugʰ- &gt; got. daug (Rix, 2001: 148) </t>
  </si>
  <si>
    <r>
      <rPr>
        <i val="true"/>
        <sz val="10"/>
        <color rgb="FF000000"/>
        <rFont val="Times New Roman"/>
        <family val="1"/>
      </rPr>
      <t xml:space="preserve">*du</t>
    </r>
    <r>
      <rPr>
        <sz val="11"/>
        <color rgb="FF000000"/>
        <rFont val="Times New Roman"/>
        <family val="1"/>
      </rPr>
      <t xml:space="preserve">ǥ</t>
    </r>
    <r>
      <rPr>
        <i val="true"/>
        <sz val="10"/>
        <color rgb="FF000000"/>
        <rFont val="Arial"/>
        <family val="2"/>
      </rPr>
      <t xml:space="preserve">um</t>
    </r>
  </si>
  <si>
    <t xml:space="preserve">dugon</t>
  </si>
  <si>
    <t xml:space="preserve">tugum</t>
  </si>
  <si>
    <t xml:space="preserve">dugun</t>
  </si>
  <si>
    <t xml:space="preserve">'ich taugte'</t>
  </si>
  <si>
    <t xml:space="preserve">*duh-t-ōᵐ  &gt; *duhtōᵐ </t>
  </si>
  <si>
    <r>
      <rPr>
        <sz val="10"/>
        <color rgb="FF800000"/>
        <rFont val="Times New Roman"/>
        <family val="1"/>
      </rPr>
      <t xml:space="preserve">*duh-t[á- ded]ē</t>
    </r>
    <r>
      <rPr>
        <sz val="10"/>
        <color rgb="FF400000"/>
        <rFont val="Times New Roman"/>
        <family val="1"/>
      </rPr>
      <t xml:space="preserve"> </t>
    </r>
    <r>
      <rPr>
        <sz val="10"/>
        <color rgb="FF003F80"/>
        <rFont val="Times New Roman"/>
        <family val="1"/>
      </rPr>
      <t xml:space="preserve"> *duhtē</t>
    </r>
  </si>
  <si>
    <t xml:space="preserve">*duhtōⁿ</t>
  </si>
  <si>
    <t xml:space="preserve">dug(h)þe</t>
  </si>
  <si>
    <r>
      <rPr>
        <sz val="10"/>
        <color rgb="FF000000"/>
        <rFont val="Times New Roman"/>
        <family val="1"/>
      </rPr>
      <t xml:space="preserve">nein (regelmäßige Neubildung nach dem Präsens? </t>
    </r>
    <r>
      <rPr>
        <b val="true"/>
        <sz val="10"/>
        <color rgb="FF000000"/>
        <rFont val="Times New Roman"/>
        <family val="1"/>
      </rPr>
      <t xml:space="preserve">Stammauslaut</t>
    </r>
  </si>
  <si>
    <t xml:space="preserve">dohte</t>
  </si>
  <si>
    <t xml:space="preserve">ja (a-Umlaut, vgl. Voyles, 1992: 51)</t>
  </si>
  <si>
    <t xml:space="preserve">tohta</t>
  </si>
  <si>
    <t xml:space="preserve">dōhte</t>
  </si>
  <si>
    <t xml:space="preserve">ja (Dehnung von nwgerm. Betonten Vokalen, vgl. Voyles, 1992: 74)</t>
  </si>
  <si>
    <t xml:space="preserve">tōhta</t>
  </si>
  <si>
    <t xml:space="preserve">dohta</t>
  </si>
  <si>
    <t xml:space="preserve">(Birkmann, 1987: 141)</t>
  </si>
  <si>
    <t xml:space="preserve">ja (a-Umlaut, vgl. Voyles, 1992: 51, Braune, Eggers, 1987: 34)</t>
  </si>
  <si>
    <t xml:space="preserve">*dohta</t>
  </si>
  <si>
    <t xml:space="preserve">(Birkmann, 1987: 167)</t>
  </si>
  <si>
    <r>
      <rPr>
        <sz val="11"/>
        <color rgb="FF000000"/>
        <rFont val="Times New Roman"/>
        <family val="1"/>
      </rPr>
      <t xml:space="preserve">- idg. </t>
    </r>
    <r>
      <rPr>
        <i val="true"/>
        <sz val="11"/>
        <color rgb="FF000000"/>
        <rFont val="Times New Roman"/>
        <family val="1"/>
      </rPr>
      <t xml:space="preserve">*dʰugʰ-tó-s</t>
    </r>
    <r>
      <rPr>
        <sz val="11"/>
        <color rgb="FF000000"/>
        <rFont val="Times New Roman"/>
        <family val="1"/>
      </rPr>
      <t xml:space="preserve"> &gt; Stimmtonassimilation *</t>
    </r>
    <r>
      <rPr>
        <i val="true"/>
        <sz val="11"/>
        <color rgb="FF000000"/>
        <rFont val="Times New Roman"/>
        <family val="1"/>
      </rPr>
      <t xml:space="preserve">dʰukʰ-tó-s </t>
    </r>
    <r>
      <rPr>
        <sz val="11"/>
        <color rgb="FF000000"/>
        <rFont val="Times New Roman"/>
        <family val="1"/>
      </rPr>
      <t xml:space="preserve">(eigenes Rekonstrukt)</t>
    </r>
  </si>
  <si>
    <t xml:space="preserve">*duh-tá-z</t>
  </si>
  <si>
    <t xml:space="preserve">doghit</t>
  </si>
  <si>
    <t xml:space="preserve">'können, kennen'</t>
  </si>
  <si>
    <t xml:space="preserve">III. Klasse</t>
  </si>
  <si>
    <t xml:space="preserve">Schwundstufe *ǵn-n-h₃- der n-Infixbildung *ǵn-é/n-h₃- der idg. Wurzel *ǵneh₃-  ‚erkennen‘</t>
  </si>
  <si>
    <t xml:space="preserve">*kunnan</t>
  </si>
  <si>
    <t xml:space="preserve">(Lloyd, Lühr, Springer, 1998: 890)</t>
  </si>
  <si>
    <t xml:space="preserve">*kunnaną</t>
  </si>
  <si>
    <t xml:space="preserve">*ǵen-/ǵenə-/ǵnē- ? - *ǵn̥h₃- wegen der Geminate? (Birkmann, 1987: 70)</t>
  </si>
  <si>
    <t xml:space="preserve">*kann-/kunn- (Birkmann, 1987: 70)</t>
  </si>
  <si>
    <t xml:space="preserve">(Birkmann, 1987: 70)</t>
  </si>
  <si>
    <t xml:space="preserve">kunnan</t>
  </si>
  <si>
    <t xml:space="preserve">(Birkmann, 1987: 104)</t>
  </si>
  <si>
    <t xml:space="preserve">kunna</t>
  </si>
  <si>
    <t xml:space="preserve">cunnan</t>
  </si>
  <si>
    <t xml:space="preserve">(Campbell, 1997: 344)</t>
  </si>
  <si>
    <t xml:space="preserve">(Birkmann, 1987: 144)</t>
  </si>
  <si>
    <t xml:space="preserve">(Birkmann, 1987: 170)</t>
  </si>
  <si>
    <t xml:space="preserve">'ich kann, kenne'</t>
  </si>
  <si>
    <t xml:space="preserve">*kann</t>
  </si>
  <si>
    <t xml:space="preserve">*ǵneh₃- ‚erkennen‘ &gt; Präs. *ǵnnéh₃ti- ‚er/sie erkennt‘ &gt; vorgerm. *gunnáti → neues Perfekt *gegónne  (Ringe, 2006: 154)</t>
  </si>
  <si>
    <t xml:space="preserve">*ǵneh₃- ‚erkennen‘ (Rix, 2001: 168) Perfekt *ǵe-ǵnóh₃/ǵn̥h₃- (Rix, 2001: 169)</t>
  </si>
  <si>
    <t xml:space="preserve">kann</t>
  </si>
  <si>
    <r>
      <rPr>
        <i val="true"/>
        <sz val="10"/>
        <color rgb="FF000000"/>
        <rFont val="Times New Roman"/>
        <family val="1"/>
      </rPr>
      <t xml:space="preserve">kann </t>
    </r>
    <r>
      <rPr>
        <sz val="11"/>
        <color rgb="FFFF0000"/>
        <rFont val="Arial"/>
        <family val="2"/>
      </rPr>
      <t xml:space="preserve">3. Sg.</t>
    </r>
  </si>
  <si>
    <t xml:space="preserve">kan</t>
  </si>
  <si>
    <t xml:space="preserve">can(n)</t>
  </si>
  <si>
    <t xml:space="preserve">can</t>
  </si>
  <si>
    <t xml:space="preserve">'wir können, kennen'</t>
  </si>
  <si>
    <t xml:space="preserve">*kunnum</t>
  </si>
  <si>
    <t xml:space="preserve">kunnum</t>
  </si>
  <si>
    <t xml:space="preserve">kunnu</t>
  </si>
  <si>
    <t xml:space="preserve">kunnom</t>
  </si>
  <si>
    <t xml:space="preserve">cunnon</t>
  </si>
  <si>
    <t xml:space="preserve">cunnun</t>
  </si>
  <si>
    <t xml:space="preserve">'ich konnte, kannte'</t>
  </si>
  <si>
    <r>
      <rPr>
        <i val="true"/>
        <sz val="10"/>
        <color rgb="FFA80000"/>
        <rFont val="Times New Roman"/>
        <family val="1"/>
      </rPr>
      <t xml:space="preserve">*kun-þ-ōⁿ </t>
    </r>
    <r>
      <rPr>
        <i val="true"/>
        <sz val="10"/>
        <color rgb="FF0070C0"/>
        <rFont val="Times New Roman"/>
        <family val="1"/>
      </rPr>
      <t xml:space="preserve">&gt; *kunþōⁿ</t>
    </r>
  </si>
  <si>
    <r>
      <rPr>
        <sz val="9"/>
        <color rgb="FF800000"/>
        <rFont val="Segoe UI"/>
        <family val="0"/>
      </rPr>
      <t xml:space="preserve"> *kunþ[a- ded]ē &gt;</t>
    </r>
    <r>
      <rPr>
        <sz val="9"/>
        <rFont val="Segoe UI"/>
        <family val="0"/>
      </rPr>
      <t xml:space="preserve"> </t>
    </r>
    <r>
      <rPr>
        <sz val="12"/>
        <color rgb="FF0053A8"/>
        <rFont val="Times New Roman"/>
        <family val="1"/>
      </rPr>
      <t xml:space="preserve">*kunþē</t>
    </r>
  </si>
  <si>
    <t xml:space="preserve">*kunþōⁿ</t>
  </si>
  <si>
    <t xml:space="preserve">kunþa</t>
  </si>
  <si>
    <t xml:space="preserve">kunde</t>
  </si>
  <si>
    <t xml:space="preserve">Neubildung?</t>
  </si>
  <si>
    <r>
      <rPr>
        <i val="true"/>
        <sz val="10"/>
        <color rgb="FF0053A8"/>
        <rFont val="Times New Roman"/>
        <family val="1"/>
      </rPr>
      <t xml:space="preserve">c</t>
    </r>
    <r>
      <rPr>
        <sz val="11"/>
        <color rgb="FF0053A8"/>
        <rFont val="Arial"/>
        <family val="2"/>
      </rPr>
      <t xml:space="preserve">ū</t>
    </r>
    <r>
      <rPr>
        <i val="true"/>
        <sz val="10"/>
        <color rgb="FF0053A8"/>
        <rFont val="Arial"/>
        <family val="2"/>
      </rPr>
      <t xml:space="preserve">þe</t>
    </r>
  </si>
  <si>
    <t xml:space="preserve">konda</t>
  </si>
  <si>
    <r>
      <rPr>
        <sz val="10"/>
        <color rgb="FF000000"/>
        <rFont val="Times New Roman"/>
        <family val="1"/>
      </rPr>
      <t xml:space="preserve">(ahd. þ &gt; d, vgl. Voyles, 1992: 217)  - </t>
    </r>
    <r>
      <rPr>
        <sz val="10"/>
        <color rgb="FF000000"/>
        <rFont val="Arial"/>
        <family val="2"/>
      </rPr>
      <t xml:space="preserve">unverständlich ist das o, muss sekundär sein (Analogie nach einem Verb ohne Nasal?) </t>
    </r>
    <r>
      <rPr>
        <b val="true"/>
        <sz val="10"/>
        <color rgb="FF000000"/>
        <rFont val="Arial"/>
        <family val="2"/>
      </rPr>
      <t xml:space="preserve">Stammvokal</t>
    </r>
  </si>
  <si>
    <r>
      <rPr>
        <sz val="10"/>
        <color rgb="FF000000"/>
        <rFont val="Times New Roman"/>
        <family val="1"/>
      </rPr>
      <t xml:space="preserve">ja (ahd. þ &gt; d, vgl. Voyles, 1992: 217)  - </t>
    </r>
    <r>
      <rPr>
        <sz val="10"/>
        <color rgb="FF000000"/>
        <rFont val="Arial"/>
        <family val="2"/>
      </rPr>
      <t xml:space="preserve">unverständlich ist das o, muss sekundär sein (Analogie nach einem Verb ohne Nasal?) </t>
    </r>
    <r>
      <rPr>
        <b val="true"/>
        <sz val="10"/>
        <color rgb="FF000000"/>
        <rFont val="Arial"/>
        <family val="2"/>
      </rPr>
      <t xml:space="preserve">Stammvokal</t>
    </r>
  </si>
  <si>
    <r>
      <rPr>
        <i val="true"/>
        <sz val="10"/>
        <color rgb="FF0053A8"/>
        <rFont val="Times New Roman"/>
        <family val="1"/>
      </rPr>
      <t xml:space="preserve">c</t>
    </r>
    <r>
      <rPr>
        <sz val="11"/>
        <color rgb="FF0053A8"/>
        <rFont val="Arial"/>
        <family val="2"/>
      </rPr>
      <t xml:space="preserve">ūð</t>
    </r>
    <r>
      <rPr>
        <i val="true"/>
        <sz val="10"/>
        <color rgb="FF0053A8"/>
        <rFont val="Arial"/>
        <family val="2"/>
      </rPr>
      <t xml:space="preserve">e</t>
    </r>
  </si>
  <si>
    <t xml:space="preserve">ja (ae. stl.  Obstruent wird zwischen zwei Sonoranten sth. (Voyles, 1992: 151))</t>
  </si>
  <si>
    <t xml:space="preserve">cūðe</t>
  </si>
  <si>
    <t xml:space="preserve">(Tiefenbach, 2010: 223)</t>
  </si>
  <si>
    <r>
      <rPr>
        <sz val="10"/>
        <color rgb="FF000000"/>
        <rFont val="Times New Roman"/>
        <family val="1"/>
      </rPr>
      <t xml:space="preserve">(Birkmann, 1987: 170) Lautgesetzlich zu erwartende Form mit Nasalschwund wäre </t>
    </r>
    <r>
      <rPr>
        <i val="true"/>
        <sz val="10"/>
        <color rgb="FF000000"/>
        <rFont val="Times New Roman"/>
        <family val="1"/>
      </rPr>
      <t xml:space="preserve">*kūþa/kūda –</t>
    </r>
    <r>
      <rPr>
        <sz val="10"/>
        <color rgb="FF000000"/>
        <rFont val="Times New Roman"/>
        <family val="1"/>
      </rPr>
      <t xml:space="preserve"> fehlender Nasal beweist aber, dass der urspr. Dental *þ war – as. stimmlose Obstruenten werden zwischen zwei Sonoranten stimmhaft (Voyles, 1992: 195)</t>
    </r>
  </si>
  <si>
    <r>
      <rPr>
        <sz val="11"/>
        <color rgb="FF004586"/>
        <rFont val="Arial"/>
        <family val="2"/>
      </rPr>
      <t xml:space="preserve">kunni</t>
    </r>
    <r>
      <rPr>
        <i val="true"/>
        <sz val="10"/>
        <color rgb="FF000000"/>
        <rFont val="Arial"/>
        <family val="2"/>
      </rPr>
      <t xml:space="preserve"> </t>
    </r>
    <r>
      <rPr>
        <sz val="11"/>
        <color rgb="FFFF0000"/>
        <rFont val="Arial"/>
        <family val="2"/>
      </rPr>
      <t xml:space="preserve">3. Sg.</t>
    </r>
  </si>
  <si>
    <t xml:space="preserve">n</t>
  </si>
  <si>
    <t xml:space="preserve">ja (Noreen, 1970: 199) aus *kunþa assimiliert</t>
  </si>
  <si>
    <r>
      <rPr>
        <i val="true"/>
        <sz val="10"/>
        <color rgb="FF004586"/>
        <rFont val="Times New Roman"/>
        <family val="1"/>
      </rPr>
      <t xml:space="preserve">kunna &lt;</t>
    </r>
    <r>
      <rPr>
        <i val="true"/>
        <sz val="10"/>
        <color rgb="FF0053A8"/>
        <rFont val="Times New Roman"/>
        <family val="1"/>
      </rPr>
      <t xml:space="preserve"> </t>
    </r>
    <r>
      <rPr>
        <sz val="10"/>
        <color rgb="FF0053A8"/>
        <rFont val="Arial"/>
        <family val="2"/>
      </rPr>
      <t xml:space="preserve">*kunþa</t>
    </r>
    <r>
      <rPr>
        <sz val="10"/>
        <color rgb="FF000000"/>
        <rFont val="Arial"/>
        <family val="2"/>
      </rPr>
      <t xml:space="preserve"> (Birkmann, 1987: 235)</t>
    </r>
  </si>
  <si>
    <t xml:space="preserve">kunne</t>
  </si>
  <si>
    <t xml:space="preserve">konsta</t>
  </si>
  <si>
    <r>
      <rPr>
        <sz val="10"/>
        <color rgb="FF000000"/>
        <rFont val="Times New Roman"/>
        <family val="1"/>
      </rPr>
      <t xml:space="preserve">(s müsste nachträglich eingeschoben sein) </t>
    </r>
    <r>
      <rPr>
        <sz val="12"/>
        <color rgb="FF000000"/>
        <rFont val="Times New Roman"/>
        <family val="1"/>
      </rPr>
      <t xml:space="preserve">(Birkmann, 1987: 171) – </t>
    </r>
    <r>
      <rPr>
        <sz val="10"/>
        <color rgb="FF000000"/>
        <rFont val="Times New Roman"/>
        <family val="1"/>
      </rPr>
      <t xml:space="preserve">unverständlich ist das o, muss sekundär sein (Analogie nach einem Verb ohne Nasal?) </t>
    </r>
    <r>
      <rPr>
        <b val="true"/>
        <sz val="10"/>
        <color rgb="FF000000"/>
        <rFont val="Times New Roman"/>
        <family val="1"/>
      </rPr>
      <t xml:space="preserve">Stammauslaut, Stammvokal</t>
    </r>
  </si>
  <si>
    <t xml:space="preserve">consta</t>
  </si>
  <si>
    <r>
      <rPr>
        <sz val="10"/>
        <color rgb="FF000000"/>
        <rFont val="Times New Roman"/>
        <family val="1"/>
      </rPr>
      <t xml:space="preserve">(s müsste nachträglich eingeschoben sein) </t>
    </r>
    <r>
      <rPr>
        <sz val="12"/>
        <color rgb="FF000000"/>
        <rFont val="Times New Roman"/>
        <family val="1"/>
      </rPr>
      <t xml:space="preserve">(Birkmann, 1987: 171) – </t>
    </r>
    <r>
      <rPr>
        <sz val="10"/>
        <color rgb="FF000000"/>
        <rFont val="Arial"/>
        <family val="2"/>
      </rPr>
      <t xml:space="preserve">unverständlich ist das o, muss sekundär sein (Analogie nach einem Verb ohne Nasal?) </t>
    </r>
    <r>
      <rPr>
        <b val="true"/>
        <sz val="10"/>
        <color rgb="FF000000"/>
        <rFont val="Arial"/>
        <family val="2"/>
      </rPr>
      <t xml:space="preserve">Stammauslaut, Stammvokal</t>
    </r>
  </si>
  <si>
    <t xml:space="preserve">'gekannt'</t>
  </si>
  <si>
    <t xml:space="preserve">kunnr</t>
  </si>
  <si>
    <t xml:space="preserve">(Kroonen, 2013: 312)</t>
  </si>
  <si>
    <t xml:space="preserve">*ǵń̥h₃-to- (Kroonen, 2013: 312)</t>
  </si>
  <si>
    <r>
      <rPr>
        <i val="true"/>
        <sz val="10"/>
        <color rgb="FF008000"/>
        <rFont val="Times New Roman"/>
        <family val="1"/>
      </rPr>
      <t xml:space="preserve">kunder </t>
    </r>
    <r>
      <rPr>
        <i val="true"/>
        <sz val="10"/>
        <color rgb="FF000000"/>
        <rFont val="Times New Roman"/>
        <family val="1"/>
      </rPr>
      <t xml:space="preserve">'bekannt' (adj.)</t>
    </r>
  </si>
  <si>
    <t xml:space="preserve">urnord. þ &gt; ð – aschwed. &gt; d nach n wie an.?</t>
  </si>
  <si>
    <t xml:space="preserve">cūþ ‚bekannt‘</t>
  </si>
  <si>
    <t xml:space="preserve">(Fortson, 2010: 342)</t>
  </si>
  <si>
    <t xml:space="preserve">kund</t>
  </si>
  <si>
    <t xml:space="preserve">(Wright, 1997: 162)</t>
  </si>
  <si>
    <t xml:space="preserve">ja (ahd. þ &gt; d, vgl. Voyles, 1992: 217)</t>
  </si>
  <si>
    <t xml:space="preserve">kūþ</t>
  </si>
  <si>
    <r>
      <rPr>
        <sz val="11"/>
        <color rgb="FF000000"/>
        <rFont val="Times New Roman"/>
        <family val="1"/>
      </rPr>
      <t xml:space="preserve">idg. </t>
    </r>
    <r>
      <rPr>
        <i val="true"/>
        <sz val="11"/>
        <color rgb="FF000000"/>
        <rFont val="Times New Roman"/>
        <family val="1"/>
      </rPr>
      <t xml:space="preserve">*gń̥h₃-tos</t>
    </r>
    <r>
      <rPr>
        <sz val="11"/>
        <color rgb="FF000000"/>
        <rFont val="Times New Roman"/>
        <family val="1"/>
      </rPr>
      <t xml:space="preserve"> (Kroonen, 2013: 312) &gt; 1. LV., Sprossvokal *u vor *n, Laryngalschwund Zusatzannahme: Akzent auf der Stammsilbe – Bedeutungsdifferenzierung zu *gn̥h₃-tós ‚geboren‘?  (Schaffner, 2001: 336) </t>
    </r>
    <r>
      <rPr>
        <b val="true"/>
        <sz val="11"/>
        <color rgb="FF000000"/>
        <rFont val="Times New Roman"/>
        <family val="1"/>
      </rPr>
      <t xml:space="preserve">Dentalsuffix</t>
    </r>
  </si>
  <si>
    <t xml:space="preserve">*kunþas</t>
  </si>
  <si>
    <r>
      <rPr>
        <sz val="10"/>
        <color rgb="FF008000"/>
        <rFont val="Times New Roman"/>
        <family val="1"/>
      </rPr>
      <t xml:space="preserve">*ǵn̥-tós </t>
    </r>
    <r>
      <rPr>
        <sz val="11"/>
        <color rgb="FF000000"/>
        <rFont val="Arial"/>
        <family val="2"/>
      </rPr>
      <t xml:space="preserve">(Wright, 1997: 162) / </t>
    </r>
    <r>
      <rPr>
        <sz val="11"/>
        <color rgb="FF008000"/>
        <rFont val="Times New Roman"/>
        <family val="1"/>
      </rPr>
      <t xml:space="preserve">*ǵń̥-to-s</t>
    </r>
    <r>
      <rPr>
        <sz val="11"/>
        <color rgb="FF000000"/>
        <rFont val="Times New Roman"/>
        <family val="1"/>
      </rPr>
      <t xml:space="preserve"> </t>
    </r>
    <r>
      <rPr>
        <sz val="11"/>
        <color rgb="FF000000"/>
        <rFont val="Arial"/>
        <family val="2"/>
      </rPr>
      <t xml:space="preserve">(Bethge, 1900: 378)</t>
    </r>
  </si>
  <si>
    <t xml:space="preserve">*kúnþas</t>
  </si>
  <si>
    <t xml:space="preserve">kunþs</t>
  </si>
  <si>
    <t xml:space="preserve">kunnat</t>
  </si>
  <si>
    <t xml:space="preserve">kunnit (ntr.)</t>
  </si>
  <si>
    <t xml:space="preserve">nein (i passt nicht)</t>
  </si>
  <si>
    <t xml:space="preserve">-cunnen</t>
  </si>
  <si>
    <t xml:space="preserve">(Campbell, 1979: 344)</t>
  </si>
  <si>
    <r>
      <rPr>
        <sz val="10"/>
        <color rgb="FF000000"/>
        <rFont val="Times New Roman"/>
        <family val="1"/>
      </rPr>
      <t xml:space="preserve"> st. Partizip? </t>
    </r>
    <r>
      <rPr>
        <b val="true"/>
        <sz val="10"/>
        <color rgb="FF000000"/>
        <rFont val="Times New Roman"/>
        <family val="1"/>
      </rPr>
      <t xml:space="preserve">Dentalsuffix</t>
    </r>
  </si>
  <si>
    <t xml:space="preserve">ferchunnan</t>
  </si>
  <si>
    <r>
      <rPr>
        <sz val="10"/>
        <color rgb="FF000000"/>
        <rFont val="Times New Roman"/>
        <family val="1"/>
      </rPr>
      <t xml:space="preserve">st. Partizip? </t>
    </r>
    <r>
      <rPr>
        <b val="true"/>
        <sz val="10"/>
        <color rgb="FF000000"/>
        <rFont val="Times New Roman"/>
        <family val="1"/>
      </rPr>
      <t xml:space="preserve">Dentalsuffix</t>
    </r>
  </si>
  <si>
    <t xml:space="preserve">'bedürfen'</t>
  </si>
  <si>
    <t xml:space="preserve">Wurzel *terp- ‚sich sättigen‘ &gt; ‚bedürfen‘ , Perfekt *te-tórp/tr̥p- (Lloyd, Lühr, Springer, 1998: 867)  </t>
  </si>
  <si>
    <t xml:space="preserve">*þurƀan</t>
  </si>
  <si>
    <t xml:space="preserve">(Lloyd, Lühr, Springer, 1998: 867)</t>
  </si>
  <si>
    <t xml:space="preserve">*þurbaną</t>
  </si>
  <si>
    <r>
      <rPr>
        <sz val="10"/>
        <color rgb="FF000000"/>
        <rFont val="Times New Roman"/>
        <family val="1"/>
      </rPr>
      <t xml:space="preserve">*terp-/torp-/</t>
    </r>
    <r>
      <rPr>
        <sz val="11"/>
        <color rgb="FF000000"/>
        <rFont val="Times New Roman"/>
        <family val="1"/>
      </rPr>
      <t xml:space="preserve">tr̥p-</t>
    </r>
    <r>
      <rPr>
        <sz val="11"/>
        <color rgb="FF000000"/>
        <rFont val="Arial"/>
        <family val="2"/>
      </rPr>
      <t xml:space="preserve"> ? 'sich sättigen, genießen' ? (Birkmann, 1987: 80)</t>
    </r>
  </si>
  <si>
    <t xml:space="preserve">*þurban</t>
  </si>
  <si>
    <t xml:space="preserve">*þaurban  </t>
  </si>
  <si>
    <t xml:space="preserve">(Birkmann, 1987: 108)</t>
  </si>
  <si>
    <t xml:space="preserve">þurfa</t>
  </si>
  <si>
    <t xml:space="preserve">þorva</t>
  </si>
  <si>
    <t xml:space="preserve">þurfan</t>
  </si>
  <si>
    <t xml:space="preserve">thurfan</t>
  </si>
  <si>
    <t xml:space="preserve">(Birkmann, 1987: 146)</t>
  </si>
  <si>
    <t xml:space="preserve">(Birkmann, 1987: 173)</t>
  </si>
  <si>
    <t xml:space="preserve">*tr̥p- (Kroonen, 2013: 552)</t>
  </si>
  <si>
    <t xml:space="preserve">*þurfan</t>
  </si>
  <si>
    <t xml:space="preserve">(Kroonen, 2013: 552)</t>
  </si>
  <si>
    <t xml:space="preserve">'ich bedarf'</t>
  </si>
  <si>
    <t xml:space="preserve">*[te-]tórp-a</t>
  </si>
  <si>
    <t xml:space="preserve">*þarf</t>
  </si>
  <si>
    <t xml:space="preserve">*tetórpe ‚er/sie genießt‘ (Ringe, 2006: 154)</t>
  </si>
  <si>
    <r>
      <rPr>
        <sz val="10"/>
        <color rgb="FF000000"/>
        <rFont val="Times New Roman"/>
        <family val="1"/>
      </rPr>
      <t xml:space="preserve">Wurzel *terp- ‚sich sättigen‘, Perfekt *te-tórp/</t>
    </r>
    <r>
      <rPr>
        <sz val="11"/>
        <color rgb="FF000000"/>
        <rFont val="Times New Roman"/>
        <family val="1"/>
      </rPr>
      <t xml:space="preserve">tr̥p-</t>
    </r>
    <r>
      <rPr>
        <sz val="10"/>
        <color rgb="FF000000"/>
        <rFont val="Times New Roman"/>
        <family val="1"/>
      </rPr>
      <t xml:space="preserve">  (Rix, 2001: 636)</t>
    </r>
  </si>
  <si>
    <t xml:space="preserve">þarf</t>
  </si>
  <si>
    <r>
      <rPr>
        <i val="true"/>
        <sz val="10"/>
        <color rgb="FF000000"/>
        <rFont val="Times New Roman"/>
        <family val="1"/>
      </rPr>
      <t xml:space="preserve">þarf </t>
    </r>
    <r>
      <rPr>
        <sz val="11"/>
        <color rgb="FFFF0000"/>
        <rFont val="Arial"/>
        <family val="2"/>
      </rPr>
      <t xml:space="preserve">3. Sg.</t>
    </r>
  </si>
  <si>
    <t xml:space="preserve">þorf, þarf, thørf</t>
  </si>
  <si>
    <t xml:space="preserve">þearf</t>
  </si>
  <si>
    <t xml:space="preserve">darf</t>
  </si>
  <si>
    <t xml:space="preserve">tharf</t>
  </si>
  <si>
    <t xml:space="preserve">'wir bedürfen'</t>
  </si>
  <si>
    <t xml:space="preserve">*[te-]tr̥p-mé</t>
  </si>
  <si>
    <t xml:space="preserve">*þurƀum</t>
  </si>
  <si>
    <r>
      <rPr>
        <i val="true"/>
        <sz val="10"/>
        <color rgb="FF000000"/>
        <rFont val="Times New Roman"/>
        <family val="1"/>
      </rPr>
      <t xml:space="preserve">*þur</t>
    </r>
    <r>
      <rPr>
        <sz val="11"/>
        <color rgb="FF000000"/>
        <rFont val="Times New Roman"/>
        <family val="1"/>
      </rPr>
      <t xml:space="preserve">ƀ</t>
    </r>
    <r>
      <rPr>
        <i val="true"/>
        <sz val="10"/>
        <color rgb="FF000000"/>
        <rFont val="Arial"/>
        <family val="2"/>
      </rPr>
      <t xml:space="preserve">um</t>
    </r>
  </si>
  <si>
    <t xml:space="preserve">þaurbum</t>
  </si>
  <si>
    <t xml:space="preserve">þurfu</t>
  </si>
  <si>
    <t xml:space="preserve">þurfom</t>
  </si>
  <si>
    <t xml:space="preserve">þurfon</t>
  </si>
  <si>
    <t xml:space="preserve">durfum</t>
  </si>
  <si>
    <r>
      <rPr>
        <i val="true"/>
        <sz val="10"/>
        <color rgb="FF000000"/>
        <rFont val="Times New Roman"/>
        <family val="1"/>
      </rPr>
      <t xml:space="preserve">thur</t>
    </r>
    <r>
      <rPr>
        <sz val="11"/>
        <color rgb="FF000000"/>
        <rFont val="Times New Roman"/>
        <family val="1"/>
      </rPr>
      <t xml:space="preserve">ƀ</t>
    </r>
    <r>
      <rPr>
        <i val="true"/>
        <sz val="10"/>
        <color rgb="FF000000"/>
        <rFont val="Arial"/>
        <family val="2"/>
      </rPr>
      <t xml:space="preserve">un</t>
    </r>
  </si>
  <si>
    <t xml:space="preserve">'ich bedurfte'</t>
  </si>
  <si>
    <t xml:space="preserve">*þurf-t-ōⁿ &gt; *þurftōⁿ</t>
  </si>
  <si>
    <r>
      <rPr>
        <sz val="9"/>
        <color rgb="FF800000"/>
        <rFont val="Segoe UI"/>
        <family val="0"/>
      </rPr>
      <t xml:space="preserve">*þurft[a-  ded]ē &gt;</t>
    </r>
    <r>
      <rPr>
        <sz val="9"/>
        <rFont val="Segoe UI"/>
        <family val="0"/>
      </rPr>
      <t xml:space="preserve"> </t>
    </r>
    <r>
      <rPr>
        <sz val="12"/>
        <color rgb="FF0053A8"/>
        <rFont val="Times New Roman"/>
        <family val="1"/>
      </rPr>
      <t xml:space="preserve">*þurftē</t>
    </r>
  </si>
  <si>
    <t xml:space="preserve">*þurftōⁿ</t>
  </si>
  <si>
    <t xml:space="preserve">þaurfta</t>
  </si>
  <si>
    <t xml:space="preserve">Ja – germ. kurzes u vor r oder h zu o = &lt;au&gt; (Braune, Heidermanns, 2004: 43)</t>
  </si>
  <si>
    <r>
      <rPr>
        <i val="true"/>
        <sz val="10"/>
        <color rgb="FF004586"/>
        <rFont val="Times New Roman"/>
        <family val="1"/>
      </rPr>
      <t xml:space="preserve">þurfti </t>
    </r>
    <r>
      <rPr>
        <sz val="11"/>
        <color rgb="FFFF0000"/>
        <rFont val="Arial"/>
        <family val="2"/>
      </rPr>
      <t xml:space="preserve">3. Sg.</t>
    </r>
  </si>
  <si>
    <t xml:space="preserve">þurfta</t>
  </si>
  <si>
    <t xml:space="preserve">(Birkmann, 1987: 80)</t>
  </si>
  <si>
    <t xml:space="preserve">þorfti/þurfti</t>
  </si>
  <si>
    <r>
      <rPr>
        <sz val="9"/>
        <color rgb="FF000000"/>
        <rFont val="Times New Roman"/>
        <family val="1"/>
      </rPr>
      <t xml:space="preserve">Nach NOREEN 1904:468 wurde aus dem Inf. der Stanmsilbenvokal </t>
    </r>
    <r>
      <rPr>
        <i val="true"/>
        <sz val="9"/>
        <color rgb="FF000000"/>
        <rFont val="Times New Roman"/>
        <family val="1"/>
      </rPr>
      <t xml:space="preserve">-o- </t>
    </r>
    <r>
      <rPr>
        <sz val="9"/>
        <color rgb="FF000000"/>
        <rFont val="Times New Roman"/>
        <family val="1"/>
      </rPr>
      <t xml:space="preserve">ins Prät. und den Pl.Präs.Ind. Übertragen. (Birkmann, 1987: 303) </t>
    </r>
    <r>
      <rPr>
        <b val="true"/>
        <sz val="9"/>
        <color rgb="FF000000"/>
        <rFont val="Times New Roman"/>
        <family val="1"/>
      </rPr>
      <t xml:space="preserve">Stammvokal</t>
    </r>
  </si>
  <si>
    <t xml:space="preserve">thurfte</t>
  </si>
  <si>
    <t xml:space="preserve">þorfte</t>
  </si>
  <si>
    <t xml:space="preserve">dorfta</t>
  </si>
  <si>
    <t xml:space="preserve">thorfta</t>
  </si>
  <si>
    <t xml:space="preserve">ja germ. *u &gt; o vor tiefem Vokal (Gallée, 1993: 55)</t>
  </si>
  <si>
    <t xml:space="preserve"> thørfte</t>
  </si>
  <si>
    <r>
      <rPr>
        <sz val="9"/>
        <color rgb="FF000000"/>
        <rFont val="Times New Roman"/>
        <family val="1"/>
      </rPr>
      <t xml:space="preserve">Gegen Ende des 15. und Anfang des 16. Jhds. tauchen auch Formen wie </t>
    </r>
    <r>
      <rPr>
        <i val="true"/>
        <sz val="9"/>
        <color rgb="FF000000"/>
        <rFont val="Times New Roman"/>
        <family val="1"/>
      </rPr>
      <t xml:space="preserve">torfftier, thörffuer </t>
    </r>
    <r>
      <rPr>
        <sz val="9"/>
        <color rgb="FF000000"/>
        <rFont val="Times New Roman"/>
        <family val="1"/>
      </rPr>
      <t xml:space="preserve">auf (Belege bei SÖDEHflALL 1884-1918:724), wo die Präs.- Endung der starken und schwachen Verben angehängt wurde, und damit die prät. präs. Flexion im Präs.Ind. restlos aufgegeben ist. Etwa zur gleichen Zeit er- scheint in allen Formen der umgelautete Stammsilbenvokal </t>
    </r>
    <r>
      <rPr>
        <i val="true"/>
        <sz val="9"/>
        <color rgb="FF000000"/>
        <rFont val="Times New Roman"/>
        <family val="1"/>
      </rPr>
      <t xml:space="preserve">-ö-, </t>
    </r>
    <r>
      <rPr>
        <sz val="9"/>
        <color rgb="FF000000"/>
        <rFont val="Times New Roman"/>
        <family val="1"/>
      </rPr>
      <t xml:space="preserve">also Sg.Präs. Ind. </t>
    </r>
    <r>
      <rPr>
        <i val="true"/>
        <sz val="9"/>
        <color rgb="FF000000"/>
        <rFont val="Times New Roman"/>
        <family val="1"/>
      </rPr>
      <t xml:space="preserve">thörf(f), thörffDer, </t>
    </r>
    <r>
      <rPr>
        <sz val="9"/>
        <color rgb="FF000000"/>
        <rFont val="Times New Roman"/>
        <family val="1"/>
      </rPr>
      <t xml:space="preserve">Inf. </t>
    </r>
    <r>
      <rPr>
        <i val="true"/>
        <sz val="9"/>
        <color rgb="FF000000"/>
        <rFont val="Times New Roman"/>
        <family val="1"/>
      </rPr>
      <t xml:space="preserve">thörfUa, </t>
    </r>
    <r>
      <rPr>
        <sz val="9"/>
        <color rgb="FF000000"/>
        <rFont val="Times New Roman"/>
        <family val="1"/>
      </rPr>
      <t xml:space="preserve">Prät. </t>
    </r>
    <r>
      <rPr>
        <i val="true"/>
        <sz val="9"/>
        <color rgb="FF000000"/>
        <rFont val="Times New Roman"/>
        <family val="1"/>
      </rPr>
      <t xml:space="preserve">thörf(f)te, </t>
    </r>
    <r>
      <rPr>
        <sz val="9"/>
        <color rgb="FF000000"/>
        <rFont val="Times New Roman"/>
        <family val="1"/>
      </rPr>
      <t xml:space="preserve">der nach NOREEN 1904:468 "wohl aus dem einst i-umgelauteten Konj. Stamnt.". (Birkmann, 1987: 303) </t>
    </r>
    <r>
      <rPr>
        <b val="true"/>
        <sz val="9"/>
        <color rgb="FF000000"/>
        <rFont val="Times New Roman"/>
        <family val="1"/>
      </rPr>
      <t xml:space="preserve">Stammvokal</t>
    </r>
  </si>
  <si>
    <t xml:space="preserve">'bedurft'</t>
  </si>
  <si>
    <t xml:space="preserve">þurfat</t>
  </si>
  <si>
    <r>
      <rPr>
        <sz val="11"/>
        <color rgb="FF000000"/>
        <rFont val="Times New Roman"/>
        <family val="1"/>
      </rPr>
      <t xml:space="preserve">-idg. *tr̥p-tó-s (Hill, 2010: 416) &gt; 1. LV., Sprossvokal *u </t>
    </r>
    <r>
      <rPr>
        <b val="true"/>
        <sz val="9"/>
        <color rgb="FF000000"/>
        <rFont val="Segoe UI"/>
        <family val="0"/>
      </rPr>
      <t xml:space="preserve">(</t>
    </r>
    <r>
      <rPr>
        <sz val="9"/>
        <color rgb="FF000000"/>
        <rFont val="Segoe UI"/>
        <family val="0"/>
      </rPr>
      <t xml:space="preserve">eigenes Rekonstrukt</t>
    </r>
    <r>
      <rPr>
        <b val="true"/>
        <sz val="9"/>
        <color rgb="FF000000"/>
        <rFont val="Segoe UI"/>
        <family val="0"/>
      </rPr>
      <t xml:space="preserve">)</t>
    </r>
  </si>
  <si>
    <t xml:space="preserve">*þurftaz</t>
  </si>
  <si>
    <t xml:space="preserve">-idg. *tr̥p-tó-s (Hill, 2010: 416) &gt; 1. LV., Sprossvokal *u </t>
  </si>
  <si>
    <r>
      <rPr>
        <sz val="10"/>
        <color rgb="FF008000"/>
        <rFont val="Times New Roman"/>
        <family val="1"/>
      </rPr>
      <t xml:space="preserve">*tr̥p-tó- </t>
    </r>
    <r>
      <rPr>
        <sz val="10"/>
        <color rgb="FF000000"/>
        <rFont val="Times New Roman"/>
        <family val="1"/>
      </rPr>
      <t xml:space="preserve">(Hill, 2010: 416)</t>
    </r>
  </si>
  <si>
    <t xml:space="preserve">*þurfta-</t>
  </si>
  <si>
    <t xml:space="preserve">þaurfts</t>
  </si>
  <si>
    <t xml:space="preserve">þurft</t>
  </si>
  <si>
    <t xml:space="preserve"> thørft</t>
  </si>
  <si>
    <t xml:space="preserve">Wurzel *dʰers- ‚Mut fassen‘, Perfekt *dʰe-dʰors/*dʰr̥s- (Rix, 2001: 147)</t>
  </si>
  <si>
    <t xml:space="preserve">*durzaną</t>
  </si>
  <si>
    <t xml:space="preserve">*dʰers-/dʰors-/dʰr̥s- 'wagen, kühn sein' (Birkmann, 1987: 69)</t>
  </si>
  <si>
    <t xml:space="preserve">*dars-/durz- (Birkmann, 1987: 147)</t>
  </si>
  <si>
    <t xml:space="preserve">*(ga)durzan  </t>
  </si>
  <si>
    <t xml:space="preserve">(Birkmann, 1987: 69)  </t>
  </si>
  <si>
    <t xml:space="preserve">gadaursan</t>
  </si>
  <si>
    <t xml:space="preserve">(Birkmann, 1987: 107)</t>
  </si>
  <si>
    <t xml:space="preserve">gidurran</t>
  </si>
  <si>
    <t xml:space="preserve">(Birkmann, 1987: 147)</t>
  </si>
  <si>
    <t xml:space="preserve">*durran</t>
  </si>
  <si>
    <t xml:space="preserve">(Birkmann, 1987: 174)</t>
  </si>
  <si>
    <t xml:space="preserve">'ich wage'</t>
  </si>
  <si>
    <t xml:space="preserve">*dʰedʰórse ‚er/sie wagt‘ (Ringe, 2006: 153)</t>
  </si>
  <si>
    <t xml:space="preserve">*dars</t>
  </si>
  <si>
    <t xml:space="preserve">*dʰors- - *dʰrs-  (Kroonen, 2013: 111)</t>
  </si>
  <si>
    <t xml:space="preserve">gadars</t>
  </si>
  <si>
    <t xml:space="preserve">dearr</t>
  </si>
  <si>
    <t xml:space="preserve">gidar</t>
  </si>
  <si>
    <t xml:space="preserve">(Tiefenbach, 2010: 63)</t>
  </si>
  <si>
    <t xml:space="preserve">'wir wagen'</t>
  </si>
  <si>
    <t xml:space="preserve">*dursum</t>
  </si>
  <si>
    <t xml:space="preserve">gadaursum</t>
  </si>
  <si>
    <t xml:space="preserve">durron</t>
  </si>
  <si>
    <t xml:space="preserve">3. Pl. Gidurrun</t>
  </si>
  <si>
    <t xml:space="preserve">'ich wagte'</t>
  </si>
  <si>
    <r>
      <rPr>
        <i val="true"/>
        <sz val="10"/>
        <color rgb="FFA80000"/>
        <rFont val="Times New Roman"/>
        <family val="1"/>
      </rPr>
      <t xml:space="preserve">*durs-t-ōⁿ</t>
    </r>
    <r>
      <rPr>
        <i val="true"/>
        <sz val="10"/>
        <color rgb="FF0070C0"/>
        <rFont val="Times New Roman"/>
        <family val="1"/>
      </rPr>
      <t xml:space="preserve"> &gt; *durstōⁿ</t>
    </r>
  </si>
  <si>
    <r>
      <rPr>
        <sz val="9"/>
        <color rgb="FF800000"/>
        <rFont val="Segoe UI"/>
        <family val="0"/>
      </rPr>
      <t xml:space="preserve">*durst[a- dedē]</t>
    </r>
    <r>
      <rPr>
        <sz val="9"/>
        <rFont val="Segoe UI"/>
        <family val="0"/>
      </rPr>
      <t xml:space="preserve"> &gt;</t>
    </r>
    <r>
      <rPr>
        <sz val="9"/>
        <color rgb="FF0053A8"/>
        <rFont val="Segoe UI"/>
        <family val="0"/>
      </rPr>
      <t xml:space="preserve"> </t>
    </r>
    <r>
      <rPr>
        <sz val="12"/>
        <color rgb="FF0053A8"/>
        <rFont val="Times New Roman"/>
        <family val="1"/>
      </rPr>
      <t xml:space="preserve">*durstē</t>
    </r>
  </si>
  <si>
    <t xml:space="preserve">*durstōⁿ</t>
  </si>
  <si>
    <t xml:space="preserve">gadáursta</t>
  </si>
  <si>
    <t xml:space="preserve">(Birkmann, 1987: 69)</t>
  </si>
  <si>
    <t xml:space="preserve">dorste</t>
  </si>
  <si>
    <t xml:space="preserve">gitorsta</t>
  </si>
  <si>
    <t xml:space="preserve">dorsta</t>
  </si>
  <si>
    <t xml:space="preserve">- idg. *dʰrs-tó- &gt; 1. LV (*t bleibt nach *s)., Sprossvokal *u (eigenes Rekonstrukt)</t>
  </si>
  <si>
    <t xml:space="preserve">*dursta-</t>
  </si>
  <si>
    <t xml:space="preserve">giturstic, caturstic, kituristic</t>
  </si>
  <si>
    <t xml:space="preserve">'an etw. denken' (bzw. 'Iieben' ((Birkmann, 1987:82))</t>
  </si>
  <si>
    <t xml:space="preserve">*h₃neh₂- ‘genießen’ (Rix, 2001: 302), (Kroonen, 2013: 560)</t>
  </si>
  <si>
    <t xml:space="preserve">*unnaną</t>
  </si>
  <si>
    <t xml:space="preserve">*ans- oder *h₃neh₂- oder *h₂ens- ‚zugeneigt sein‘-? (Birkmann, 1987:82-83)</t>
  </si>
  <si>
    <t xml:space="preserve">*ans-/unz- (Birkmann, 1987:82)</t>
  </si>
  <si>
    <t xml:space="preserve">*unnan</t>
  </si>
  <si>
    <t xml:space="preserve">(Birkmann, 1987:82)</t>
  </si>
  <si>
    <t xml:space="preserve">unna</t>
  </si>
  <si>
    <t xml:space="preserve">(Noreen, 1904: 468)</t>
  </si>
  <si>
    <t xml:space="preserve">unnan</t>
  </si>
  <si>
    <t xml:space="preserve">(Birkmann, 1987: 142)</t>
  </si>
  <si>
    <t xml:space="preserve">giunnnan</t>
  </si>
  <si>
    <t xml:space="preserve">(Tiefenbach, 2010: 428)</t>
  </si>
  <si>
    <t xml:space="preserve">'ich denke an'</t>
  </si>
  <si>
    <t xml:space="preserve">*h₃neh₂- ‚jmdm. nützen‘(Ringe, 2006: 154)</t>
  </si>
  <si>
    <t xml:space="preserve">*ann</t>
  </si>
  <si>
    <r>
      <rPr>
        <i val="true"/>
        <sz val="10"/>
        <color rgb="FF000000"/>
        <rFont val="Times New Roman"/>
        <family val="1"/>
      </rPr>
      <t xml:space="preserve">ann </t>
    </r>
    <r>
      <rPr>
        <sz val="11"/>
        <color rgb="FFFF0000"/>
        <rFont val="Arial"/>
        <family val="2"/>
      </rPr>
      <t xml:space="preserve">3. Sg.</t>
    </r>
  </si>
  <si>
    <t xml:space="preserve">ann</t>
  </si>
  <si>
    <t xml:space="preserve">an</t>
  </si>
  <si>
    <r>
      <rPr>
        <i val="true"/>
        <sz val="11"/>
        <color rgb="FF000000"/>
        <rFont val="Arial"/>
        <family val="2"/>
      </rPr>
      <t xml:space="preserve">irban</t>
    </r>
    <r>
      <rPr>
        <sz val="10"/>
        <color rgb="FF000000"/>
        <rFont val="Times New Roman"/>
        <family val="1"/>
      </rPr>
      <t xml:space="preserve"> zu </t>
    </r>
    <r>
      <rPr>
        <i val="true"/>
        <sz val="11"/>
        <color rgb="FF000000"/>
        <rFont val="Arial"/>
        <family val="2"/>
      </rPr>
      <t xml:space="preserve">irbunnan</t>
    </r>
    <r>
      <rPr>
        <sz val="10"/>
        <color rgb="FF000000"/>
        <rFont val="Times New Roman"/>
        <family val="1"/>
      </rPr>
      <t xml:space="preserve"> 'missgönnen'</t>
    </r>
  </si>
  <si>
    <t xml:space="preserve">'wir denken an'</t>
  </si>
  <si>
    <t xml:space="preserve">*unnum</t>
  </si>
  <si>
    <t xml:space="preserve">unnu</t>
  </si>
  <si>
    <t xml:space="preserve">unnom</t>
  </si>
  <si>
    <t xml:space="preserve">unnon</t>
  </si>
  <si>
    <t xml:space="preserve">'ich dachte an'</t>
  </si>
  <si>
    <t xml:space="preserve">*un-þ-ōⁿ &gt; *unþōⁿ   </t>
  </si>
  <si>
    <r>
      <rPr>
        <sz val="10"/>
        <color rgb="FF800000"/>
        <rFont val="Times New Roman"/>
        <family val="1"/>
      </rPr>
      <t xml:space="preserve">*unþ[a- ded]ē &gt;</t>
    </r>
    <r>
      <rPr>
        <sz val="10"/>
        <color rgb="FF003F80"/>
        <rFont val="Times New Roman"/>
        <family val="1"/>
      </rPr>
      <t xml:space="preserve"> *unþē</t>
    </r>
  </si>
  <si>
    <t xml:space="preserve">*unþōⁿ</t>
  </si>
  <si>
    <t xml:space="preserve">unti</t>
  </si>
  <si>
    <t xml:space="preserve">(Birkmann, 1987: 82)</t>
  </si>
  <si>
    <t xml:space="preserve">restituiertes Dentalsuffix (Birkmann, 1987: 302)</t>
  </si>
  <si>
    <t xml:space="preserve">unte</t>
  </si>
  <si>
    <r>
      <rPr>
        <i val="true"/>
        <sz val="11"/>
        <color rgb="FF003F80"/>
        <rFont val="Arial"/>
        <family val="2"/>
      </rPr>
      <t xml:space="preserve">ū</t>
    </r>
    <r>
      <rPr>
        <i val="true"/>
        <sz val="10"/>
        <color rgb="FF003F80"/>
        <rFont val="Arial"/>
        <family val="2"/>
      </rPr>
      <t xml:space="preserve">þe</t>
    </r>
  </si>
  <si>
    <r>
      <rPr>
        <i val="true"/>
        <sz val="11"/>
        <color rgb="FF003F80"/>
        <rFont val="Arial"/>
        <family val="2"/>
      </rPr>
      <t xml:space="preserve">ūð</t>
    </r>
    <r>
      <rPr>
        <i val="true"/>
        <sz val="10"/>
        <color rgb="FF003F80"/>
        <rFont val="Arial"/>
        <family val="2"/>
      </rPr>
      <t xml:space="preserve">e</t>
    </r>
  </si>
  <si>
    <r>
      <rPr>
        <sz val="10"/>
        <color rgb="FF000000"/>
        <rFont val="Times New Roman"/>
        <family val="1"/>
      </rPr>
      <t xml:space="preserve">ja (</t>
    </r>
    <r>
      <rPr>
        <sz val="9"/>
        <color rgb="FF000000"/>
        <rFont val="Times New Roman"/>
        <family val="1"/>
      </rPr>
      <t xml:space="preserve">ae. stl.  Obstruent wird zwischen zwei Sonoranten sth. (Voyles, 1992: 151))</t>
    </r>
  </si>
  <si>
    <r>
      <rPr>
        <i val="true"/>
        <sz val="10"/>
        <color rgb="FF004586"/>
        <rFont val="Times New Roman"/>
        <family val="1"/>
      </rPr>
      <t xml:space="preserve">unni </t>
    </r>
    <r>
      <rPr>
        <sz val="11"/>
        <color rgb="FFFF0000"/>
        <rFont val="Arial"/>
        <family val="2"/>
      </rPr>
      <t xml:space="preserve">3. Sg.</t>
    </r>
  </si>
  <si>
    <t xml:space="preserve">ja (Noreen, 1970: 199) aus *unþa assimiliert</t>
  </si>
  <si>
    <r>
      <rPr>
        <i val="true"/>
        <sz val="10"/>
        <color rgb="FF004586"/>
        <rFont val="Times New Roman"/>
        <family val="1"/>
      </rPr>
      <t xml:space="preserve">unna &lt;</t>
    </r>
    <r>
      <rPr>
        <i val="true"/>
        <sz val="10"/>
        <color rgb="FF0053A8"/>
        <rFont val="Times New Roman"/>
        <family val="1"/>
      </rPr>
      <t xml:space="preserve"> </t>
    </r>
    <r>
      <rPr>
        <sz val="10"/>
        <color rgb="FF0053A8"/>
        <rFont val="Arial"/>
        <family val="2"/>
      </rPr>
      <t xml:space="preserve">*unþa</t>
    </r>
    <r>
      <rPr>
        <sz val="10"/>
        <color rgb="FF000000"/>
        <rFont val="Arial"/>
        <family val="2"/>
      </rPr>
      <t xml:space="preserve"> (Birkmann, 1987: 235)</t>
    </r>
  </si>
  <si>
    <t xml:space="preserve">unne</t>
  </si>
  <si>
    <t xml:space="preserve">onda</t>
  </si>
  <si>
    <r>
      <rPr>
        <sz val="10"/>
        <color rgb="FF000000"/>
        <rFont val="Times New Roman"/>
        <family val="1"/>
      </rPr>
      <t xml:space="preserve">ja (ahd. þ &gt; d, vgl. Voyles, 1992: 217) </t>
    </r>
    <r>
      <rPr>
        <sz val="12"/>
        <color rgb="FF000000"/>
        <rFont val="Times New Roman"/>
        <family val="1"/>
      </rPr>
      <t xml:space="preserve">– </t>
    </r>
    <r>
      <rPr>
        <sz val="10"/>
        <color rgb="FF000000"/>
        <rFont val="Arial"/>
        <family val="2"/>
      </rPr>
      <t xml:space="preserve">unverständlich ist das o, muss sekundär sein (Analogie nach einem Verb ohne Nasal?)</t>
    </r>
    <r>
      <rPr>
        <sz val="10"/>
        <color rgb="FF000000"/>
        <rFont val="Times New Roman"/>
        <family val="1"/>
      </rPr>
      <t xml:space="preserve"> </t>
    </r>
    <r>
      <rPr>
        <b val="true"/>
        <sz val="10"/>
        <color rgb="FF000000"/>
        <rFont val="Times New Roman"/>
        <family val="1"/>
      </rPr>
      <t xml:space="preserve"> Stammvokal</t>
    </r>
  </si>
  <si>
    <t xml:space="preserve">onsta</t>
  </si>
  <si>
    <r>
      <rPr>
        <sz val="10"/>
        <color rgb="FF000000"/>
        <rFont val="Times New Roman"/>
        <family val="1"/>
      </rPr>
      <t xml:space="preserve">(s müsste nachträglisch eingeschoben sein, dagegen argumentiert (Birkmann, 1987: 143)) </t>
    </r>
    <r>
      <rPr>
        <sz val="12"/>
        <color rgb="FF000000"/>
        <rFont val="Times New Roman"/>
        <family val="1"/>
      </rPr>
      <t xml:space="preserve"> – </t>
    </r>
    <r>
      <rPr>
        <sz val="10"/>
        <color rgb="FF000000"/>
        <rFont val="Arial"/>
        <family val="2"/>
      </rPr>
      <t xml:space="preserve">unverständlich ist das o, muss sekundär sein (Analogie nach einem Verb ohne Nasal?)</t>
    </r>
    <r>
      <rPr>
        <sz val="10"/>
        <color rgb="FF000000"/>
        <rFont val="Times New Roman"/>
        <family val="1"/>
      </rPr>
      <t xml:space="preserve"> </t>
    </r>
    <r>
      <rPr>
        <b val="true"/>
        <sz val="10"/>
        <color rgb="FF000000"/>
        <rFont val="Times New Roman"/>
        <family val="1"/>
      </rPr>
      <t xml:space="preserve">Stammauslaut, Stammvokal</t>
    </r>
  </si>
  <si>
    <r>
      <rPr>
        <sz val="10"/>
        <color rgb="FF000000"/>
        <rFont val="Times New Roman"/>
        <family val="1"/>
      </rPr>
      <t xml:space="preserve">3. Sg</t>
    </r>
    <r>
      <rPr>
        <i val="true"/>
        <sz val="10"/>
        <color rgb="FF004586"/>
        <rFont val="Times New Roman"/>
        <family val="1"/>
      </rPr>
      <t xml:space="preserve">. gionsta</t>
    </r>
  </si>
  <si>
    <r>
      <rPr>
        <sz val="10"/>
        <color rgb="FF000000"/>
        <rFont val="Times New Roman"/>
        <family val="1"/>
      </rPr>
      <t xml:space="preserve">(s müsste nachträglisch eingeschoben sein, dagegen argumentiert (Birkmann, 1987: 143))   germ. *u &gt; o vor tiefem Vokal (Gallée, 1993: 56) </t>
    </r>
    <r>
      <rPr>
        <b val="true"/>
        <sz val="10"/>
        <color rgb="FF000000"/>
        <rFont val="Times New Roman"/>
        <family val="1"/>
      </rPr>
      <t xml:space="preserve">Stammauslaut, Stammvokal</t>
    </r>
  </si>
  <si>
    <t xml:space="preserve">'gedacht an‘</t>
  </si>
  <si>
    <t xml:space="preserve">*unþatō</t>
  </si>
  <si>
    <t xml:space="preserve">nein</t>
  </si>
  <si>
    <t xml:space="preserve">unnt</t>
  </si>
  <si>
    <r>
      <rPr>
        <i val="true"/>
        <sz val="10"/>
        <color rgb="FF008000"/>
        <rFont val="Times New Roman"/>
        <family val="1"/>
      </rPr>
      <t xml:space="preserve">unt</t>
    </r>
    <r>
      <rPr>
        <i val="true"/>
        <sz val="10"/>
        <color rgb="FF000000"/>
        <rFont val="Times New Roman"/>
        <family val="1"/>
      </rPr>
      <t xml:space="preserve"> (ntr.)</t>
    </r>
  </si>
  <si>
    <r>
      <rPr>
        <sz val="10"/>
        <color rgb="FF000000"/>
        <rFont val="Times New Roman"/>
        <family val="1"/>
      </rPr>
      <t xml:space="preserve">idg. *h₃n̥h₂-tó-s  Laryngal schwindet nach silbischem Resonanten (Fortson, 2010: 342) (eigenes Rekonstrukt) - Zusatzannahme: Akzent auf der Stammsilbe – Analogie nach *kunnan? (Lehmann, 1943: 318) </t>
    </r>
    <r>
      <rPr>
        <b val="true"/>
        <sz val="10"/>
        <color rgb="FF000000"/>
        <rFont val="Times New Roman"/>
        <family val="1"/>
      </rPr>
      <t xml:space="preserve">Dentalsuffix</t>
    </r>
  </si>
  <si>
    <t xml:space="preserve">*unþas</t>
  </si>
  <si>
    <t xml:space="preserve">unnat</t>
  </si>
  <si>
    <r>
      <rPr>
        <i val="true"/>
        <sz val="10"/>
        <color rgb="FF008000"/>
        <rFont val="Times New Roman"/>
        <family val="1"/>
      </rPr>
      <t xml:space="preserve">unnat</t>
    </r>
    <r>
      <rPr>
        <i val="true"/>
        <sz val="10"/>
        <color rgb="FF004586"/>
        <rFont val="Times New Roman"/>
        <family val="1"/>
      </rPr>
      <t xml:space="preserve"> </t>
    </r>
    <r>
      <rPr>
        <i val="true"/>
        <sz val="10"/>
        <color rgb="FF000000"/>
        <rFont val="Times New Roman"/>
        <family val="1"/>
      </rPr>
      <t xml:space="preserve"> (ntr.)</t>
    </r>
  </si>
  <si>
    <r>
      <rPr>
        <i val="true"/>
        <sz val="11"/>
        <color rgb="FF008000"/>
        <rFont val="Times New Roman"/>
        <family val="1"/>
      </rPr>
      <t xml:space="preserve">ġ</t>
    </r>
    <r>
      <rPr>
        <i val="true"/>
        <sz val="10"/>
        <color rgb="FF008000"/>
        <rFont val="Times New Roman"/>
        <family val="1"/>
      </rPr>
      <t xml:space="preserve">eunnen</t>
    </r>
  </si>
  <si>
    <t xml:space="preserve">nn</t>
  </si>
  <si>
    <r>
      <rPr>
        <sz val="10"/>
        <color rgb="FF000000"/>
        <rFont val="Times New Roman"/>
        <family val="1"/>
      </rPr>
      <t xml:space="preserve">st. Partizip?</t>
    </r>
    <r>
      <rPr>
        <b val="true"/>
        <sz val="10"/>
        <color rgb="FF000000"/>
        <rFont val="Times New Roman"/>
        <family val="1"/>
      </rPr>
      <t xml:space="preserve"> Dentalsuffix</t>
    </r>
  </si>
  <si>
    <t xml:space="preserve">'sollen'</t>
  </si>
  <si>
    <t xml:space="preserve">IV. Klasse</t>
  </si>
  <si>
    <r>
      <rPr>
        <sz val="10"/>
        <color rgb="FF000000"/>
        <rFont val="Times New Roman"/>
        <family val="1"/>
      </rPr>
      <t xml:space="preserve">Wurzel *(s)kel- ‚schuldig werden‘, Perfekt </t>
    </r>
    <r>
      <rPr>
        <i val="true"/>
        <sz val="10"/>
        <color rgb="FF000000"/>
        <rFont val="Times New Roman"/>
        <family val="1"/>
      </rPr>
      <t xml:space="preserve">*(s)ke-(skól-/-(s)kl̥-</t>
    </r>
    <r>
      <rPr>
        <sz val="10"/>
        <color rgb="FF000000"/>
        <rFont val="Times New Roman"/>
        <family val="1"/>
      </rPr>
      <t xml:space="preserve"> (Rix, 2001: 552)</t>
    </r>
  </si>
  <si>
    <t xml:space="preserve">nachuridg. *skel- ‚schulden‘ (Ringe, 2006: 154)</t>
  </si>
  <si>
    <t xml:space="preserve">*skulaną</t>
  </si>
  <si>
    <t xml:space="preserve">*(s)kel- 'schneiden'  (Birkmann, 1987: 85)</t>
  </si>
  <si>
    <t xml:space="preserve">*skal-/skul- (Birkmann, 1987: 84)</t>
  </si>
  <si>
    <t xml:space="preserve">*skulan</t>
  </si>
  <si>
    <t xml:space="preserve">(Birkmann, 1987: 84)</t>
  </si>
  <si>
    <t xml:space="preserve">(Birkmann, 1987: 111)</t>
  </si>
  <si>
    <t xml:space="preserve">skulu</t>
  </si>
  <si>
    <t xml:space="preserve">skulu, skula</t>
  </si>
  <si>
    <t xml:space="preserve">skulan</t>
  </si>
  <si>
    <t xml:space="preserve">(Birkmann, 1987: 148)</t>
  </si>
  <si>
    <t xml:space="preserve">'ich soll'</t>
  </si>
  <si>
    <r>
      <rPr>
        <sz val="11"/>
        <color rgb="FF000000"/>
        <rFont val="Times New Roman"/>
        <family val="1"/>
      </rPr>
      <t xml:space="preserve">*skól-e  (Kroonen, 2013: 450) – Wurzel *(s)kel- ‚schuldig werden‘, Perfekt </t>
    </r>
    <r>
      <rPr>
        <i val="true"/>
        <sz val="11"/>
        <color rgb="FF000000"/>
        <rFont val="Times New Roman"/>
        <family val="1"/>
      </rPr>
      <t xml:space="preserve">*(s)ke-(skól-/-(s)kl̥-</t>
    </r>
    <r>
      <rPr>
        <sz val="11"/>
        <color rgb="FF000000"/>
        <rFont val="Times New Roman"/>
        <family val="1"/>
      </rPr>
      <t xml:space="preserve"> (Rix, 2001: 552)</t>
    </r>
  </si>
  <si>
    <t xml:space="preserve">*skal</t>
  </si>
  <si>
    <t xml:space="preserve">skal</t>
  </si>
  <si>
    <r>
      <rPr>
        <i val="true"/>
        <sz val="10"/>
        <color rgb="FF000000"/>
        <rFont val="Times New Roman"/>
        <family val="1"/>
      </rPr>
      <t xml:space="preserve">skal </t>
    </r>
    <r>
      <rPr>
        <sz val="11"/>
        <color rgb="FFFF0000"/>
        <rFont val="Arial"/>
        <family val="2"/>
      </rPr>
      <t xml:space="preserve">3. Sg.</t>
    </r>
  </si>
  <si>
    <t xml:space="preserve">sceal</t>
  </si>
  <si>
    <t xml:space="preserve">scal</t>
  </si>
  <si>
    <t xml:space="preserve">'wir sollen'</t>
  </si>
  <si>
    <t xml:space="preserve">*skulum</t>
  </si>
  <si>
    <t xml:space="preserve">skulum</t>
  </si>
  <si>
    <t xml:space="preserve">skolom</t>
  </si>
  <si>
    <t xml:space="preserve">sculum</t>
  </si>
  <si>
    <t xml:space="preserve">skulun</t>
  </si>
  <si>
    <t xml:space="preserve">'ich sollte'</t>
  </si>
  <si>
    <r>
      <rPr>
        <sz val="10"/>
        <color rgb="FFA80000"/>
        <rFont val="Times New Roman"/>
        <family val="1"/>
      </rPr>
      <t xml:space="preserve">*skulð-ō-ⁿ </t>
    </r>
    <r>
      <rPr>
        <sz val="10"/>
        <color rgb="FF000000"/>
        <rFont val="Times New Roman"/>
        <family val="1"/>
      </rPr>
      <t xml:space="preserve">&gt;</t>
    </r>
    <r>
      <rPr>
        <sz val="10"/>
        <color rgb="FF2B2BD2"/>
        <rFont val="Times New Roman"/>
        <family val="1"/>
      </rPr>
      <t xml:space="preserve"> *skulðōⁿ</t>
    </r>
  </si>
  <si>
    <r>
      <rPr>
        <sz val="10"/>
        <color rgb="FF800000"/>
        <rFont val="Times New Roman"/>
        <family val="1"/>
      </rPr>
      <t xml:space="preserve">*skuld[á- ded]ē &gt; </t>
    </r>
    <r>
      <rPr>
        <sz val="10"/>
        <color rgb="FF0053A8"/>
        <rFont val="Times New Roman"/>
        <family val="1"/>
      </rPr>
      <t xml:space="preserve">*skuldē</t>
    </r>
  </si>
  <si>
    <t xml:space="preserve">*d</t>
  </si>
  <si>
    <t xml:space="preserve">*skulðōⁿ</t>
  </si>
  <si>
    <t xml:space="preserve">skulda</t>
  </si>
  <si>
    <t xml:space="preserve">ja (got. &lt;d&gt; inlautend nach Vokal = [đ] . Braune, Heinermanns, 2004: 75)</t>
  </si>
  <si>
    <r>
      <rPr>
        <i val="true"/>
        <sz val="10"/>
        <color rgb="FF004586"/>
        <rFont val="Times New Roman"/>
        <family val="1"/>
      </rPr>
      <t xml:space="preserve">skyldi </t>
    </r>
    <r>
      <rPr>
        <sz val="11"/>
        <color rgb="FFFF0000"/>
        <rFont val="Arial"/>
        <family val="2"/>
      </rPr>
      <t xml:space="preserve">3. Sg.</t>
    </r>
  </si>
  <si>
    <t xml:space="preserve">ja (an. *đ &gt; d nach Silbe auf -l/-n, Noreen, 1970: 175)</t>
  </si>
  <si>
    <t xml:space="preserve">skylda</t>
  </si>
  <si>
    <t xml:space="preserve">skulde</t>
  </si>
  <si>
    <r>
      <rPr>
        <sz val="10"/>
        <color rgb="FF000000"/>
        <rFont val="Times New Roman"/>
        <family val="1"/>
      </rPr>
      <t xml:space="preserve">ja (an. </t>
    </r>
    <r>
      <rPr>
        <sz val="11"/>
        <color rgb="FF000000"/>
        <rFont val="Arial"/>
        <family val="2"/>
      </rPr>
      <t xml:space="preserve">*ð &gt; d nach Silbe auf -l/-n, Noreen, 1970: 175)</t>
    </r>
  </si>
  <si>
    <t xml:space="preserve">sc(e)olde</t>
  </si>
  <si>
    <t xml:space="preserve">scolda/solda</t>
  </si>
  <si>
    <t xml:space="preserve">skolda</t>
  </si>
  <si>
    <t xml:space="preserve">skulle</t>
  </si>
  <si>
    <t xml:space="preserve">l</t>
  </si>
  <si>
    <r>
      <rPr>
        <sz val="10"/>
        <color rgb="FF000000"/>
        <rFont val="Times New Roman"/>
        <family val="1"/>
      </rPr>
      <t xml:space="preserve">ja (</t>
    </r>
    <r>
      <rPr>
        <sz val="9"/>
        <color rgb="FF000000"/>
        <rFont val="Segoe UI"/>
        <family val="0"/>
      </rPr>
      <t xml:space="preserve">Im Prät. findet sich neben </t>
    </r>
    <r>
      <rPr>
        <i val="true"/>
        <sz val="9"/>
        <color rgb="FF000000"/>
        <rFont val="Segoe UI"/>
        <family val="0"/>
      </rPr>
      <t xml:space="preserve">skuldi </t>
    </r>
    <r>
      <rPr>
        <sz val="9"/>
        <color rgb="FF000000"/>
        <rFont val="Segoe UI"/>
        <family val="0"/>
      </rPr>
      <t xml:space="preserve">die durch die Assimilation von </t>
    </r>
    <r>
      <rPr>
        <i val="true"/>
        <sz val="9"/>
        <color rgb="FF000000"/>
        <rFont val="Segoe UI"/>
        <family val="0"/>
      </rPr>
      <t xml:space="preserve">-Id- &gt; -II- </t>
    </r>
    <r>
      <rPr>
        <sz val="9"/>
        <color rgb="FF000000"/>
        <rFont val="Segoe UI"/>
        <family val="0"/>
      </rPr>
      <t xml:space="preserve">entstandene Variante </t>
    </r>
    <r>
      <rPr>
        <i val="true"/>
        <sz val="9"/>
        <color rgb="FF000000"/>
        <rFont val="Segoe UI"/>
        <family val="0"/>
      </rPr>
      <t xml:space="preserve">skulli. Birkmann, 1987: 307)</t>
    </r>
  </si>
  <si>
    <t xml:space="preserve">scolta</t>
  </si>
  <si>
    <t xml:space="preserve">'gesollt‘</t>
  </si>
  <si>
    <r>
      <rPr>
        <i val="true"/>
        <sz val="10"/>
        <color rgb="FF008000"/>
        <rFont val="Times New Roman"/>
        <family val="1"/>
      </rPr>
      <t xml:space="preserve">skulder, skylder</t>
    </r>
    <r>
      <rPr>
        <i val="true"/>
        <sz val="10"/>
        <color rgb="FF004586"/>
        <rFont val="Times New Roman"/>
        <family val="1"/>
      </rPr>
      <t xml:space="preserve"> </t>
    </r>
    <r>
      <rPr>
        <i val="true"/>
        <sz val="10"/>
        <color rgb="FF000000"/>
        <rFont val="Times New Roman"/>
        <family val="1"/>
      </rPr>
      <t xml:space="preserve">(adj.) 'schuldig'</t>
    </r>
  </si>
  <si>
    <r>
      <rPr>
        <sz val="10"/>
        <color rgb="FF008000"/>
        <rFont val="Times New Roman"/>
        <family val="1"/>
      </rPr>
      <t xml:space="preserve">*skl̥tós</t>
    </r>
    <r>
      <rPr>
        <sz val="10"/>
        <color rgb="FF000000"/>
        <rFont val="Times New Roman"/>
        <family val="1"/>
      </rPr>
      <t xml:space="preserve"> (Wright, 1997: 163)</t>
    </r>
  </si>
  <si>
    <t xml:space="preserve">*skulðás</t>
  </si>
  <si>
    <r>
      <rPr>
        <b val="true"/>
        <sz val="10"/>
        <color rgb="FF008000"/>
        <rFont val="Times New Roman"/>
        <family val="1"/>
      </rPr>
      <t xml:space="preserve">*</t>
    </r>
    <r>
      <rPr>
        <sz val="11"/>
        <color rgb="FF008000"/>
        <rFont val="Arial"/>
        <family val="2"/>
      </rPr>
      <t xml:space="preserve">đ</t>
    </r>
  </si>
  <si>
    <t xml:space="preserve">(Wright, 1997: 163)</t>
  </si>
  <si>
    <r>
      <rPr>
        <b val="true"/>
        <sz val="10"/>
        <color rgb="FF008000"/>
        <rFont val="Times New Roman"/>
        <family val="1"/>
      </rPr>
      <t xml:space="preserve">*</t>
    </r>
    <r>
      <rPr>
        <sz val="11"/>
        <color rgb="FF008000"/>
        <rFont val="Arial"/>
        <family val="2"/>
      </rPr>
      <t xml:space="preserve">ð</t>
    </r>
  </si>
  <si>
    <r>
      <rPr>
        <sz val="10"/>
        <color rgb="FF008000"/>
        <rFont val="Times New Roman"/>
        <family val="1"/>
      </rPr>
      <t xml:space="preserve">*skltós</t>
    </r>
    <r>
      <rPr>
        <sz val="10"/>
        <color rgb="FF000000"/>
        <rFont val="Times New Roman"/>
        <family val="1"/>
      </rPr>
      <t xml:space="preserve"> (Wright, 1997: 163)</t>
    </r>
  </si>
  <si>
    <t xml:space="preserve">skulds</t>
  </si>
  <si>
    <t xml:space="preserve">(Köbler, 1989: 687)</t>
  </si>
  <si>
    <r>
      <rPr>
        <i val="true"/>
        <sz val="10"/>
        <color rgb="FF008000"/>
        <rFont val="Times New Roman"/>
        <family val="1"/>
      </rPr>
      <t xml:space="preserve">skulit </t>
    </r>
    <r>
      <rPr>
        <i val="true"/>
        <sz val="10"/>
        <color rgb="FF000000"/>
        <rFont val="Times New Roman"/>
        <family val="1"/>
      </rPr>
      <t xml:space="preserve">(ntr.)</t>
    </r>
    <r>
      <rPr>
        <i val="true"/>
        <sz val="10"/>
        <color rgb="FF008000"/>
        <rFont val="Times New Roman"/>
        <family val="1"/>
      </rPr>
      <t xml:space="preserve">, skulat </t>
    </r>
    <r>
      <rPr>
        <i val="true"/>
        <sz val="10"/>
        <color rgb="FF000000"/>
        <rFont val="Times New Roman"/>
        <family val="1"/>
      </rPr>
      <t xml:space="preserve">(seltener)</t>
    </r>
  </si>
  <si>
    <t xml:space="preserve">'meinen'</t>
  </si>
  <si>
    <t xml:space="preserve">Wurzel *men- ‚einen Gedanken fassen‘, Perfekt *me-món/mn̥- (Rix, 2001: 435)</t>
  </si>
  <si>
    <t xml:space="preserve">*munaną</t>
  </si>
  <si>
    <r>
      <rPr>
        <sz val="10"/>
        <color rgb="FF000000"/>
        <rFont val="Times New Roman"/>
        <family val="1"/>
      </rPr>
      <t xml:space="preserve">*men-/mon-/mn̥-</t>
    </r>
    <r>
      <rPr>
        <sz val="11"/>
        <color rgb="FF000000"/>
        <rFont val="Arial"/>
        <family val="2"/>
      </rPr>
      <t xml:space="preserve"> 'geistig aktiv sein' (Birkmann, 1987: 68)</t>
    </r>
  </si>
  <si>
    <t xml:space="preserve">*munan</t>
  </si>
  <si>
    <t xml:space="preserve">(Birkmann, 1987: 68)</t>
  </si>
  <si>
    <t xml:space="preserve">muna</t>
  </si>
  <si>
    <t xml:space="preserve">mona</t>
  </si>
  <si>
    <t xml:space="preserve">-munan</t>
  </si>
  <si>
    <t xml:space="preserve">(Campbell, 1997: 345)</t>
  </si>
  <si>
    <t xml:space="preserve">(Birkmann, 1987: 177)</t>
  </si>
  <si>
    <t xml:space="preserve">'ich meine'</t>
  </si>
  <si>
    <t xml:space="preserve">*memóne ‚er/sie erinnert sich‘ (Ringe, 2006: 153)</t>
  </si>
  <si>
    <t xml:space="preserve">*m(o)n- (Kroonen, 2013: 475)</t>
  </si>
  <si>
    <t xml:space="preserve">*man</t>
  </si>
  <si>
    <t xml:space="preserve">man</t>
  </si>
  <si>
    <r>
      <rPr>
        <i val="true"/>
        <sz val="10"/>
        <color rgb="FF000000"/>
        <rFont val="Times New Roman"/>
        <family val="1"/>
      </rPr>
      <t xml:space="preserve">man </t>
    </r>
    <r>
      <rPr>
        <sz val="11"/>
        <color rgb="FFFF0000"/>
        <rFont val="Arial"/>
        <family val="2"/>
      </rPr>
      <t xml:space="preserve">3. Sg.</t>
    </r>
  </si>
  <si>
    <t xml:space="preserve">(Heusler, 1932: 98)</t>
  </si>
  <si>
    <t xml:space="preserve">mon </t>
  </si>
  <si>
    <r>
      <rPr>
        <sz val="11"/>
        <color rgb="FF000000"/>
        <rFont val="Arial"/>
        <family val="2"/>
      </rPr>
      <t xml:space="preserve">ġ</t>
    </r>
    <r>
      <rPr>
        <i val="true"/>
        <sz val="10"/>
        <color rgb="FF000000"/>
        <rFont val="Arial"/>
        <family val="2"/>
      </rPr>
      <t xml:space="preserve">eman</t>
    </r>
  </si>
  <si>
    <t xml:space="preserve">'wir meinen'</t>
  </si>
  <si>
    <t xml:space="preserve">*munum</t>
  </si>
  <si>
    <t xml:space="preserve">munu</t>
  </si>
  <si>
    <t xml:space="preserve">munom</t>
  </si>
  <si>
    <t xml:space="preserve">-munon</t>
  </si>
  <si>
    <t xml:space="preserve">munda</t>
  </si>
  <si>
    <t xml:space="preserve">(Noreen, 1970: 351)</t>
  </si>
  <si>
    <r>
      <rPr>
        <i val="true"/>
        <sz val="10"/>
        <color rgb="FF004586"/>
        <rFont val="Times New Roman"/>
        <family val="1"/>
      </rPr>
      <t xml:space="preserve">munda</t>
    </r>
    <r>
      <rPr>
        <sz val="11"/>
        <color rgb="FFFF0000"/>
        <rFont val="Arial"/>
        <family val="2"/>
      </rPr>
      <t xml:space="preserve">.</t>
    </r>
  </si>
  <si>
    <t xml:space="preserve">'ich meinte'</t>
  </si>
  <si>
    <r>
      <rPr>
        <i val="true"/>
        <sz val="10"/>
        <color rgb="FFA80000"/>
        <rFont val="Times New Roman"/>
        <family val="1"/>
      </rPr>
      <t xml:space="preserve">*mun-ð-ōⁿ</t>
    </r>
    <r>
      <rPr>
        <i val="true"/>
        <sz val="10"/>
        <color rgb="FF0070C0"/>
        <rFont val="Times New Roman"/>
        <family val="1"/>
      </rPr>
      <t xml:space="preserve"> &gt; *munðōⁿ</t>
    </r>
  </si>
  <si>
    <r>
      <rPr>
        <sz val="10"/>
        <color rgb="FF800000"/>
        <rFont val="Times New Roman"/>
        <family val="1"/>
      </rPr>
      <t xml:space="preserve">*mund[á ded]ē &gt; </t>
    </r>
    <r>
      <rPr>
        <sz val="10"/>
        <color rgb="FF003F80"/>
        <rFont val="Times New Roman"/>
        <family val="1"/>
      </rPr>
      <t xml:space="preserve">*mundē </t>
    </r>
  </si>
  <si>
    <r>
      <rPr>
        <b val="true"/>
        <sz val="10"/>
        <color rgb="FF2B2BD2"/>
        <rFont val="Times New Roman"/>
        <family val="1"/>
      </rPr>
      <t xml:space="preserve">*</t>
    </r>
    <r>
      <rPr>
        <sz val="11"/>
        <color rgb="FF2B2BD2"/>
        <rFont val="Arial"/>
        <family val="2"/>
      </rPr>
      <t xml:space="preserve">d</t>
    </r>
  </si>
  <si>
    <t xml:space="preserve">*munðōⁿ</t>
  </si>
  <si>
    <r>
      <rPr>
        <b val="true"/>
        <sz val="10"/>
        <color rgb="FF2B2BD2"/>
        <rFont val="Times New Roman"/>
        <family val="1"/>
      </rPr>
      <t xml:space="preserve">*</t>
    </r>
    <r>
      <rPr>
        <sz val="11"/>
        <color rgb="FF2B2BD2"/>
        <rFont val="Arial"/>
        <family val="2"/>
      </rPr>
      <t xml:space="preserve">ð</t>
    </r>
  </si>
  <si>
    <t xml:space="preserve">(Meid, 1971:107)</t>
  </si>
  <si>
    <t xml:space="preserve">mynda</t>
  </si>
  <si>
    <r>
      <rPr>
        <sz val="9"/>
        <color rgb="FF000000"/>
        <rFont val="Times New Roman"/>
        <family val="1"/>
      </rPr>
      <t xml:space="preserve">Man darf wohl mit NOREEN 1970:352 annehmen, daß hier wie im Fall von </t>
    </r>
    <r>
      <rPr>
        <i val="true"/>
        <sz val="9"/>
        <color rgb="FF000000"/>
        <rFont val="Times New Roman"/>
        <family val="1"/>
      </rPr>
      <t xml:space="preserve">mega </t>
    </r>
    <r>
      <rPr>
        <sz val="9"/>
        <color rgb="FF000000"/>
        <rFont val="Times New Roman"/>
        <family val="1"/>
      </rPr>
      <t xml:space="preserve">(vgl. 7.2.1.2) die Formen des Konj. in den Ind. eingedrungen sind. Das gleiche Phänomen findet sich auch bei </t>
    </r>
    <r>
      <rPr>
        <i val="true"/>
        <sz val="9"/>
        <color rgb="FF000000"/>
        <rFont val="Times New Roman"/>
        <family val="1"/>
      </rPr>
      <t xml:space="preserve">munu </t>
    </r>
    <r>
      <rPr>
        <sz val="9"/>
        <color rgb="FF000000"/>
        <rFont val="Times New Roman"/>
        <family val="1"/>
      </rPr>
      <t xml:space="preserve">mit Prät.Ind.-Formen wie </t>
    </r>
    <r>
      <rPr>
        <i val="true"/>
        <sz val="9"/>
        <color rgb="FF000000"/>
        <rFont val="Times New Roman"/>
        <family val="1"/>
      </rPr>
      <t xml:space="preserve">mynda, minda, mrfnda, menda </t>
    </r>
    <r>
      <rPr>
        <sz val="9"/>
        <color rgb="FF000000"/>
        <rFont val="Times New Roman"/>
        <family val="1"/>
      </rPr>
      <t xml:space="preserve">und einmal im Stockholmer Homilienbuch bei </t>
    </r>
    <r>
      <rPr>
        <i val="true"/>
        <sz val="9"/>
        <color rgb="FF000000"/>
        <rFont val="Times New Roman"/>
        <family val="1"/>
      </rPr>
      <t xml:space="preserve">kunna (kynni). (Birkmann, 1987: 263 </t>
    </r>
    <r>
      <rPr>
        <b val="true"/>
        <sz val="10"/>
        <color rgb="FF000000"/>
        <rFont val="Times New Roman"/>
        <family val="1"/>
      </rPr>
      <t xml:space="preserve">Stammvokal</t>
    </r>
  </si>
  <si>
    <r>
      <rPr>
        <sz val="9"/>
        <color rgb="FF000000"/>
        <rFont val="Times New Roman"/>
        <family val="1"/>
      </rPr>
      <t xml:space="preserve">Man darf wohl mit NOREEN 1970:352 annehmen, daß hier wie im Fall von </t>
    </r>
    <r>
      <rPr>
        <i val="true"/>
        <sz val="9"/>
        <color rgb="FF000000"/>
        <rFont val="Times New Roman"/>
        <family val="1"/>
      </rPr>
      <t xml:space="preserve">mega </t>
    </r>
    <r>
      <rPr>
        <sz val="9"/>
        <color rgb="FF000000"/>
        <rFont val="Times New Roman"/>
        <family val="1"/>
      </rPr>
      <t xml:space="preserve">(vgl. 7.2.1.2) die Formen des Konj. in den Ind. eingedrun- gen sind. Das gleiche Phänomen findet sich auch bei </t>
    </r>
    <r>
      <rPr>
        <i val="true"/>
        <sz val="9"/>
        <color rgb="FF000000"/>
        <rFont val="Times New Roman"/>
        <family val="1"/>
      </rPr>
      <t xml:space="preserve">munu </t>
    </r>
    <r>
      <rPr>
        <sz val="9"/>
        <color rgb="FF000000"/>
        <rFont val="Times New Roman"/>
        <family val="1"/>
      </rPr>
      <t xml:space="preserve">mit Prät.Ind.-Formen wie </t>
    </r>
    <r>
      <rPr>
        <i val="true"/>
        <sz val="9"/>
        <color rgb="FF000000"/>
        <rFont val="Times New Roman"/>
        <family val="1"/>
      </rPr>
      <t xml:space="preserve">mynda, minda, mrfnda, menda </t>
    </r>
    <r>
      <rPr>
        <sz val="9"/>
        <color rgb="FF000000"/>
        <rFont val="Times New Roman"/>
        <family val="1"/>
      </rPr>
      <t xml:space="preserve">und einmal im Stockholmer Homilienbuch bei </t>
    </r>
    <r>
      <rPr>
        <i val="true"/>
        <sz val="9"/>
        <color rgb="FF000000"/>
        <rFont val="Times New Roman"/>
        <family val="1"/>
      </rPr>
      <t xml:space="preserve">kunna (kynni). (Birkmann, 1987: 263 </t>
    </r>
    <r>
      <rPr>
        <b val="true"/>
        <sz val="10"/>
        <color rgb="FF000000"/>
        <rFont val="Times New Roman"/>
        <family val="1"/>
      </rPr>
      <t xml:space="preserve">Stammvokal</t>
    </r>
  </si>
  <si>
    <t xml:space="preserve">fehlt </t>
  </si>
  <si>
    <t xml:space="preserve">-munde</t>
  </si>
  <si>
    <t xml:space="preserve">munþa</t>
  </si>
  <si>
    <t xml:space="preserve">munaþr</t>
  </si>
  <si>
    <t xml:space="preserve">far-munsta</t>
  </si>
  <si>
    <r>
      <rPr>
        <sz val="9"/>
        <color rgb="FF000000"/>
        <rFont val="Times New Roman"/>
        <family val="1"/>
      </rPr>
      <t xml:space="preserve">Das Prät. </t>
    </r>
    <r>
      <rPr>
        <i val="true"/>
        <sz val="9"/>
        <color rgb="FF000000"/>
        <rFont val="Times New Roman"/>
        <family val="1"/>
      </rPr>
      <t xml:space="preserve">farmunste </t>
    </r>
    <r>
      <rPr>
        <sz val="9"/>
        <color rgb="FF000000"/>
        <rFont val="Times New Roman"/>
        <family val="1"/>
      </rPr>
      <t xml:space="preserve">zeigt s-Einschub wie die entsprechenden Formen von </t>
    </r>
    <r>
      <rPr>
        <i val="true"/>
        <sz val="9"/>
        <color rgb="FF000000"/>
        <rFont val="Times New Roman"/>
        <family val="1"/>
      </rPr>
      <t xml:space="preserve">*kunnan, *giunnan </t>
    </r>
    <r>
      <rPr>
        <sz val="9"/>
        <color rgb="FF000000"/>
        <rFont val="Times New Roman"/>
        <family val="1"/>
      </rPr>
      <t xml:space="preserve">und </t>
    </r>
    <r>
      <rPr>
        <i val="true"/>
        <sz val="9"/>
        <color rgb="FF000000"/>
        <rFont val="Times New Roman"/>
        <family val="1"/>
      </rPr>
      <t xml:space="preserve">*durranf </t>
    </r>
    <r>
      <rPr>
        <sz val="9"/>
        <color rgb="FF000000"/>
        <rFont val="Times New Roman"/>
        <family val="1"/>
      </rPr>
      <t xml:space="preserve">die Bildung der 2.Sg.Präs.Ind. </t>
    </r>
    <r>
      <rPr>
        <i val="true"/>
        <sz val="9"/>
        <color rgb="FF000000"/>
        <rFont val="Times New Roman"/>
        <family val="1"/>
      </rPr>
      <t xml:space="preserve">'farmanst </t>
    </r>
    <r>
      <rPr>
        <sz val="9"/>
        <color rgb="FF000000"/>
        <rFont val="Times New Roman"/>
        <family val="1"/>
      </rPr>
      <t xml:space="preserve">schließt sich ebenfalls an diese Untergruppe an, vgl. 5.3.4. (Birkmann, 1987: 178) </t>
    </r>
    <r>
      <rPr>
        <sz val="10"/>
        <color rgb="FF000000"/>
        <rFont val="Arial"/>
        <family val="2"/>
      </rPr>
      <t xml:space="preserve">(Birkmann, 1987: 143) </t>
    </r>
    <r>
      <rPr>
        <b val="true"/>
        <sz val="10"/>
        <color rgb="FF000000"/>
        <rFont val="Times New Roman"/>
        <family val="1"/>
      </rPr>
      <t xml:space="preserve">Stammauslaut</t>
    </r>
  </si>
  <si>
    <r>
      <rPr>
        <sz val="9"/>
        <color rgb="FF000000"/>
        <rFont val="Times New Roman"/>
        <family val="1"/>
      </rPr>
      <t xml:space="preserve">Das Prät. </t>
    </r>
    <r>
      <rPr>
        <i val="true"/>
        <sz val="9"/>
        <color rgb="FF000000"/>
        <rFont val="Times New Roman"/>
        <family val="1"/>
      </rPr>
      <t xml:space="preserve">farmunste </t>
    </r>
    <r>
      <rPr>
        <sz val="9"/>
        <color rgb="FF000000"/>
        <rFont val="Times New Roman"/>
        <family val="1"/>
      </rPr>
      <t xml:space="preserve">zeigt s-Einschub wie die entsprechenden Formen von </t>
    </r>
    <r>
      <rPr>
        <i val="true"/>
        <sz val="9"/>
        <color rgb="FF000000"/>
        <rFont val="Times New Roman"/>
        <family val="1"/>
      </rPr>
      <t xml:space="preserve">*kunnan, *giunnan </t>
    </r>
    <r>
      <rPr>
        <sz val="9"/>
        <color rgb="FF000000"/>
        <rFont val="Times New Roman"/>
        <family val="1"/>
      </rPr>
      <t xml:space="preserve">und </t>
    </r>
    <r>
      <rPr>
        <i val="true"/>
        <sz val="9"/>
        <color rgb="FF000000"/>
        <rFont val="Times New Roman"/>
        <family val="1"/>
      </rPr>
      <t xml:space="preserve">*durranf </t>
    </r>
    <r>
      <rPr>
        <sz val="9"/>
        <color rgb="FF000000"/>
        <rFont val="Times New Roman"/>
        <family val="1"/>
      </rPr>
      <t xml:space="preserve">die Bildung der 2.Sg.Präs.Ind. </t>
    </r>
    <r>
      <rPr>
        <i val="true"/>
        <sz val="9"/>
        <color rgb="FF000000"/>
        <rFont val="Times New Roman"/>
        <family val="1"/>
      </rPr>
      <t xml:space="preserve">'farmanst </t>
    </r>
    <r>
      <rPr>
        <sz val="9"/>
        <color rgb="FF000000"/>
        <rFont val="Times New Roman"/>
        <family val="1"/>
      </rPr>
      <t xml:space="preserve">schließt sich ebenfalls an diese Untergruppe an, vgl. 5.3.4. (Birkmann, 1987: 178) </t>
    </r>
    <r>
      <rPr>
        <sz val="10"/>
        <color rgb="FF000000"/>
        <rFont val="Arial"/>
        <family val="2"/>
      </rPr>
      <t xml:space="preserve">(Birkmann, 1987: 143)</t>
    </r>
    <r>
      <rPr>
        <sz val="9"/>
        <color rgb="FF000000"/>
        <rFont val="Times New Roman"/>
        <family val="1"/>
      </rPr>
      <t xml:space="preserve"> </t>
    </r>
    <r>
      <rPr>
        <b val="true"/>
        <sz val="10"/>
        <color rgb="FF000000"/>
        <rFont val="Times New Roman"/>
        <family val="1"/>
      </rPr>
      <t xml:space="preserve">Stammauslaut</t>
    </r>
  </si>
  <si>
    <r>
      <rPr>
        <sz val="10"/>
        <color rgb="FF008000"/>
        <rFont val="Times New Roman"/>
        <family val="1"/>
      </rPr>
      <t xml:space="preserve">*mntós</t>
    </r>
    <r>
      <rPr>
        <sz val="10"/>
        <color rgb="FF000000"/>
        <rFont val="Times New Roman"/>
        <family val="1"/>
      </rPr>
      <t xml:space="preserve"> (Wright, 1997: 163)</t>
    </r>
  </si>
  <si>
    <t xml:space="preserve">*munðás</t>
  </si>
  <si>
    <t xml:space="preserve">munds</t>
  </si>
  <si>
    <t xml:space="preserve">(Birkmann, 1987: 109)</t>
  </si>
  <si>
    <t xml:space="preserve">munat</t>
  </si>
  <si>
    <t xml:space="preserve">-munen</t>
  </si>
  <si>
    <t xml:space="preserve">(Campbell, 1979: 345)</t>
  </si>
  <si>
    <t xml:space="preserve">'können'</t>
  </si>
  <si>
    <t xml:space="preserve">V. Klasse</t>
  </si>
  <si>
    <t xml:space="preserve">idg. Stativ *mágʰ-h₂a (Lühr, 1987: 267)</t>
  </si>
  <si>
    <t xml:space="preserve">*maganą</t>
  </si>
  <si>
    <t xml:space="preserve">*megʰ-/mogʰ-/m̥gʰ- oder *meh₂g-/m̥h₂g-? (Birkmann, 1987: 72-74)</t>
  </si>
  <si>
    <t xml:space="preserve">Sg. *mag- , Pl. *mag-/mug- ? (Birkmann, 1987: 72)</t>
  </si>
  <si>
    <t xml:space="preserve">*magan</t>
  </si>
  <si>
    <t xml:space="preserve">(Birkmann, 1987: 113)</t>
  </si>
  <si>
    <t xml:space="preserve">mega</t>
  </si>
  <si>
    <t xml:space="preserve">magha, mogha, mugha</t>
  </si>
  <si>
    <t xml:space="preserve">(Noreen, 1904: 469)</t>
  </si>
  <si>
    <t xml:space="preserve">magan, mugan</t>
  </si>
  <si>
    <t xml:space="preserve">(Birkmann, 1987: 153)</t>
  </si>
  <si>
    <t xml:space="preserve">*mugan</t>
  </si>
  <si>
    <t xml:space="preserve">(Birkmann, 1987: 178)</t>
  </si>
  <si>
    <t xml:space="preserve">*m(o)gʰ- (Kroonen, 2013: 373)</t>
  </si>
  <si>
    <t xml:space="preserve">(Birkmann, 1987: 72)</t>
  </si>
  <si>
    <t xml:space="preserve">mā</t>
  </si>
  <si>
    <t xml:space="preserve">'ich kann'</t>
  </si>
  <si>
    <t xml:space="preserve">*mogʰ- ‚können‘ Perfekt *memógʰe- (Ringe, 2006: 154)</t>
  </si>
  <si>
    <t xml:space="preserve">*magʰ- ‘können, imstande sein’ (Rix, 2001: 422)</t>
  </si>
  <si>
    <t xml:space="preserve">*mag</t>
  </si>
  <si>
    <t xml:space="preserve">mag</t>
  </si>
  <si>
    <t xml:space="preserve">má</t>
  </si>
  <si>
    <r>
      <rPr>
        <i val="true"/>
        <sz val="10"/>
        <color rgb="FF000000"/>
        <rFont val="Times New Roman"/>
        <family val="1"/>
      </rPr>
      <t xml:space="preserve">m</t>
    </r>
    <r>
      <rPr>
        <sz val="11"/>
        <color rgb="FF000000"/>
        <rFont val="Arial"/>
        <family val="2"/>
      </rPr>
      <t xml:space="preserve">æ</t>
    </r>
    <r>
      <rPr>
        <i val="true"/>
        <sz val="10"/>
        <color rgb="FF000000"/>
        <rFont val="Arial"/>
        <family val="2"/>
      </rPr>
      <t xml:space="preserve">g</t>
    </r>
  </si>
  <si>
    <t xml:space="preserve">'wir können'</t>
  </si>
  <si>
    <t xml:space="preserve">*muǥum</t>
  </si>
  <si>
    <t xml:space="preserve">magam</t>
  </si>
  <si>
    <t xml:space="preserve">megu</t>
  </si>
  <si>
    <t xml:space="preserve">megom</t>
  </si>
  <si>
    <t xml:space="preserve">magon</t>
  </si>
  <si>
    <t xml:space="preserve">mugum</t>
  </si>
  <si>
    <t xml:space="preserve">mugun</t>
  </si>
  <si>
    <t xml:space="preserve">'ich konnte'</t>
  </si>
  <si>
    <t xml:space="preserve">*mah-t-ōⁿ &gt;  *mahtōⁿ</t>
  </si>
  <si>
    <r>
      <rPr>
        <i val="true"/>
        <sz val="11"/>
        <color rgb="FF800000"/>
        <rFont val="Times New Roman"/>
        <family val="1"/>
      </rPr>
      <t xml:space="preserve">*mahtá- ded]ē &gt; </t>
    </r>
    <r>
      <rPr>
        <i val="true"/>
        <sz val="11"/>
        <color rgb="FF0053A8"/>
        <rFont val="Times New Roman"/>
        <family val="1"/>
      </rPr>
      <t xml:space="preserve">*mahtē</t>
    </r>
  </si>
  <si>
    <t xml:space="preserve">*muhtōⁿ</t>
  </si>
  <si>
    <t xml:space="preserve">nein (Stammvokal)</t>
  </si>
  <si>
    <t xml:space="preserve">mahta</t>
  </si>
  <si>
    <t xml:space="preserve">mátti</t>
  </si>
  <si>
    <t xml:space="preserve">mátta</t>
  </si>
  <si>
    <r>
      <rPr>
        <i val="true"/>
        <sz val="10"/>
        <color rgb="FF004586"/>
        <rFont val="Times New Roman"/>
        <family val="1"/>
      </rPr>
      <t xml:space="preserve">mātta &lt; </t>
    </r>
    <r>
      <rPr>
        <b val="true"/>
        <i val="true"/>
        <sz val="10"/>
        <color rgb="FF004586"/>
        <rFont val="Times New Roman"/>
        <family val="1"/>
      </rPr>
      <t xml:space="preserve">*mahta</t>
    </r>
    <r>
      <rPr>
        <i val="true"/>
        <sz val="10"/>
        <color rgb="FF004586"/>
        <rFont val="Times New Roman"/>
        <family val="1"/>
      </rPr>
      <t xml:space="preserve"> </t>
    </r>
    <r>
      <rPr>
        <sz val="10"/>
        <color rgb="FF000000"/>
        <rFont val="Arial"/>
        <family val="2"/>
      </rPr>
      <t xml:space="preserve">(Birkmann, 1987: 235) </t>
    </r>
  </si>
  <si>
    <t xml:space="preserve">māt(t)e</t>
  </si>
  <si>
    <t xml:space="preserve">matti</t>
  </si>
  <si>
    <t xml:space="preserve">meahte</t>
  </si>
  <si>
    <t xml:space="preserve">mohta</t>
  </si>
  <si>
    <t xml:space="preserve">'gekonnt'</t>
  </si>
  <si>
    <t xml:space="preserve">megat</t>
  </si>
  <si>
    <r>
      <rPr>
        <sz val="10"/>
        <color rgb="FF000000"/>
        <rFont val="Times New Roman"/>
        <family val="1"/>
      </rPr>
      <t xml:space="preserve">Neubildung? </t>
    </r>
    <r>
      <rPr>
        <b val="true"/>
        <sz val="10"/>
        <color rgb="FF000000"/>
        <rFont val="Times New Roman"/>
        <family val="1"/>
      </rPr>
      <t xml:space="preserve">Stammvokal</t>
    </r>
    <r>
      <rPr>
        <sz val="10"/>
        <color rgb="FF000000"/>
        <rFont val="Times New Roman"/>
        <family val="1"/>
      </rPr>
      <t xml:space="preserve"> (Umlaut), </t>
    </r>
    <r>
      <rPr>
        <b val="true"/>
        <sz val="10"/>
        <color rgb="FF000000"/>
        <rFont val="Times New Roman"/>
        <family val="1"/>
      </rPr>
      <t xml:space="preserve">Stammauslaut</t>
    </r>
    <r>
      <rPr>
        <sz val="10"/>
        <color rgb="FF000000"/>
        <rFont val="Times New Roman"/>
        <family val="1"/>
      </rPr>
      <t xml:space="preserve"> (Plosiv) </t>
    </r>
  </si>
  <si>
    <t xml:space="preserve">*magʰ-tos </t>
  </si>
  <si>
    <t xml:space="preserve">*mahtá-</t>
  </si>
  <si>
    <r>
      <rPr>
        <sz val="10"/>
        <color rgb="FF000000"/>
        <rFont val="Times New Roman"/>
        <family val="1"/>
      </rPr>
      <t xml:space="preserve">(Ringe, 2006: 261) kein Ablaut </t>
    </r>
    <r>
      <rPr>
        <b val="true"/>
        <sz val="10"/>
        <color rgb="FF000000"/>
        <rFont val="Times New Roman"/>
        <family val="1"/>
      </rPr>
      <t xml:space="preserve">Stammvokal </t>
    </r>
    <r>
      <rPr>
        <b val="true"/>
        <i val="true"/>
        <sz val="10.5"/>
        <color rgb="FF000000"/>
        <rFont val="Times New Roman"/>
        <family val="1"/>
      </rPr>
      <t xml:space="preserve">*mogʰ-to- </t>
    </r>
    <r>
      <rPr>
        <b val="true"/>
        <sz val="10.5"/>
        <color rgb="FF000000"/>
        <rFont val="Times New Roman"/>
        <family val="1"/>
      </rPr>
      <t xml:space="preserve">(eigenes Rekonstrukt)</t>
    </r>
  </si>
  <si>
    <t xml:space="preserve">idg. *mgʰ-tó- &gt; *mkʰ-tó- &gt; urgerm. *muhta- (eigene Rekonstrukte) </t>
  </si>
  <si>
    <t xml:space="preserve">mahts, maht, mahta</t>
  </si>
  <si>
    <t xml:space="preserve">mátt</t>
  </si>
  <si>
    <t xml:space="preserve">māt</t>
  </si>
  <si>
    <t xml:space="preserve">'genügen‘</t>
  </si>
  <si>
    <t xml:space="preserve">zu *h₁neḱ- ‚erhalten, nehmen‘, Perfekt *h₁e-h₁nóḱ/h₁n̥ḱ- (Rix,, 2001: 250) ?</t>
  </si>
  <si>
    <t xml:space="preserve">*ganuganą</t>
  </si>
  <si>
    <t xml:space="preserve">*(e)neḱ-/*h₁neḱ- (Birkmann, 1987: 81)</t>
  </si>
  <si>
    <t xml:space="preserve">Sg.*nah- (Birkmann, 1987: 81)</t>
  </si>
  <si>
    <t xml:space="preserve">*bi-naúh-an</t>
  </si>
  <si>
    <t xml:space="preserve">(Köbler, 1989: 92)</t>
  </si>
  <si>
    <t xml:space="preserve">*ginugun</t>
  </si>
  <si>
    <t xml:space="preserve">'ich genüge'</t>
  </si>
  <si>
    <t xml:space="preserve">*h₂eh₂nó(n)ḱe ‚er/sie hat erreicht‘ (Ringe, 2006: 153)</t>
  </si>
  <si>
    <t xml:space="preserve">*naǥ</t>
  </si>
  <si>
    <r>
      <rPr>
        <sz val="11"/>
        <color rgb="FFFF0000"/>
        <rFont val="Arial"/>
        <family val="2"/>
      </rPr>
      <t xml:space="preserve">3. Sg</t>
    </r>
    <r>
      <rPr>
        <i val="true"/>
        <sz val="10"/>
        <color rgb="FF000000"/>
        <rFont val="Arial"/>
        <family val="2"/>
      </rPr>
      <t xml:space="preserve">. binah</t>
    </r>
  </si>
  <si>
    <t xml:space="preserve">(Köbler, 1989: 93)</t>
  </si>
  <si>
    <r>
      <rPr>
        <sz val="10"/>
        <color rgb="FF000000"/>
        <rFont val="Times New Roman"/>
        <family val="1"/>
      </rPr>
      <t xml:space="preserve">Nur 3. Sg. </t>
    </r>
    <r>
      <rPr>
        <i val="true"/>
        <sz val="11"/>
        <color rgb="FF000000"/>
        <rFont val="Arial"/>
        <family val="2"/>
      </rPr>
      <t xml:space="preserve">ginah </t>
    </r>
    <r>
      <rPr>
        <sz val="10"/>
        <color rgb="FF000000"/>
        <rFont val="Times New Roman"/>
        <family val="1"/>
      </rPr>
      <t xml:space="preserve">'es genügt'</t>
    </r>
  </si>
  <si>
    <t xml:space="preserve">(Birkmann, 1987: 152)</t>
  </si>
  <si>
    <t xml:space="preserve">'wir genügen'</t>
  </si>
  <si>
    <t xml:space="preserve">Pl. *nug- (Birkmann, 1987: 81)</t>
  </si>
  <si>
    <t xml:space="preserve">*nuǥum</t>
  </si>
  <si>
    <t xml:space="preserve">'ich genügte'</t>
  </si>
  <si>
    <r>
      <rPr>
        <i val="true"/>
        <sz val="10"/>
        <color rgb="FFA80000"/>
        <rFont val="Times New Roman"/>
        <family val="1"/>
      </rPr>
      <t xml:space="preserve">*nuh-t-ōⁿ</t>
    </r>
    <r>
      <rPr>
        <i val="true"/>
        <sz val="10"/>
        <color rgb="FF0070C0"/>
        <rFont val="Times New Roman"/>
        <family val="1"/>
      </rPr>
      <t xml:space="preserve"> &gt; *nuhtōⁿ</t>
    </r>
  </si>
  <si>
    <r>
      <rPr>
        <sz val="10"/>
        <color rgb="FF800000"/>
        <rFont val="Times New Roman"/>
        <family val="1"/>
      </rPr>
      <t xml:space="preserve">*nuh-tá- ded]ē &gt; </t>
    </r>
    <r>
      <rPr>
        <sz val="10"/>
        <color rgb="FF0053A8"/>
        <rFont val="Times New Roman"/>
        <family val="1"/>
      </rPr>
      <t xml:space="preserve">*ganuhtē</t>
    </r>
  </si>
  <si>
    <t xml:space="preserve">*nuhtōⁿ</t>
  </si>
  <si>
    <t xml:space="preserve">binauhta</t>
  </si>
  <si>
    <t xml:space="preserve">(Birkmann, 1987: 81)</t>
  </si>
  <si>
    <t xml:space="preserve">Idg. *h₂n̥ḱ-tó-s (eigenes Rekonstrukt)</t>
  </si>
  <si>
    <t xml:space="preserve">*nuh-tá-s</t>
  </si>
  <si>
    <t xml:space="preserve">*ga-nuh-tá-s</t>
  </si>
  <si>
    <t xml:space="preserve">binauhts</t>
  </si>
  <si>
    <t xml:space="preserve">'müssen'</t>
  </si>
  <si>
    <t xml:space="preserve">VI. Klasse</t>
  </si>
  <si>
    <t xml:space="preserve">idg. Wurzel *meh₂d-/*meh₃d- ? (Lühr, 1982: 692)</t>
  </si>
  <si>
    <t xml:space="preserve">*mōta-</t>
  </si>
  <si>
    <t xml:space="preserve">(Lühr, 1982: 692)</t>
  </si>
  <si>
    <t xml:space="preserve">*mōtaną</t>
  </si>
  <si>
    <r>
      <rPr>
        <sz val="10"/>
        <rFont val="Times New Roman"/>
        <family val="1"/>
      </rPr>
      <t xml:space="preserve">*med-/ eher *meh₁d- ‚bedenken, abschätzen‘, Erweiterung zu *meh₁- ? (Birkmann, 1987: 84) - Präsens </t>
    </r>
    <r>
      <rPr>
        <i val="true"/>
        <sz val="10"/>
        <rFont val="Times New Roman"/>
        <family val="1"/>
      </rPr>
      <t xml:space="preserve">*m</t>
    </r>
    <r>
      <rPr>
        <sz val="10"/>
        <rFont val="Times New Roman"/>
        <family val="1"/>
      </rPr>
      <t xml:space="preserve">ḗ</t>
    </r>
    <r>
      <rPr>
        <i val="true"/>
        <sz val="10"/>
        <rFont val="Times New Roman"/>
        <family val="1"/>
      </rPr>
      <t xml:space="preserve">d-/m</t>
    </r>
    <r>
      <rPr>
        <sz val="10"/>
        <rFont val="Times New Roman"/>
        <family val="1"/>
      </rPr>
      <t xml:space="preserve">é</t>
    </r>
    <r>
      <rPr>
        <i val="true"/>
        <sz val="10"/>
        <rFont val="Times New Roman"/>
        <family val="1"/>
      </rPr>
      <t xml:space="preserve">d-</t>
    </r>
    <r>
      <rPr>
        <sz val="10"/>
        <rFont val="Times New Roman"/>
        <family val="1"/>
      </rPr>
      <t xml:space="preserve"> (Rix, 2001: 423), sekundäres Perfekt (keine Nullstufe?)</t>
    </r>
  </si>
  <si>
    <r>
      <rPr>
        <i val="true"/>
        <sz val="10"/>
        <color rgb="FF000000"/>
        <rFont val="Arial"/>
        <family val="2"/>
      </rPr>
      <t xml:space="preserve">*mōt-/mōt- </t>
    </r>
    <r>
      <rPr>
        <sz val="10"/>
        <color rgb="FF000000"/>
        <rFont val="Arial"/>
        <family val="2"/>
      </rPr>
      <t xml:space="preserve">(Birkmann, 1987: 83)</t>
    </r>
  </si>
  <si>
    <r>
      <rPr>
        <i val="true"/>
        <sz val="10"/>
        <color rgb="FF000000"/>
        <rFont val="Times New Roman"/>
        <family val="1"/>
      </rPr>
      <t xml:space="preserve">*m</t>
    </r>
    <r>
      <rPr>
        <i val="true"/>
        <sz val="11"/>
        <color rgb="FF000000"/>
        <rFont val="Arial"/>
        <family val="2"/>
      </rPr>
      <t xml:space="preserve">ōtan</t>
    </r>
  </si>
  <si>
    <t xml:space="preserve">(Birkmann, 1987: 83)</t>
  </si>
  <si>
    <r>
      <rPr>
        <i val="true"/>
        <sz val="10"/>
        <color rgb="FF000000"/>
        <rFont val="Times New Roman"/>
        <family val="1"/>
      </rPr>
      <t xml:space="preserve">*m</t>
    </r>
    <r>
      <rPr>
        <sz val="11"/>
        <color rgb="FF000000"/>
        <rFont val="Arial"/>
        <family val="2"/>
      </rPr>
      <t xml:space="preserve">ōtan</t>
    </r>
  </si>
  <si>
    <t xml:space="preserve">(Köbler, 1989: 396)</t>
  </si>
  <si>
    <t xml:space="preserve">*muozan</t>
  </si>
  <si>
    <t xml:space="preserve">(Birkmann, 1987: 155)</t>
  </si>
  <si>
    <t xml:space="preserve">mōtan</t>
  </si>
  <si>
    <t xml:space="preserve">(Birkmann, 1987: 181)</t>
  </si>
  <si>
    <t xml:space="preserve">'ich muss'</t>
  </si>
  <si>
    <r>
      <rPr>
        <sz val="10"/>
        <color rgb="FF000000"/>
        <rFont val="Times New Roman"/>
        <family val="1"/>
      </rPr>
      <t xml:space="preserve">Intensiv [Iterativ] *moHd-éje-? (eigenes Rekonstrukt) – Typ KaKe  - K</t>
    </r>
    <r>
      <rPr>
        <i val="true"/>
        <sz val="10"/>
        <color rgb="FF000000"/>
        <rFont val="Times New Roman"/>
        <family val="1"/>
      </rPr>
      <t xml:space="preserve">ōkeje </t>
    </r>
    <r>
      <rPr>
        <sz val="10"/>
        <color rgb="FF000000"/>
        <rFont val="Times New Roman"/>
        <family val="1"/>
      </rPr>
      <t xml:space="preserve">(Lühr, 1982: 692) </t>
    </r>
    <r>
      <rPr>
        <b val="true"/>
        <sz val="10"/>
        <color rgb="FF000000"/>
        <rFont val="Times New Roman"/>
        <family val="1"/>
      </rPr>
      <t xml:space="preserve">Stammvokal</t>
    </r>
  </si>
  <si>
    <r>
      <rPr>
        <sz val="10"/>
        <color rgb="FF000000"/>
        <rFont val="Times New Roman"/>
        <family val="1"/>
      </rPr>
      <t xml:space="preserve">Inf. *</t>
    </r>
    <r>
      <rPr>
        <i val="true"/>
        <sz val="10"/>
        <color rgb="FF000000"/>
        <rFont val="Times New Roman"/>
        <family val="1"/>
      </rPr>
      <t xml:space="preserve">mōt-ija-</t>
    </r>
    <r>
      <rPr>
        <sz val="10"/>
        <color rgb="FF000000"/>
        <rFont val="Times New Roman"/>
        <family val="1"/>
      </rPr>
      <t xml:space="preserve"> ‚jmd. Entgegentreten, mit jmd. Zusammentreffen‘</t>
    </r>
  </si>
  <si>
    <t xml:space="preserve">ungeklärt (Ringe, 2006: 154)</t>
  </si>
  <si>
    <t xml:space="preserve">*med- ‘messen, für Einhaltung sorgen, sich kümmern’, sekundäres Perfekt *me-mōd (Rix, 2001:423)</t>
  </si>
  <si>
    <r>
      <rPr>
        <i val="true"/>
        <sz val="10"/>
        <color rgb="FF000000"/>
        <rFont val="Times New Roman"/>
        <family val="1"/>
      </rPr>
      <t xml:space="preserve">*m</t>
    </r>
    <r>
      <rPr>
        <i val="true"/>
        <sz val="11"/>
        <color rgb="FF000000"/>
        <rFont val="Arial"/>
        <family val="2"/>
      </rPr>
      <t xml:space="preserve">ōt</t>
    </r>
  </si>
  <si>
    <r>
      <rPr>
        <i val="true"/>
        <sz val="10"/>
        <color rgb="FF000000"/>
        <rFont val="Times New Roman"/>
        <family val="1"/>
      </rPr>
      <t xml:space="preserve">gam</t>
    </r>
    <r>
      <rPr>
        <sz val="11"/>
        <color rgb="FF000000"/>
        <rFont val="Arial"/>
        <family val="2"/>
      </rPr>
      <t xml:space="preserve">ōt</t>
    </r>
  </si>
  <si>
    <r>
      <rPr>
        <i val="true"/>
        <sz val="10"/>
        <color rgb="FF000000"/>
        <rFont val="Times New Roman"/>
        <family val="1"/>
      </rPr>
      <t xml:space="preserve">m</t>
    </r>
    <r>
      <rPr>
        <sz val="11"/>
        <color rgb="FF000000"/>
        <rFont val="Arial"/>
        <family val="2"/>
      </rPr>
      <t xml:space="preserve">ōt</t>
    </r>
  </si>
  <si>
    <t xml:space="preserve">muoz</t>
  </si>
  <si>
    <t xml:space="preserve">mōt</t>
  </si>
  <si>
    <t xml:space="preserve">'wir müssen'</t>
  </si>
  <si>
    <r>
      <rPr>
        <i val="true"/>
        <sz val="10"/>
        <color rgb="FF000000"/>
        <rFont val="Times New Roman"/>
        <family val="1"/>
      </rPr>
      <t xml:space="preserve">*m</t>
    </r>
    <r>
      <rPr>
        <i val="true"/>
        <sz val="11"/>
        <color rgb="FF000000"/>
        <rFont val="Arial"/>
        <family val="2"/>
      </rPr>
      <t xml:space="preserve">ōtum</t>
    </r>
  </si>
  <si>
    <r>
      <rPr>
        <i val="true"/>
        <sz val="10"/>
        <color rgb="FF000000"/>
        <rFont val="Times New Roman"/>
        <family val="1"/>
      </rPr>
      <t xml:space="preserve">gam</t>
    </r>
    <r>
      <rPr>
        <sz val="11"/>
        <color rgb="FF000000"/>
        <rFont val="Arial"/>
        <family val="2"/>
      </rPr>
      <t xml:space="preserve">ōtum</t>
    </r>
  </si>
  <si>
    <r>
      <rPr>
        <i val="true"/>
        <sz val="10"/>
        <color rgb="FF000000"/>
        <rFont val="Times New Roman"/>
        <family val="1"/>
      </rPr>
      <t xml:space="preserve">m</t>
    </r>
    <r>
      <rPr>
        <sz val="11"/>
        <color rgb="FF000000"/>
        <rFont val="Arial"/>
        <family val="2"/>
      </rPr>
      <t xml:space="preserve">ōton</t>
    </r>
  </si>
  <si>
    <t xml:space="preserve">muozum</t>
  </si>
  <si>
    <t xml:space="preserve">mōtun</t>
  </si>
  <si>
    <t xml:space="preserve">'ich musste'</t>
  </si>
  <si>
    <t xml:space="preserve">*mōstōⁿ (&lt; *mōt-ðōⁿ)</t>
  </si>
  <si>
    <t xml:space="preserve">*st &lt; *ð</t>
  </si>
  <si>
    <t xml:space="preserve">*gamōsta</t>
  </si>
  <si>
    <r>
      <rPr>
        <sz val="10"/>
        <color rgb="FF000000"/>
        <rFont val="Arial1"/>
        <family val="0"/>
      </rPr>
      <t xml:space="preserve">„Bei der einzigen belegten Prät.-Form </t>
    </r>
    <r>
      <rPr>
        <i val="true"/>
        <sz val="10"/>
        <color rgb="FF000000"/>
        <rFont val="Arial1"/>
        <family val="0"/>
      </rPr>
      <t xml:space="preserve">*gamōstedun</t>
    </r>
    <r>
      <rPr>
        <sz val="10"/>
        <color rgb="FF000000"/>
        <rFont val="Arial1"/>
        <family val="0"/>
      </rPr>
      <t xml:space="preserve"> hätte eigtl. Auch der PB eintreten sollen wie bei </t>
    </r>
    <r>
      <rPr>
        <i val="true"/>
        <sz val="10"/>
        <color rgb="FF000000"/>
        <rFont val="Arial1"/>
        <family val="0"/>
      </rPr>
      <t xml:space="preserve">wissa</t>
    </r>
    <r>
      <rPr>
        <sz val="10"/>
        <color rgb="FF000000"/>
        <rFont val="Arial1"/>
        <family val="0"/>
      </rPr>
      <t xml:space="preserve">. Das t wurde offenbar zur Beseitigung der Irregularität wieder eingefügt.“ (Birkmann, 1987: (96)</t>
    </r>
  </si>
  <si>
    <t xml:space="preserve">Bei der einzigen belegten Prät.-Form *gamōstedun hätte eigtl. Auch der PB eintreten sollen wie bei wissa. Das t wurde offenbar zur Beseitigung der Irregularität wieder eingefügt. (Birkmann, 1987: (96)</t>
  </si>
  <si>
    <t xml:space="preserve">mōste</t>
  </si>
  <si>
    <r>
      <rPr>
        <sz val="10"/>
        <color rgb="FF000000"/>
        <rFont val="Times New Roman"/>
        <family val="1"/>
      </rPr>
      <t xml:space="preserve">(Birkmann, 1987: 157) Regularisierung nach dem Muster der sw. Verben und Präteritopräsentien </t>
    </r>
    <r>
      <rPr>
        <b val="true"/>
        <sz val="10"/>
        <color rgb="FF000000"/>
        <rFont val="Times New Roman"/>
        <family val="1"/>
      </rPr>
      <t xml:space="preserve">Stammauslaut</t>
    </r>
  </si>
  <si>
    <t xml:space="preserve">(Birkmann, 1987: 157) Regularisierung nach dem Muster der sw. Verben und Präteritopräsentien</t>
  </si>
  <si>
    <t xml:space="preserve">muosta</t>
  </si>
  <si>
    <r>
      <rPr>
        <sz val="10"/>
        <color rgb="FF000000"/>
        <rFont val="Times New Roman"/>
        <family val="1"/>
      </rPr>
      <t xml:space="preserve">(Birkmann, 1987: 157) Regularisierung nach dem Muster der sw. Verben und Präteritopräsentien </t>
    </r>
    <r>
      <rPr>
        <b val="true"/>
        <sz val="10"/>
        <color rgb="FF000000"/>
        <rFont val="Times New Roman"/>
        <family val="1"/>
      </rPr>
      <t xml:space="preserve">Dentalsuffix</t>
    </r>
  </si>
  <si>
    <t xml:space="preserve">moste</t>
  </si>
  <si>
    <r>
      <rPr>
        <sz val="10"/>
        <color rgb="FF000000"/>
        <rFont val="Times New Roman"/>
        <family val="1"/>
      </rPr>
      <t xml:space="preserve">(Birkmann, 1987: 157) Regularisierung nach dem Muster der sw. Verben und Präteritopräsentien</t>
    </r>
    <r>
      <rPr>
        <b val="true"/>
        <sz val="10"/>
        <color rgb="FF000000"/>
        <rFont val="Times New Roman"/>
        <family val="1"/>
      </rPr>
      <t xml:space="preserve"> Dentalsuffix</t>
    </r>
  </si>
  <si>
    <t xml:space="preserve">mosta</t>
  </si>
  <si>
    <r>
      <rPr>
        <sz val="10"/>
        <color rgb="FFA80000"/>
        <rFont val="Times New Roman"/>
        <family val="1"/>
      </rPr>
      <t xml:space="preserve">*mōt-t-ōⁿ  -</t>
    </r>
    <r>
      <rPr>
        <sz val="10"/>
        <color rgb="FF0000A8"/>
        <rFont val="Times New Roman"/>
        <family val="1"/>
      </rPr>
      <t xml:space="preserve"> *mōt-ta &gt; *mōssa</t>
    </r>
  </si>
  <si>
    <t xml:space="preserve">*s &lt; *t</t>
  </si>
  <si>
    <t xml:space="preserve">(Birkmann, 1987: 119)</t>
  </si>
  <si>
    <r>
      <rPr>
        <sz val="10"/>
        <color rgb="FF000000"/>
        <rFont val="Times New Roman"/>
        <family val="1"/>
      </rPr>
      <t xml:space="preserve">(Ringe, 2006: 261) kein Ablaut -  Präsens </t>
    </r>
    <r>
      <rPr>
        <i val="true"/>
        <sz val="10"/>
        <color rgb="FF000000"/>
        <rFont val="Times New Roman"/>
        <family val="1"/>
      </rPr>
      <t xml:space="preserve">*m</t>
    </r>
    <r>
      <rPr>
        <sz val="10"/>
        <color rgb="FF000000"/>
        <rFont val="Times New Roman"/>
        <family val="1"/>
      </rPr>
      <t xml:space="preserve">ḗ</t>
    </r>
    <r>
      <rPr>
        <i val="true"/>
        <sz val="10"/>
        <color rgb="FF000000"/>
        <rFont val="Times New Roman"/>
        <family val="1"/>
      </rPr>
      <t xml:space="preserve">d-/m</t>
    </r>
    <r>
      <rPr>
        <sz val="10"/>
        <color rgb="FF000000"/>
        <rFont val="Times New Roman"/>
        <family val="1"/>
      </rPr>
      <t xml:space="preserve">é</t>
    </r>
    <r>
      <rPr>
        <i val="true"/>
        <sz val="10"/>
        <color rgb="FF000000"/>
        <rFont val="Times New Roman"/>
        <family val="1"/>
      </rPr>
      <t xml:space="preserve">d-</t>
    </r>
    <r>
      <rPr>
        <sz val="10"/>
        <color rgb="FF000000"/>
        <rFont val="Times New Roman"/>
        <family val="1"/>
      </rPr>
      <t xml:space="preserve"> (Rix, 2001: 423), sekundäres Perfekt (keine Nullstufe?) - oder Präsens  *meh₁d- ‚bedenken, abschätzen‘ (Birkmann, 1987: 84) ?  </t>
    </r>
    <r>
      <rPr>
        <b val="true"/>
        <sz val="10"/>
        <color rgb="FF000000"/>
        <rFont val="Times New Roman"/>
        <family val="1"/>
      </rPr>
      <t xml:space="preserve">Stammvokal</t>
    </r>
  </si>
  <si>
    <r>
      <rPr>
        <i val="true"/>
        <sz val="10"/>
        <color rgb="FF800000"/>
        <rFont val="Times New Roman"/>
        <family val="1"/>
      </rPr>
      <t xml:space="preserve">*mō-s[á- ded]ē &gt; </t>
    </r>
    <r>
      <rPr>
        <i val="true"/>
        <sz val="10"/>
        <color rgb="FF003F80"/>
        <rFont val="Times New Roman"/>
        <family val="1"/>
      </rPr>
      <t xml:space="preserve">*mōsē</t>
    </r>
  </si>
  <si>
    <t xml:space="preserve">*mōt-ta &gt; *mōssa</t>
  </si>
  <si>
    <t xml:space="preserve">muosa</t>
  </si>
  <si>
    <t xml:space="preserve">*gamōssa</t>
  </si>
  <si>
    <t xml:space="preserve">*ss</t>
  </si>
  <si>
    <t xml:space="preserve">(Birkmann, 1987: 171)</t>
  </si>
  <si>
    <r>
      <rPr>
        <i val="true"/>
        <sz val="10"/>
        <color rgb="FF008000"/>
        <rFont val="Times New Roman"/>
        <family val="1"/>
      </rPr>
      <t xml:space="preserve">*moHd-itós  &gt; *mōt-itós &gt; urgerm. *mōð-iðaz – </t>
    </r>
    <r>
      <rPr>
        <sz val="10"/>
        <color rgb="FF000000"/>
        <rFont val="Times New Roman"/>
        <family val="1"/>
      </rPr>
      <t xml:space="preserve">Analogie nach den übrigen Modalverben, insb. *witan - *wissaz? </t>
    </r>
    <r>
      <rPr>
        <b val="true"/>
        <sz val="10"/>
        <color rgb="FF000000"/>
        <rFont val="Times New Roman"/>
        <family val="1"/>
      </rPr>
      <t xml:space="preserve">Stammauslaut, Dentalsuffix</t>
    </r>
  </si>
  <si>
    <t xml:space="preserve">*mōt-taz &gt; *mōs-saz</t>
  </si>
  <si>
    <r>
      <rPr>
        <sz val="10"/>
        <color rgb="FF000000"/>
        <rFont val="Times New Roman"/>
        <family val="1"/>
      </rPr>
      <t xml:space="preserve">funktioniert nur bei *meh₁d- :  *mehd-tós &gt; urgerm. </t>
    </r>
    <r>
      <rPr>
        <i val="true"/>
        <sz val="10"/>
        <color rgb="FF008000"/>
        <rFont val="Times New Roman"/>
        <family val="1"/>
      </rPr>
      <t xml:space="preserve">*māssaz &gt; *m</t>
    </r>
    <r>
      <rPr>
        <i val="true"/>
        <sz val="11"/>
        <color rgb="FF008000"/>
        <rFont val="Times New Roman"/>
        <family val="1"/>
      </rPr>
      <t xml:space="preserve">ō</t>
    </r>
    <r>
      <rPr>
        <i val="true"/>
        <sz val="10"/>
        <color rgb="FF008000"/>
        <rFont val="Times New Roman"/>
        <family val="1"/>
      </rPr>
      <t xml:space="preserve">ssaz</t>
    </r>
    <r>
      <rPr>
        <sz val="10"/>
        <color rgb="FF000000"/>
        <rFont val="Times New Roman"/>
        <family val="1"/>
      </rPr>
      <t xml:space="preserve">  </t>
    </r>
  </si>
  <si>
    <r>
      <rPr>
        <i val="true"/>
        <sz val="10"/>
        <color rgb="FF008000"/>
        <rFont val="Times New Roman"/>
        <family val="1"/>
      </rPr>
      <t xml:space="preserve">*m</t>
    </r>
    <r>
      <rPr>
        <i val="true"/>
        <sz val="11"/>
        <color rgb="FF008000"/>
        <rFont val="Times New Roman"/>
        <family val="1"/>
      </rPr>
      <t xml:space="preserve">ō</t>
    </r>
    <r>
      <rPr>
        <i val="true"/>
        <sz val="10"/>
        <color rgb="FF008000"/>
        <rFont val="Times New Roman"/>
        <family val="1"/>
      </rPr>
      <t xml:space="preserve">-sá-s</t>
    </r>
  </si>
  <si>
    <t xml:space="preserve">-ausgehend von idg. *m(e)d-tó-s &gt;  *m(e)t-tó-s &gt; *m(e)s-só-s &gt; germ. *m(e)s-sá-s? - Nullstufe hat einen Murmelvokal im Essiv (Rix,, 2001: 423) oder ausgehend von idg. Wurzel  *meh₁d-  ? ‚bedenken, abschätzen‘ (Birkmann, 1987: 84) idg. *mh₁d-tó-s &gt; mh₁t-tó-s *mh₁s-só-s  in beiden Fällen &gt; urgerm *mas-sá-s</t>
  </si>
  <si>
    <t xml:space="preserve">'fürchten'</t>
  </si>
  <si>
    <t xml:space="preserve">Wurzel *h₂egʰ- ‚in Furcht geraten, betrübt werden‘, Perfekt *h₂e-h₂ógʰ/ h₂gʰ  (Rix, 2001: 257)</t>
  </si>
  <si>
    <r>
      <rPr>
        <sz val="10"/>
        <color rgb="FF000000"/>
        <rFont val="Times New Roman"/>
        <family val="1"/>
      </rPr>
      <t xml:space="preserve">*ōgan</t>
    </r>
    <r>
      <rPr>
        <i val="true"/>
        <sz val="10"/>
        <color rgb="FF000000"/>
        <rFont val="Times New Roman"/>
        <family val="1"/>
      </rPr>
      <t xml:space="preserve">ą</t>
    </r>
  </si>
  <si>
    <t xml:space="preserve">*h₂eh₂egʰ- &gt; *HaHagʰ- &gt; *āgʰ- &gt; *ōg- (Birkmann, 1987: 78)</t>
  </si>
  <si>
    <t xml:space="preserve">*ōg-/ōg- (Birkmann, 1987: 78)</t>
  </si>
  <si>
    <t xml:space="preserve">*ōgan</t>
  </si>
  <si>
    <t xml:space="preserve">(Birkmann, 1987: 78)</t>
  </si>
  <si>
    <t xml:space="preserve">(Birkmann, 1987: 115)</t>
  </si>
  <si>
    <t xml:space="preserve">'ich fürchte'</t>
  </si>
  <si>
    <t xml:space="preserve">og</t>
  </si>
  <si>
    <t xml:space="preserve">'wir fürchten'</t>
  </si>
  <si>
    <t xml:space="preserve">ogum</t>
  </si>
  <si>
    <t xml:space="preserve">'ich fürchtete'</t>
  </si>
  <si>
    <t xml:space="preserve">*ōh-t-ōⁿ &gt; *ōhtōⁿ</t>
  </si>
  <si>
    <r>
      <rPr>
        <sz val="10"/>
        <color rgb="FF800000"/>
        <rFont val="Times New Roman"/>
        <family val="1"/>
      </rPr>
      <t xml:space="preserve">*ōh-t[á- ded]ē&gt; </t>
    </r>
    <r>
      <rPr>
        <sz val="10"/>
        <color rgb="FF003F80"/>
        <rFont val="Times New Roman"/>
        <family val="1"/>
      </rPr>
      <t xml:space="preserve">*ōhtē</t>
    </r>
  </si>
  <si>
    <t xml:space="preserve">ōhta</t>
  </si>
  <si>
    <r>
      <rPr>
        <sz val="11"/>
        <color rgb="FF000000"/>
        <rFont val="Times New Roman"/>
        <family val="1"/>
      </rPr>
      <t xml:space="preserve">Idg. *h₂gh-tó-s &gt; germ. Laryngal schwindet im Anlaut vor C, Sprossvokal *u - - analogischer Ablaut, da *uh-tá-s unregelmäßig ist? - Schwundstufe durch Vollstufe ersetzt? </t>
    </r>
    <r>
      <rPr>
        <b val="true"/>
        <sz val="11"/>
        <color rgb="FF000000"/>
        <rFont val="Times New Roman"/>
        <family val="1"/>
      </rPr>
      <t xml:space="preserve">Stammvokal</t>
    </r>
  </si>
  <si>
    <t xml:space="preserve">*ōh-tá-s</t>
  </si>
  <si>
    <r>
      <rPr>
        <sz val="10"/>
        <color rgb="FF000000"/>
        <rFont val="Times New Roman"/>
        <family val="1"/>
      </rPr>
      <t xml:space="preserve">Neues Präsens *</t>
    </r>
    <r>
      <rPr>
        <i val="true"/>
        <sz val="10"/>
        <color rgb="FF000000"/>
        <rFont val="Times New Roman"/>
        <family val="1"/>
      </rPr>
      <t xml:space="preserve">knē-ja- </t>
    </r>
    <r>
      <rPr>
        <sz val="10"/>
        <color rgb="FF000000"/>
        <rFont val="Times New Roman"/>
        <family val="1"/>
      </rPr>
      <t xml:space="preserve">in ae. </t>
    </r>
    <r>
      <rPr>
        <i val="true"/>
        <sz val="10"/>
        <color rgb="FF000000"/>
        <rFont val="Times New Roman"/>
        <family val="1"/>
      </rPr>
      <t xml:space="preserve">cnāwan</t>
    </r>
    <r>
      <rPr>
        <sz val="10"/>
        <color rgb="FF000000"/>
        <rFont val="Times New Roman"/>
        <family val="1"/>
      </rPr>
      <t xml:space="preserve">, ahd. </t>
    </r>
    <r>
      <rPr>
        <i val="true"/>
        <sz val="10"/>
        <color rgb="FF000000"/>
        <rFont val="Times New Roman"/>
        <family val="1"/>
      </rPr>
      <t xml:space="preserve">-knāen</t>
    </r>
    <r>
      <rPr>
        <sz val="10"/>
        <color rgb="FF000000"/>
        <rFont val="Times New Roman"/>
        <family val="1"/>
      </rPr>
      <t xml:space="preserve">. (Rix, 2001: 170): Innergermanisch entstandene Wurzelform </t>
    </r>
    <r>
      <rPr>
        <i val="true"/>
        <sz val="10"/>
        <color rgb="FF000000"/>
        <rFont val="Times New Roman"/>
        <family val="1"/>
      </rPr>
      <t xml:space="preserve">*kn</t>
    </r>
    <r>
      <rPr>
        <i val="true"/>
        <sz val="12"/>
        <color rgb="FF000000"/>
        <rFont val="Times New Roman"/>
        <family val="1"/>
      </rPr>
      <t xml:space="preserve">ē</t>
    </r>
    <r>
      <rPr>
        <i val="true"/>
        <sz val="10"/>
        <color rgb="FF000000"/>
        <rFont val="Times New Roman"/>
        <family val="1"/>
      </rPr>
      <t xml:space="preserve">-</t>
    </r>
    <r>
      <rPr>
        <sz val="10"/>
        <color rgb="FF000000"/>
        <rFont val="Times New Roman"/>
        <family val="1"/>
      </rPr>
      <t xml:space="preserve"> &gt; an. Inf. </t>
    </r>
    <r>
      <rPr>
        <i val="true"/>
        <sz val="10"/>
        <color rgb="FF000000"/>
        <rFont val="Times New Roman"/>
        <family val="1"/>
      </rPr>
      <t xml:space="preserve">*knega </t>
    </r>
    <r>
      <rPr>
        <sz val="10"/>
        <color rgb="FF000000"/>
        <rFont val="Times New Roman"/>
        <family val="1"/>
      </rPr>
      <t xml:space="preserve">(Birkmann, 1987: 223)</t>
    </r>
  </si>
  <si>
    <t xml:space="preserve">*knega</t>
  </si>
  <si>
    <t xml:space="preserve">(Birkmann, 1987: 223)</t>
  </si>
  <si>
    <t xml:space="preserve">- Rückbildung zum Perfekt *ke-knō- &lt; uirdg. *ǵe-ǵnoh₃ - nach dem Vorbild von Verben mit primärem ē im Präsens und abgelautetem ō im Perfekt in der Wurzelsilbe   Singularstamm *knō- -&gt; Prät. Präs. awn. kná 'kann, vermag' (Harðasson, 1993: 80) </t>
  </si>
  <si>
    <t xml:space="preserve"> uirdg. Perfekt *ǵe-ǵnoh₃ - </t>
  </si>
  <si>
    <r>
      <rPr>
        <sz val="10"/>
        <color rgb="FF000000"/>
        <rFont val="Times New Roman"/>
        <family val="1"/>
      </rPr>
      <t xml:space="preserve"> Singularstamm </t>
    </r>
    <r>
      <rPr>
        <i val="true"/>
        <sz val="10"/>
        <color rgb="FF000000"/>
        <rFont val="Times New Roman"/>
        <family val="1"/>
      </rPr>
      <t xml:space="preserve">*knō-</t>
    </r>
    <r>
      <rPr>
        <sz val="10"/>
        <color rgb="FF000000"/>
        <rFont val="Times New Roman"/>
        <family val="1"/>
      </rPr>
      <t xml:space="preserve">  (Harðasson, 1993: 80)  - Rückbildung zum Perfekt *ke-knō-</t>
    </r>
  </si>
  <si>
    <t xml:space="preserve">kná</t>
  </si>
  <si>
    <t xml:space="preserve"> (Rix, 2001: 169)</t>
  </si>
  <si>
    <t xml:space="preserve">knegum</t>
  </si>
  <si>
    <r>
      <rPr>
        <i val="true"/>
        <sz val="10"/>
        <color rgb="FF004586"/>
        <rFont val="Times New Roman"/>
        <family val="1"/>
      </rPr>
      <t xml:space="preserve">knátta &lt; </t>
    </r>
    <r>
      <rPr>
        <b val="true"/>
        <i val="true"/>
        <sz val="10"/>
        <color rgb="FF004586"/>
        <rFont val="Times New Roman"/>
        <family val="1"/>
      </rPr>
      <t xml:space="preserve">*knahta</t>
    </r>
    <r>
      <rPr>
        <i val="true"/>
        <sz val="10"/>
        <color rgb="FF004586"/>
        <rFont val="Times New Roman"/>
        <family val="1"/>
      </rPr>
      <t xml:space="preserve"> </t>
    </r>
    <r>
      <rPr>
        <sz val="10"/>
        <color rgb="FF000000"/>
        <rFont val="Arial"/>
        <family val="2"/>
      </rPr>
      <t xml:space="preserve">(Birkmann, 1987: 235) </t>
    </r>
  </si>
  <si>
    <r>
      <rPr>
        <sz val="10"/>
        <rFont val="Times New Roman"/>
        <family val="1"/>
      </rPr>
      <t xml:space="preserve">an.: stimmt in Bedeutung und Verwendung als Modalverb mit má ( &lt; *mah) überein -&gt; Analogie kná nach má: kná, knegum, (1. Sg. Prät.) knátta nach má, megum, mátta. - erster Schritt: *knó durch kná ersetzen, da a besser zu den an. Prät.-Präs. passt, die fast alle ein a im Singularstamm haben  (Harðasson, 1993: 80) </t>
    </r>
    <r>
      <rPr>
        <b val="true"/>
        <sz val="10"/>
        <rFont val="Times New Roman"/>
        <family val="1"/>
      </rPr>
      <t xml:space="preserve">Stammvokal</t>
    </r>
    <r>
      <rPr>
        <sz val="10"/>
        <rFont val="Times New Roman"/>
        <family val="1"/>
      </rPr>
      <t xml:space="preserve"> (a statt u), </t>
    </r>
    <r>
      <rPr>
        <b val="true"/>
        <sz val="10"/>
        <rFont val="Times New Roman"/>
        <family val="1"/>
      </rPr>
      <t xml:space="preserve">Dentalsuffix </t>
    </r>
    <r>
      <rPr>
        <sz val="10"/>
        <rFont val="Times New Roman"/>
        <family val="1"/>
      </rPr>
      <t xml:space="preserve">(t statt *nn &lt; *nþ)</t>
    </r>
  </si>
  <si>
    <r>
      <rPr>
        <i val="true"/>
        <sz val="10"/>
        <color rgb="FF000000"/>
        <rFont val="Times New Roman"/>
        <family val="1"/>
      </rPr>
      <t xml:space="preserve">rschw.</t>
    </r>
    <r>
      <rPr>
        <i val="true"/>
        <sz val="10"/>
        <color rgb="FF004586"/>
        <rFont val="Times New Roman"/>
        <family val="1"/>
      </rPr>
      <t xml:space="preserve">knāti '</t>
    </r>
    <r>
      <rPr>
        <i val="true"/>
        <sz val="10"/>
        <color rgb="FF000000"/>
        <rFont val="Times New Roman"/>
        <family val="1"/>
      </rPr>
      <t xml:space="preserve">konnte' ?</t>
    </r>
  </si>
  <si>
    <t xml:space="preserve">Token</t>
  </si>
  <si>
    <t xml:space="preserve">Datenquelle Token</t>
  </si>
  <si>
    <t xml:space="preserve">Sprache</t>
  </si>
  <si>
    <t xml:space="preserve">POS</t>
  </si>
  <si>
    <t xml:space="preserve">Klasse</t>
  </si>
  <si>
    <t xml:space="preserve">Stammvokal Graphem</t>
  </si>
  <si>
    <t xml:space="preserve">Stammauslaut Graphem</t>
  </si>
  <si>
    <t xml:space="preserve">Dental Graphem</t>
  </si>
  <si>
    <t xml:space="preserve">Stammvokal Phon</t>
  </si>
  <si>
    <t xml:space="preserve">Stammauslaut Phon</t>
  </si>
  <si>
    <t xml:space="preserve">Dental Phon</t>
  </si>
  <si>
    <t xml:space="preserve">Idg. Wurzel ID</t>
  </si>
  <si>
    <t xml:space="preserve">Idg. Wurzel e-Stufe</t>
  </si>
  <si>
    <t xml:space="preserve">Datenquelle idg. Wurzel e-Stufe</t>
  </si>
  <si>
    <t xml:space="preserve">Idg. Wurzel o-Stufe</t>
  </si>
  <si>
    <t xml:space="preserve">Datenquelle idg. Wurzel o-Stufe</t>
  </si>
  <si>
    <t xml:space="preserve">Idg. Wurzel Nullstufe</t>
  </si>
  <si>
    <t xml:space="preserve">Datenquelle idg. Wurzel Nullstufe</t>
  </si>
  <si>
    <t xml:space="preserve">Entsprechende idg. Form</t>
  </si>
  <si>
    <t xml:space="preserve">Datenquelle entsprechende idg. Form</t>
  </si>
  <si>
    <t xml:space="preserve">Entsprechende urgerm. Form</t>
  </si>
  <si>
    <t xml:space="preserve">Datenquelle entsprechende urgerm. Form</t>
  </si>
  <si>
    <t xml:space="preserve">Urgermanische Wurzel</t>
  </si>
  <si>
    <t xml:space="preserve">Datenquelle urgermanische Wurzel</t>
  </si>
  <si>
    <t xml:space="preserve">Anzahl Probleme Stammvokal</t>
  </si>
  <si>
    <t xml:space="preserve">Anzahl Probleme Stammauslaut</t>
  </si>
  <si>
    <t xml:space="preserve">Anzahl Probleme Dental</t>
  </si>
  <si>
    <t xml:space="preserve">Summe Probleme</t>
  </si>
  <si>
    <t xml:space="preserve">(Ramat, 1981:174)</t>
  </si>
  <si>
    <t xml:space="preserve">VVFIN</t>
  </si>
  <si>
    <t xml:space="preserve">Präteritopräsens</t>
  </si>
  <si>
    <t xml:space="preserve">&lt;i&gt;</t>
  </si>
  <si>
    <t xml:space="preserve">&lt;s&gt;</t>
  </si>
  <si>
    <t xml:space="preserve">[i]</t>
  </si>
  <si>
    <t xml:space="preserve">[s]</t>
  </si>
  <si>
    <t xml:space="preserve">*wejd-</t>
  </si>
  <si>
    <t xml:space="preserve">(Birkmann, 1987:67)</t>
  </si>
  <si>
    <t xml:space="preserve">*woid-</t>
  </si>
  <si>
    <t xml:space="preserve">*wid-</t>
  </si>
  <si>
    <t xml:space="preserve">(Köbler, 1989:645)</t>
  </si>
  <si>
    <t xml:space="preserve">VVPP</t>
  </si>
  <si>
    <t xml:space="preserve">vissi</t>
  </si>
  <si>
    <t xml:space="preserve">(Barnes, 2008:153)</t>
  </si>
  <si>
    <t xml:space="preserve">viss</t>
  </si>
  <si>
    <t xml:space="preserve">(Bethge, 1900:377)</t>
  </si>
  <si>
    <t xml:space="preserve">vitat</t>
  </si>
  <si>
    <t xml:space="preserve">&lt;t&gt;</t>
  </si>
  <si>
    <t xml:space="preserve">[t]</t>
  </si>
  <si>
    <t xml:space="preserve">(Birkmann, 1987:66)</t>
  </si>
  <si>
    <t xml:space="preserve">(Heusler, 1932:97)</t>
  </si>
  <si>
    <t xml:space="preserve">&lt;a&gt;</t>
  </si>
  <si>
    <t xml:space="preserve">&lt;þ&gt;</t>
  </si>
  <si>
    <t xml:space="preserve">[a]</t>
  </si>
  <si>
    <t xml:space="preserve">[θ]</t>
  </si>
  <si>
    <t xml:space="preserve">(Noreen, 1904:467)</t>
  </si>
  <si>
    <t xml:space="preserve">(Campbell, 1997:343)</t>
  </si>
  <si>
    <t xml:space="preserve">wiss</t>
  </si>
  <si>
    <t xml:space="preserve">(Kroonen, 2013:588)</t>
  </si>
  <si>
    <t xml:space="preserve">&lt;e&gt;</t>
  </si>
  <si>
    <t xml:space="preserve">wista</t>
  </si>
  <si>
    <t xml:space="preserve">(Sonderegger, 2003:328)</t>
  </si>
  <si>
    <t xml:space="preserve">wësta</t>
  </si>
  <si>
    <t xml:space="preserve">&lt;ë&gt;</t>
  </si>
  <si>
    <t xml:space="preserve">[e]</t>
  </si>
  <si>
    <t xml:space="preserve">Ø</t>
  </si>
  <si>
    <t xml:space="preserve">(Birkmann, 1987:131)</t>
  </si>
  <si>
    <t xml:space="preserve">&lt;z&gt;</t>
  </si>
  <si>
    <t xml:space="preserve">&lt;ī&gt;</t>
  </si>
  <si>
    <t xml:space="preserve">(Tiefenbach, 2010:471)</t>
  </si>
  <si>
    <t xml:space="preserve">&lt;í&gt;</t>
  </si>
  <si>
    <t xml:space="preserve">&lt;ai&gt;</t>
  </si>
  <si>
    <t xml:space="preserve">&lt;h&gt;</t>
  </si>
  <si>
    <t xml:space="preserve">[ai]</t>
  </si>
  <si>
    <t xml:space="preserve">[x]</t>
  </si>
  <si>
    <t xml:space="preserve">*Heiḱ-</t>
  </si>
  <si>
    <t xml:space="preserve">(Birkmann, 1987:75)</t>
  </si>
  <si>
    <t xml:space="preserve">*Hoiḱ-</t>
  </si>
  <si>
    <t xml:space="preserve">*Hiḱ-</t>
  </si>
  <si>
    <t xml:space="preserve">átti</t>
  </si>
  <si>
    <t xml:space="preserve">&lt;á&gt;</t>
  </si>
  <si>
    <t xml:space="preserve">(Birkmann, 1987:74)</t>
  </si>
  <si>
    <t xml:space="preserve">ātte</t>
  </si>
  <si>
    <t xml:space="preserve">&lt;ā&gt;</t>
  </si>
  <si>
    <t xml:space="preserve">āt</t>
  </si>
  <si>
    <t xml:space="preserve">&lt;ē&gt;</t>
  </si>
  <si>
    <t xml:space="preserve">&lt;u&gt;</t>
  </si>
  <si>
    <t xml:space="preserve">&lt;n&gt;</t>
  </si>
  <si>
    <t xml:space="preserve">[u]</t>
  </si>
  <si>
    <t xml:space="preserve">[n]</t>
  </si>
  <si>
    <t xml:space="preserve">*ǵneh₃-</t>
  </si>
  <si>
    <t xml:space="preserve">(Rix, 2001:168)</t>
  </si>
  <si>
    <t xml:space="preserve">*ǵe-ǵnóh₃-</t>
  </si>
  <si>
    <t xml:space="preserve">(Rix, 2001:169)</t>
  </si>
  <si>
    <t xml:space="preserve">*ǵn̥h₃-</t>
  </si>
  <si>
    <t xml:space="preserve">(Köbler, 1989:XXXIII)</t>
  </si>
  <si>
    <t xml:space="preserve">kunni</t>
  </si>
  <si>
    <t xml:space="preserve">knátta</t>
  </si>
  <si>
    <t xml:space="preserve">(Birkmann, 1987:223)</t>
  </si>
  <si>
    <t xml:space="preserve">(Birkmann, 1987:70)</t>
  </si>
  <si>
    <t xml:space="preserve">&lt;d&gt;</t>
  </si>
  <si>
    <t xml:space="preserve">[d]</t>
  </si>
  <si>
    <t xml:space="preserve">kunder</t>
  </si>
  <si>
    <t xml:space="preserve">kunnit</t>
  </si>
  <si>
    <t xml:space="preserve">knāti</t>
  </si>
  <si>
    <t xml:space="preserve">(Noreen, 1904:469)</t>
  </si>
  <si>
    <t xml:space="preserve">Runenschwedisch</t>
  </si>
  <si>
    <t xml:space="preserve">&lt;ū&gt;</t>
  </si>
  <si>
    <t xml:space="preserve">&lt;ð&gt;</t>
  </si>
  <si>
    <t xml:space="preserve">[ð]</t>
  </si>
  <si>
    <t xml:space="preserve">cūþ</t>
  </si>
  <si>
    <t xml:space="preserve">(Fortson, 2010:342)</t>
  </si>
  <si>
    <t xml:space="preserve">(Campbell, 1979:344)</t>
  </si>
  <si>
    <t xml:space="preserve">&lt;o&gt;</t>
  </si>
  <si>
    <t xml:space="preserve">[o]</t>
  </si>
  <si>
    <t xml:space="preserve">(Wright, 1997:162)</t>
  </si>
  <si>
    <t xml:space="preserve">(Tiefenbach, 2010:223)</t>
  </si>
  <si>
    <t xml:space="preserve">&lt;au&gt;</t>
  </si>
  <si>
    <t xml:space="preserve">&lt;f&gt;</t>
  </si>
  <si>
    <t xml:space="preserve">[f]</t>
  </si>
  <si>
    <t xml:space="preserve">*terp-</t>
  </si>
  <si>
    <t xml:space="preserve">(Rix, 2001:636)</t>
  </si>
  <si>
    <t xml:space="preserve">*te-tórp-</t>
  </si>
  <si>
    <r>
      <rPr>
        <sz val="10"/>
        <color rgb="FF000000"/>
        <rFont val="Times New Roman"/>
        <family val="1"/>
      </rPr>
      <t xml:space="preserve">*</t>
    </r>
    <r>
      <rPr>
        <sz val="11"/>
        <color rgb="FF000000"/>
        <rFont val="Times New Roman"/>
        <family val="1"/>
      </rPr>
      <t xml:space="preserve">tr̥p-</t>
    </r>
  </si>
  <si>
    <t xml:space="preserve">(Birkmann, 1987:108)</t>
  </si>
  <si>
    <t xml:space="preserve">þurfti</t>
  </si>
  <si>
    <t xml:space="preserve">(Birkmann, 1987:80)</t>
  </si>
  <si>
    <t xml:space="preserve">þorfti</t>
  </si>
  <si>
    <t xml:space="preserve">thørfte</t>
  </si>
  <si>
    <t xml:space="preserve">&lt;ø&gt;</t>
  </si>
  <si>
    <t xml:space="preserve">[ø]</t>
  </si>
  <si>
    <t xml:space="preserve">thørft</t>
  </si>
  <si>
    <t xml:space="preserve">(Birkmann, 1987:69)</t>
  </si>
  <si>
    <t xml:space="preserve">*dʰers-</t>
  </si>
  <si>
    <t xml:space="preserve">*dʰors-</t>
  </si>
  <si>
    <t xml:space="preserve">*dʰr̥s-</t>
  </si>
  <si>
    <t xml:space="preserve">&lt;l&gt;</t>
  </si>
  <si>
    <t xml:space="preserve">[l]</t>
  </si>
  <si>
    <t xml:space="preserve">*(s)ke-</t>
  </si>
  <si>
    <t xml:space="preserve">(Rix, 2001:552)</t>
  </si>
  <si>
    <t xml:space="preserve">*skól-</t>
  </si>
  <si>
    <t xml:space="preserve">*-(s)kl̥-</t>
  </si>
  <si>
    <t xml:space="preserve">skyldi</t>
  </si>
  <si>
    <t xml:space="preserve">&lt;y&gt;</t>
  </si>
  <si>
    <t xml:space="preserve">[y]</t>
  </si>
  <si>
    <t xml:space="preserve">(Birkmann, 1987:84)</t>
  </si>
  <si>
    <t xml:space="preserve">skulder</t>
  </si>
  <si>
    <t xml:space="preserve">(Noreen, 1904:468)</t>
  </si>
  <si>
    <t xml:space="preserve">skylder</t>
  </si>
  <si>
    <t xml:space="preserve">skulit</t>
  </si>
  <si>
    <t xml:space="preserve">skulat</t>
  </si>
  <si>
    <t xml:space="preserve">*men-</t>
  </si>
  <si>
    <t xml:space="preserve">*mon-</t>
  </si>
  <si>
    <t xml:space="preserve">*mn̥-</t>
  </si>
  <si>
    <t xml:space="preserve">(Birkmann, 1987:109)</t>
  </si>
  <si>
    <t xml:space="preserve">(Noreen, 1970:351)</t>
  </si>
  <si>
    <t xml:space="preserve">(Birkmann, 1987:68)</t>
  </si>
  <si>
    <t xml:space="preserve">*m(o)gʰ-</t>
  </si>
  <si>
    <t xml:space="preserve">(Kroonen, 2013:373)</t>
  </si>
  <si>
    <t xml:space="preserve">mahts</t>
  </si>
  <si>
    <t xml:space="preserve">(Birkmann, 1987:113)</t>
  </si>
  <si>
    <t xml:space="preserve">(Birkmann, 1987:72)</t>
  </si>
  <si>
    <t xml:space="preserve">mātta</t>
  </si>
  <si>
    <t xml:space="preserve">mādhe</t>
  </si>
  <si>
    <t xml:space="preserve">&lt;dh&gt;</t>
  </si>
  <si>
    <t xml:space="preserve">(Birkmann, 1987:81)</t>
  </si>
  <si>
    <t xml:space="preserve">*h₁neḱ-</t>
  </si>
  <si>
    <t xml:space="preserve">(Rix, 2001:250)</t>
  </si>
  <si>
    <t xml:space="preserve">*h₁e-h₁nóḱ-</t>
  </si>
  <si>
    <t xml:space="preserve">*h₁n̥ḱ-</t>
  </si>
  <si>
    <t xml:space="preserve">(Birkmann, 1987:83)</t>
  </si>
  <si>
    <t xml:space="preserve">&lt;ō&gt;</t>
  </si>
  <si>
    <t xml:space="preserve">*med-</t>
  </si>
  <si>
    <t xml:space="preserve">(Rix, 2001:423)</t>
  </si>
  <si>
    <t xml:space="preserve">*me-mōd-</t>
  </si>
  <si>
    <t xml:space="preserve">(Birkmann, 1987:78)</t>
  </si>
  <si>
    <t xml:space="preserve">*h₂egʰ-</t>
  </si>
  <si>
    <t xml:space="preserve">(Rix, 2001:257)</t>
  </si>
  <si>
    <t xml:space="preserve">*h₂e-h₂ógʰ-</t>
  </si>
  <si>
    <t xml:space="preserve">* h₂gʰ-</t>
  </si>
  <si>
    <t xml:space="preserve">unni</t>
  </si>
  <si>
    <t xml:space="preserve">*h₃neh₂-</t>
  </si>
  <si>
    <t xml:space="preserve">(Rix, 2001:302)</t>
  </si>
  <si>
    <t xml:space="preserve">unt</t>
  </si>
  <si>
    <t xml:space="preserve">(Noreen, 1904:462)</t>
  </si>
  <si>
    <t xml:space="preserve">&lt;gh&gt;</t>
  </si>
  <si>
    <t xml:space="preserve">*dʰeugʰ- </t>
  </si>
  <si>
    <t xml:space="preserve">(Rix, 2001: 148)</t>
  </si>
  <si>
    <t xml:space="preserve">*dʰugʰ-</t>
  </si>
  <si>
    <t xml:space="preserve">(Birkmann, 1987:71)</t>
  </si>
  <si>
    <t xml:space="preserve">(Birkmann, 1987:141)</t>
  </si>
  <si>
    <t xml:space="preserve">(Birkmann, 1987:167)</t>
  </si>
</sst>
</file>

<file path=xl/styles.xml><?xml version="1.0" encoding="utf-8"?>
<styleSheet xmlns="http://schemas.openxmlformats.org/spreadsheetml/2006/main">
  <numFmts count="7">
    <numFmt numFmtId="164" formatCode="General"/>
    <numFmt numFmtId="165" formatCode="#,##0.00\ [$€-407];[RED]\-#,##0.00\ [$€-407]"/>
    <numFmt numFmtId="166" formatCode="General"/>
    <numFmt numFmtId="167" formatCode="0.00\ %"/>
    <numFmt numFmtId="168" formatCode="0"/>
    <numFmt numFmtId="169" formatCode="@"/>
    <numFmt numFmtId="170" formatCode="0.00"/>
  </numFmts>
  <fonts count="180">
    <font>
      <sz val="11"/>
      <color rgb="FF000000"/>
      <name val="Calibri"/>
      <family val="2"/>
    </font>
    <font>
      <sz val="10"/>
      <name val="Arial"/>
      <family val="0"/>
    </font>
    <font>
      <sz val="10"/>
      <name val="Arial"/>
      <family val="0"/>
    </font>
    <font>
      <sz val="10"/>
      <name val="Arial"/>
      <family val="0"/>
    </font>
    <font>
      <b val="true"/>
      <i val="true"/>
      <u val="single"/>
      <sz val="11"/>
      <color rgb="FF000000"/>
      <name val="Calibri"/>
      <family val="2"/>
    </font>
    <font>
      <b val="true"/>
      <i val="true"/>
      <sz val="16"/>
      <color rgb="FF000000"/>
      <name val="Calibri"/>
      <family val="2"/>
    </font>
    <font>
      <b val="true"/>
      <i val="true"/>
      <sz val="16"/>
      <color rgb="FF000000"/>
      <name val="Arial"/>
      <family val="2"/>
    </font>
    <font>
      <b val="true"/>
      <i val="true"/>
      <u val="single"/>
      <sz val="11"/>
      <color rgb="FF000000"/>
      <name val="Arial"/>
      <family val="2"/>
    </font>
    <font>
      <b val="true"/>
      <sz val="11"/>
      <color rgb="FF000000"/>
      <name val="Calibri"/>
      <family val="2"/>
    </font>
    <font>
      <sz val="11"/>
      <color rgb="FF800000"/>
      <name val="Calibri"/>
      <family val="2"/>
    </font>
    <font>
      <b val="true"/>
      <sz val="11"/>
      <color rgb="FF0053A8"/>
      <name val="Calibri"/>
      <family val="2"/>
    </font>
    <font>
      <b val="true"/>
      <sz val="11"/>
      <color rgb="FFD22B2B"/>
      <name val="Calibri"/>
      <family val="2"/>
    </font>
    <font>
      <b val="true"/>
      <sz val="11"/>
      <color rgb="FFA80000"/>
      <name val="Calibri"/>
      <family val="2"/>
    </font>
    <font>
      <i val="true"/>
      <sz val="12"/>
      <color rgb="FF000000"/>
      <name val="Times New Roman"/>
      <family val="1"/>
    </font>
    <font>
      <sz val="12"/>
      <color rgb="FF000000"/>
      <name val="Times New Roman"/>
      <family val="1"/>
    </font>
    <font>
      <sz val="11"/>
      <color rgb="FF003F80"/>
      <name val="Calibri"/>
      <family val="2"/>
    </font>
    <font>
      <b val="true"/>
      <sz val="11"/>
      <color rgb="FF003F80"/>
      <name val="Calibri"/>
      <family val="2"/>
    </font>
    <font>
      <sz val="11"/>
      <color rgb="FFA80000"/>
      <name val="Calibri"/>
      <family val="2"/>
    </font>
    <font>
      <b val="true"/>
      <sz val="12"/>
      <color rgb="FF0053A8"/>
      <name val="Times New Roman"/>
      <family val="1"/>
    </font>
    <font>
      <b val="true"/>
      <sz val="11"/>
      <color rgb="FF004586"/>
      <name val="Calibri"/>
      <family val="2"/>
    </font>
    <font>
      <b val="true"/>
      <sz val="11"/>
      <color rgb="FF800000"/>
      <name val="Calibri"/>
      <family val="2"/>
    </font>
    <font>
      <b val="true"/>
      <sz val="13"/>
      <color rgb="FF000000"/>
      <name val="Calibri"/>
      <family val="2"/>
    </font>
    <font>
      <b val="true"/>
      <sz val="13"/>
      <color rgb="FF800000"/>
      <name val="Calibri"/>
      <family val="2"/>
    </font>
    <font>
      <b val="true"/>
      <sz val="13"/>
      <color rgb="FF003F80"/>
      <name val="Calibri"/>
      <family val="2"/>
    </font>
    <font>
      <b val="true"/>
      <sz val="13"/>
      <color rgb="FFA80000"/>
      <name val="Calibri"/>
      <family val="2"/>
    </font>
    <font>
      <sz val="10"/>
      <name val="Arial"/>
      <family val="2"/>
    </font>
    <font>
      <sz val="13"/>
      <name val="Arial"/>
      <family val="2"/>
    </font>
    <font>
      <sz val="9"/>
      <name val="Arial"/>
      <family val="2"/>
    </font>
    <font>
      <sz val="13"/>
      <name val="Times New Roman"/>
      <family val="2"/>
    </font>
    <font>
      <sz val="10"/>
      <name val="Times New Roman"/>
      <family val="2"/>
    </font>
    <font>
      <sz val="9"/>
      <name val="Times New Roman"/>
      <family val="2"/>
    </font>
    <font>
      <sz val="11"/>
      <name val="Times New Roman"/>
      <family val="2"/>
    </font>
    <font>
      <sz val="11"/>
      <color rgb="FF004586"/>
      <name val="Calibri"/>
      <family val="2"/>
    </font>
    <font>
      <sz val="10"/>
      <color rgb="FF000000"/>
      <name val="Times New Roman"/>
      <family val="1"/>
    </font>
    <font>
      <i val="true"/>
      <sz val="10"/>
      <color rgb="FF000000"/>
      <name val="Times New Roman"/>
      <family val="1"/>
    </font>
    <font>
      <b val="true"/>
      <sz val="10"/>
      <color rgb="FF000000"/>
      <name val="Times New Roman"/>
      <family val="1"/>
    </font>
    <font>
      <sz val="10"/>
      <color rgb="FF232323"/>
      <name val="Times New Roman"/>
      <family val="1"/>
    </font>
    <font>
      <sz val="11"/>
      <color rgb="FF000000"/>
      <name val="Times New Roman"/>
      <family val="1"/>
    </font>
    <font>
      <sz val="10"/>
      <color rgb="FF0070C0"/>
      <name val="Times New Roman"/>
      <family val="1"/>
    </font>
    <font>
      <sz val="11"/>
      <color rgb="FF0053A8"/>
      <name val="Times New Roman"/>
      <family val="1"/>
    </font>
    <font>
      <sz val="10"/>
      <color rgb="FFFF0000"/>
      <name val="Times New Roman"/>
      <family val="1"/>
    </font>
    <font>
      <sz val="11"/>
      <color rgb="FF800000"/>
      <name val="Times New Roman"/>
      <family val="1"/>
    </font>
    <font>
      <i val="true"/>
      <sz val="10"/>
      <color rgb="FF004586"/>
      <name val="Times New Roman"/>
      <family val="1"/>
    </font>
    <font>
      <sz val="10"/>
      <color rgb="FF004586"/>
      <name val="Times New Roman"/>
      <family val="1"/>
    </font>
    <font>
      <sz val="10"/>
      <color rgb="FF008000"/>
      <name val="Times New Roman"/>
      <family val="1"/>
    </font>
    <font>
      <sz val="11"/>
      <color rgb="FF008000"/>
      <name val="Times New Roman"/>
      <family val="1"/>
    </font>
    <font>
      <i val="true"/>
      <sz val="10"/>
      <color rgb="FF008000"/>
      <name val="Times New Roman"/>
      <family val="1"/>
    </font>
    <font>
      <sz val="10"/>
      <name val="Times New Roman"/>
      <family val="1"/>
    </font>
    <font>
      <sz val="9"/>
      <color rgb="FF800000"/>
      <name val="Segoe UI"/>
      <family val="0"/>
    </font>
    <font>
      <sz val="9"/>
      <color rgb="FF000000"/>
      <name val="Segoe UI"/>
      <family val="0"/>
    </font>
    <font>
      <sz val="11"/>
      <color rgb="FF0000A8"/>
      <name val="Times New Roman"/>
      <family val="1"/>
    </font>
    <font>
      <sz val="11"/>
      <color rgb="FFFF0000"/>
      <name val="Arial"/>
      <family val="2"/>
    </font>
    <font>
      <i val="true"/>
      <sz val="10"/>
      <color rgb="FF004586"/>
      <name val="Arial"/>
      <family val="2"/>
    </font>
    <font>
      <i val="true"/>
      <sz val="10"/>
      <color rgb="FFFF0000"/>
      <name val="Times New Roman"/>
      <family val="1"/>
    </font>
    <font>
      <i val="true"/>
      <sz val="11"/>
      <color rgb="FF000000"/>
      <name val="Times New Roman"/>
      <family val="1"/>
    </font>
    <font>
      <b val="true"/>
      <sz val="11"/>
      <color rgb="FF000000"/>
      <name val="Times New Roman"/>
      <family val="1"/>
    </font>
    <font>
      <i val="true"/>
      <sz val="11"/>
      <color rgb="FF008000"/>
      <name val="Times New Roman"/>
      <family val="1"/>
    </font>
    <font>
      <i val="true"/>
      <sz val="10"/>
      <color rgb="FF008000"/>
      <name val="Arial"/>
      <family val="2"/>
    </font>
    <font>
      <sz val="10"/>
      <color rgb="FF212121"/>
      <name val="Times New Roman"/>
      <family val="1"/>
    </font>
    <font>
      <vertAlign val="superscript"/>
      <sz val="10"/>
      <color rgb="FF212121"/>
      <name val="Times New Roman"/>
      <family val="1"/>
    </font>
    <font>
      <i val="true"/>
      <sz val="10"/>
      <color rgb="FF2B2BD2"/>
      <name val="Times New Roman"/>
      <family val="1"/>
    </font>
    <font>
      <sz val="10"/>
      <color rgb="FF2B2BD2"/>
      <name val="Times New Roman"/>
      <family val="1"/>
    </font>
    <font>
      <i val="true"/>
      <sz val="10"/>
      <color rgb="FFA80000"/>
      <name val="Times New Roman"/>
      <family val="1"/>
    </font>
    <font>
      <i val="true"/>
      <sz val="9"/>
      <color rgb="FFA80000"/>
      <name val="Segoe UI"/>
      <family val="0"/>
    </font>
    <font>
      <i val="true"/>
      <sz val="9"/>
      <color rgb="FF800000"/>
      <name val="Segoe UI"/>
      <family val="0"/>
    </font>
    <font>
      <sz val="10"/>
      <color rgb="FF003F80"/>
      <name val="Times New Roman"/>
      <family val="1"/>
    </font>
    <font>
      <sz val="10"/>
      <color rgb="FF0053A8"/>
      <name val="Times New Roman"/>
      <family val="1"/>
    </font>
    <font>
      <sz val="9"/>
      <name val="Times New Roman"/>
      <family val="1"/>
    </font>
    <font>
      <sz val="10"/>
      <color rgb="FF222222"/>
      <name val="Times New Roman"/>
      <family val="1"/>
    </font>
    <font>
      <sz val="9.5"/>
      <color rgb="FF222222"/>
      <name val="Times New Roman"/>
      <family val="1"/>
    </font>
    <font>
      <sz val="10.5"/>
      <color rgb="FF000000"/>
      <name val="Times New Roman"/>
      <family val="1"/>
    </font>
    <font>
      <i val="true"/>
      <sz val="10.5"/>
      <color rgb="FF000000"/>
      <name val="Times New Roman"/>
      <family val="1"/>
    </font>
    <font>
      <b val="true"/>
      <sz val="10.5"/>
      <color rgb="FF000000"/>
      <name val="Times New Roman"/>
      <family val="1"/>
    </font>
    <font>
      <b val="true"/>
      <sz val="12"/>
      <color rgb="FF000000"/>
      <name val="Times New Roman"/>
      <family val="1"/>
    </font>
    <font>
      <sz val="10"/>
      <color rgb="FF000000"/>
      <name val="Arial"/>
      <family val="2"/>
    </font>
    <font>
      <sz val="10"/>
      <color rgb="FF0053A8"/>
      <name val="Arial"/>
      <family val="2"/>
    </font>
    <font>
      <sz val="11"/>
      <name val="Times New Roman"/>
      <family val="1"/>
    </font>
    <font>
      <b val="true"/>
      <sz val="9"/>
      <name val="Segoe UI"/>
      <family val="0"/>
    </font>
    <font>
      <sz val="9"/>
      <name val="Segoe UI"/>
      <family val="0"/>
    </font>
    <font>
      <sz val="11"/>
      <color rgb="FF000000"/>
      <name val="Arial"/>
      <family val="2"/>
    </font>
    <font>
      <i val="true"/>
      <sz val="10"/>
      <color rgb="FF000000"/>
      <name val="Arial"/>
      <family val="2"/>
    </font>
    <font>
      <sz val="12"/>
      <name val="Times New Roman"/>
      <family val="1"/>
    </font>
    <font>
      <sz val="10"/>
      <color rgb="FF800000"/>
      <name val="Times New Roman"/>
      <family val="1"/>
    </font>
    <font>
      <i val="true"/>
      <sz val="10"/>
      <color rgb="FF0070C0"/>
      <name val="Times New Roman"/>
      <family val="1"/>
    </font>
    <font>
      <sz val="11"/>
      <color rgb="FF004586"/>
      <name val="Times New Roman"/>
      <family val="1"/>
    </font>
    <font>
      <b val="true"/>
      <sz val="12"/>
      <name val="Times New Roman"/>
      <family val="1"/>
    </font>
    <font>
      <i val="true"/>
      <sz val="12"/>
      <name val="Times New Roman"/>
      <family val="1"/>
    </font>
    <font>
      <i val="true"/>
      <sz val="10"/>
      <color rgb="FF003F80"/>
      <name val="Times New Roman"/>
      <family val="1"/>
    </font>
    <font>
      <vertAlign val="superscript"/>
      <sz val="10"/>
      <color rgb="FF000000"/>
      <name val="Times New Roman"/>
      <family val="1"/>
    </font>
    <font>
      <sz val="11"/>
      <color rgb="FFFF0000"/>
      <name val="Times New Roman"/>
      <family val="1"/>
    </font>
    <font>
      <vertAlign val="superscript"/>
      <sz val="11"/>
      <color rgb="FF000000"/>
      <name val="Times New Roman"/>
      <family val="1"/>
    </font>
    <font>
      <sz val="10"/>
      <color rgb="FF101010"/>
      <name val="Times New Roman"/>
      <family val="1"/>
    </font>
    <font>
      <i val="true"/>
      <sz val="10"/>
      <color rgb="FF3F3FBE"/>
      <name val="Times New Roman"/>
      <family val="1"/>
    </font>
    <font>
      <sz val="12"/>
      <color rgb="FF3F3FBE"/>
      <name val="Times New Roman"/>
      <family val="1"/>
    </font>
    <font>
      <b val="true"/>
      <sz val="10"/>
      <name val="Times New Roman"/>
      <family val="1"/>
    </font>
    <font>
      <i val="true"/>
      <sz val="10"/>
      <name val="Times New Roman"/>
      <family val="1"/>
    </font>
    <font>
      <i val="true"/>
      <sz val="10"/>
      <color rgb="FF0053A8"/>
      <name val="Times New Roman"/>
      <family val="1"/>
    </font>
    <font>
      <sz val="9"/>
      <color rgb="FF000000"/>
      <name val="Times New Roman"/>
      <family val="1"/>
    </font>
    <font>
      <b val="true"/>
      <i val="true"/>
      <sz val="10"/>
      <color rgb="FF004586"/>
      <name val="Times New Roman"/>
      <family val="1"/>
    </font>
    <font>
      <sz val="11"/>
      <color rgb="FF008000"/>
      <name val="Arial"/>
      <family val="2"/>
    </font>
    <font>
      <sz val="11"/>
      <color rgb="FF0070C0"/>
      <name val="Arial"/>
      <family val="2"/>
    </font>
    <font>
      <sz val="10"/>
      <color rgb="FF004586"/>
      <name val="Arial"/>
      <family val="2"/>
    </font>
    <font>
      <sz val="11"/>
      <color rgb="FF003F80"/>
      <name val="Times New Roman"/>
      <family val="1"/>
    </font>
    <font>
      <sz val="10"/>
      <color rgb="FF00A800"/>
      <name val="Times New Roman"/>
      <family val="1"/>
    </font>
    <font>
      <sz val="9.5"/>
      <color rgb="FF191919"/>
      <name val="Fd1286902-Identity-H"/>
      <family val="0"/>
    </font>
    <font>
      <sz val="11"/>
      <color rgb="FF0053A8"/>
      <name val="Arial"/>
      <family val="2"/>
    </font>
    <font>
      <sz val="10"/>
      <color rgb="FF191919"/>
      <name val="Times New Roman"/>
      <family val="1"/>
    </font>
    <font>
      <sz val="11"/>
      <color rgb="FF00B050"/>
      <name val="Arial"/>
      <family val="2"/>
    </font>
    <font>
      <sz val="10"/>
      <color rgb="FF242424"/>
      <name val="Times New Roman"/>
      <family val="1"/>
    </font>
    <font>
      <b val="true"/>
      <sz val="10"/>
      <color rgb="FF242424"/>
      <name val="Times New Roman"/>
      <family val="1"/>
    </font>
    <font>
      <i val="true"/>
      <sz val="10"/>
      <color rgb="FF800000"/>
      <name val="Times New Roman"/>
      <family val="1"/>
    </font>
    <font>
      <sz val="10"/>
      <color rgb="FF000000"/>
      <name val="Segoe UI"/>
      <family val="0"/>
    </font>
    <font>
      <b val="true"/>
      <sz val="9"/>
      <color rgb="FF000000"/>
      <name val="Segoe UI"/>
      <family val="0"/>
    </font>
    <font>
      <sz val="10"/>
      <color rgb="FF666666"/>
      <name val="Times New Roman"/>
      <family val="1"/>
    </font>
    <font>
      <b val="true"/>
      <sz val="10"/>
      <color rgb="FF666666"/>
      <name val="Times New Roman"/>
      <family val="1"/>
    </font>
    <font>
      <i val="true"/>
      <sz val="11"/>
      <color rgb="FF2B2BD2"/>
      <name val="Times New Roman"/>
      <family val="1"/>
    </font>
    <font>
      <sz val="10"/>
      <color rgb="FF1A1A1A"/>
      <name val="Times New Roman"/>
      <family val="1"/>
    </font>
    <font>
      <b val="true"/>
      <sz val="10"/>
      <color rgb="FF008000"/>
      <name val="Times New Roman"/>
      <family val="1"/>
    </font>
    <font>
      <sz val="9.5"/>
      <color rgb="FF222222"/>
      <name val="Fd1710069-Identity-H"/>
      <family val="0"/>
    </font>
    <font>
      <sz val="9.5"/>
      <color rgb="FF222222"/>
      <name val="Fd3078752-Identity-H"/>
      <family val="0"/>
    </font>
    <font>
      <i val="true"/>
      <sz val="11"/>
      <color rgb="FF000000"/>
      <name val="Arial"/>
      <family val="2"/>
    </font>
    <font>
      <b val="true"/>
      <sz val="10"/>
      <color rgb="FF000000"/>
      <name val="Arial"/>
      <family val="2"/>
    </font>
    <font>
      <b val="true"/>
      <sz val="10"/>
      <color rgb="FF0070C0"/>
      <name val="Times New Roman"/>
      <family val="1"/>
    </font>
    <font>
      <b val="true"/>
      <sz val="10"/>
      <color rgb="FF004586"/>
      <name val="Times New Roman"/>
      <family val="1"/>
    </font>
    <font>
      <sz val="11"/>
      <color rgb="FF400000"/>
      <name val="Times New Roman"/>
      <family val="1"/>
    </font>
    <font>
      <b val="true"/>
      <sz val="10"/>
      <color rgb="FF0053A8"/>
      <name val="Times New Roman"/>
      <family val="1"/>
    </font>
    <font>
      <i val="true"/>
      <sz val="9"/>
      <color rgb="FF000000"/>
      <name val="Segoe UI"/>
      <family val="0"/>
    </font>
    <font>
      <i val="true"/>
      <sz val="10"/>
      <color rgb="FF15428B"/>
      <name val="Times New Roman"/>
      <family val="1"/>
    </font>
    <font>
      <sz val="10"/>
      <color rgb="FF400000"/>
      <name val="Times New Roman"/>
      <family val="1"/>
    </font>
    <font>
      <b val="true"/>
      <sz val="10"/>
      <color rgb="FF004586"/>
      <name val="Arial"/>
      <family val="2"/>
    </font>
    <font>
      <b val="true"/>
      <i val="true"/>
      <sz val="10"/>
      <color rgb="FF004586"/>
      <name val="Arial"/>
      <family val="2"/>
    </font>
    <font>
      <b val="true"/>
      <sz val="10"/>
      <color rgb="FF2B2BD2"/>
      <name val="Times New Roman"/>
      <family val="1"/>
    </font>
    <font>
      <sz val="12"/>
      <color rgb="FF0053A8"/>
      <name val="Times New Roman"/>
      <family val="1"/>
    </font>
    <font>
      <i val="true"/>
      <sz val="10"/>
      <color rgb="FF0053A8"/>
      <name val="Arial"/>
      <family val="2"/>
    </font>
    <font>
      <sz val="11"/>
      <color rgb="FF004586"/>
      <name val="Arial"/>
      <family val="2"/>
    </font>
    <font>
      <i val="true"/>
      <sz val="10"/>
      <color rgb="FF00B050"/>
      <name val="Times New Roman"/>
      <family val="1"/>
    </font>
    <font>
      <i val="true"/>
      <sz val="9"/>
      <color rgb="FF000000"/>
      <name val="Times New Roman"/>
      <family val="1"/>
    </font>
    <font>
      <b val="true"/>
      <sz val="9"/>
      <color rgb="FF000000"/>
      <name val="Times New Roman"/>
      <family val="1"/>
    </font>
    <font>
      <b val="true"/>
      <i val="true"/>
      <sz val="10"/>
      <color rgb="FF008000"/>
      <name val="Times New Roman"/>
      <family val="1"/>
    </font>
    <font>
      <sz val="9"/>
      <color rgb="FF191919"/>
      <name val="Times New Roman"/>
      <family val="1"/>
    </font>
    <font>
      <sz val="9"/>
      <color rgb="FF0053A8"/>
      <name val="Segoe UI"/>
      <family val="0"/>
    </font>
    <font>
      <sz val="11"/>
      <color rgb="FF00A800"/>
      <name val="Times New Roman"/>
      <family val="1"/>
    </font>
    <font>
      <b val="true"/>
      <sz val="10"/>
      <color rgb="FF00A800"/>
      <name val="Times New Roman"/>
      <family val="1"/>
    </font>
    <font>
      <i val="true"/>
      <sz val="11"/>
      <color rgb="FF003F80"/>
      <name val="Arial"/>
      <family val="2"/>
    </font>
    <font>
      <i val="true"/>
      <sz val="10"/>
      <color rgb="FF003F80"/>
      <name val="Arial"/>
      <family val="2"/>
    </font>
    <font>
      <sz val="10"/>
      <color rgb="FFA80000"/>
      <name val="Times New Roman"/>
      <family val="1"/>
    </font>
    <font>
      <sz val="12"/>
      <color rgb="FF2B2BD2"/>
      <name val="Times New Roman"/>
      <family val="1"/>
    </font>
    <font>
      <sz val="11"/>
      <color rgb="FF2B2BD2"/>
      <name val="Times New Roman"/>
      <family val="1"/>
    </font>
    <font>
      <sz val="11"/>
      <color rgb="FF2B2BD2"/>
      <name val="Arial"/>
      <family val="2"/>
    </font>
    <font>
      <sz val="12"/>
      <color rgb="FF008000"/>
      <name val="Times New Roman"/>
      <family val="1"/>
    </font>
    <font>
      <i val="true"/>
      <sz val="11"/>
      <color rgb="FF800000"/>
      <name val="Times New Roman"/>
      <family val="1"/>
    </font>
    <font>
      <i val="true"/>
      <sz val="11"/>
      <color rgb="FF0053A8"/>
      <name val="Times New Roman"/>
      <family val="1"/>
    </font>
    <font>
      <b val="true"/>
      <i val="true"/>
      <sz val="10.5"/>
      <color rgb="FF000000"/>
      <name val="Times New Roman"/>
      <family val="1"/>
    </font>
    <font>
      <sz val="10"/>
      <color rgb="FF000000"/>
      <name val="Arial1"/>
      <family val="0"/>
    </font>
    <font>
      <i val="true"/>
      <sz val="10"/>
      <color rgb="FF000000"/>
      <name val="Arial1"/>
      <family val="0"/>
    </font>
    <font>
      <sz val="10"/>
      <color rgb="FF0000A8"/>
      <name val="Times New Roman"/>
      <family val="1"/>
    </font>
    <font>
      <b val="true"/>
      <i val="true"/>
      <strike val="true"/>
      <sz val="12"/>
      <color rgb="FF000000"/>
      <name val="Times New Roman"/>
      <family val="1"/>
    </font>
    <font>
      <b val="true"/>
      <strike val="true"/>
      <sz val="10"/>
      <color rgb="FF000000"/>
      <name val="Times New Roman"/>
      <family val="1"/>
    </font>
    <font>
      <strike val="true"/>
      <sz val="10"/>
      <color rgb="FF000000"/>
      <name val="Times New Roman"/>
      <family val="1"/>
    </font>
    <font>
      <sz val="9"/>
      <color rgb="FF008000"/>
      <name val="Times New Roman"/>
      <family val="1"/>
    </font>
    <font>
      <vertAlign val="superscript"/>
      <sz val="11"/>
      <color rgb="FF000000"/>
      <name val="Arial"/>
      <family val="2"/>
    </font>
    <font>
      <vertAlign val="subscript"/>
      <sz val="10"/>
      <color rgb="FF000000"/>
      <name val="Arial"/>
      <family val="2"/>
    </font>
    <font>
      <vertAlign val="subscript"/>
      <sz val="11"/>
      <color rgb="FF000000"/>
      <name val="Arial"/>
      <family val="2"/>
    </font>
    <font>
      <sz val="12"/>
      <color rgb="FF000000"/>
      <name val="Arial"/>
      <family val="2"/>
    </font>
    <font>
      <i val="true"/>
      <sz val="12"/>
      <color rgb="FF000000"/>
      <name val="Arial"/>
      <family val="2"/>
    </font>
    <font>
      <i val="true"/>
      <vertAlign val="superscript"/>
      <sz val="10"/>
      <color rgb="FF000000"/>
      <name val="Arial"/>
      <family val="2"/>
    </font>
    <font>
      <b val="true"/>
      <sz val="12.5"/>
      <color rgb="FF000000"/>
      <name val="Times New Roman"/>
      <family val="3"/>
    </font>
    <font>
      <b val="true"/>
      <i val="true"/>
      <sz val="12.5"/>
      <color rgb="FF000000"/>
      <name val="Times New Roman"/>
      <family val="3"/>
    </font>
    <font>
      <sz val="12.5"/>
      <color rgb="FF000000"/>
      <name val="Times New Roman"/>
      <family val="3"/>
    </font>
    <font>
      <i val="true"/>
      <sz val="12.5"/>
      <color rgb="FF000000"/>
      <name val="Times New Roman"/>
      <family val="3"/>
    </font>
    <font>
      <sz val="12"/>
      <color rgb="FF000000"/>
      <name val="Times New Roman"/>
      <family val="3"/>
    </font>
    <font>
      <i val="true"/>
      <sz val="12"/>
      <color rgb="FF000000"/>
      <name val="Times New Roman"/>
      <family val="3"/>
    </font>
    <font>
      <b val="true"/>
      <sz val="12"/>
      <color rgb="FF000000"/>
      <name val="Times New Roman"/>
      <family val="3"/>
    </font>
    <font>
      <sz val="11"/>
      <color rgb="FF000000"/>
      <name val="Times New Roman"/>
      <family val="3"/>
    </font>
    <font>
      <i val="true"/>
      <sz val="11"/>
      <color rgb="FF000000"/>
      <name val="Times New Roman"/>
      <family val="3"/>
    </font>
    <font>
      <b val="true"/>
      <sz val="11"/>
      <color rgb="FF000000"/>
      <name val="Times New Roman"/>
      <family val="3"/>
    </font>
    <font>
      <b val="true"/>
      <i val="true"/>
      <sz val="11"/>
      <color rgb="FF000000"/>
      <name val="Times New Roman"/>
      <family val="3"/>
    </font>
    <font>
      <i val="true"/>
      <sz val="7.5"/>
      <color rgb="FF000000"/>
      <name val="Times New Roman"/>
      <family val="3"/>
    </font>
    <font>
      <b val="true"/>
      <i val="true"/>
      <sz val="12"/>
      <color rgb="FF000000"/>
      <name val="Times New Roman"/>
      <family val="3"/>
    </font>
    <font>
      <sz val="11"/>
      <color rgb="FF000000"/>
      <name val="Times New Roman"/>
      <family val="0"/>
    </font>
  </fonts>
  <fills count="16">
    <fill>
      <patternFill patternType="none"/>
    </fill>
    <fill>
      <patternFill patternType="gray125"/>
    </fill>
    <fill>
      <patternFill patternType="solid">
        <fgColor rgb="FF2B7ED2"/>
        <bgColor rgb="FF0084D1"/>
      </patternFill>
    </fill>
    <fill>
      <patternFill patternType="solid">
        <fgColor rgb="FFD22B2B"/>
        <bgColor rgb="FFDC2300"/>
      </patternFill>
    </fill>
    <fill>
      <patternFill patternType="solid">
        <fgColor rgb="FFFFFF00"/>
        <bgColor rgb="FFFFFF00"/>
      </patternFill>
    </fill>
    <fill>
      <patternFill patternType="solid">
        <fgColor rgb="FF2BD22B"/>
        <bgColor rgb="FF2BD27E"/>
      </patternFill>
    </fill>
    <fill>
      <patternFill patternType="solid">
        <fgColor rgb="FFD2D02B"/>
        <bgColor rgb="FFBEBD3F"/>
      </patternFill>
    </fill>
    <fill>
      <patternFill patternType="solid">
        <fgColor rgb="FF00FF7F"/>
        <bgColor rgb="FF2BD27E"/>
      </patternFill>
    </fill>
    <fill>
      <patternFill patternType="solid">
        <fgColor rgb="FFDDDDDD"/>
        <bgColor rgb="FFEEEEEE"/>
      </patternFill>
    </fill>
    <fill>
      <patternFill patternType="solid">
        <fgColor rgb="FFCCCCCC"/>
        <bgColor rgb="FFDDDDDD"/>
      </patternFill>
    </fill>
    <fill>
      <patternFill patternType="solid">
        <fgColor rgb="FFFF0000"/>
        <bgColor rgb="FFC5000B"/>
      </patternFill>
    </fill>
    <fill>
      <patternFill patternType="solid">
        <fgColor rgb="FF00A800"/>
        <bgColor rgb="FF00B050"/>
      </patternFill>
    </fill>
    <fill>
      <patternFill patternType="solid">
        <fgColor rgb="FFA80053"/>
        <bgColor rgb="FFA80000"/>
      </patternFill>
    </fill>
    <fill>
      <patternFill patternType="solid">
        <fgColor rgb="FFB2B2B2"/>
        <bgColor rgb="FFB3B3B3"/>
      </patternFill>
    </fill>
    <fill>
      <patternFill patternType="solid">
        <fgColor rgb="FFEEEEEE"/>
        <bgColor rgb="FFDDDDDD"/>
      </patternFill>
    </fill>
    <fill>
      <patternFill patternType="solid">
        <fgColor rgb="FF999999"/>
        <bgColor rgb="FF808080"/>
      </patternFill>
    </fill>
  </fills>
  <borders count="68">
    <border diagonalUp="false" diagonalDown="false">
      <left/>
      <right/>
      <top/>
      <bottom/>
      <diagonal/>
    </border>
    <border diagonalUp="false" diagonalDown="false">
      <left/>
      <right style="medium"/>
      <top/>
      <bottom/>
      <diagonal/>
    </border>
    <border diagonalUp="false" diagonalDown="false">
      <left/>
      <right style="thin">
        <color rgb="FF808080"/>
      </right>
      <top/>
      <bottom/>
      <diagonal/>
    </border>
    <border diagonalUp="false" diagonalDown="false">
      <left style="medium"/>
      <right/>
      <top/>
      <bottom/>
      <diagonal/>
    </border>
    <border diagonalUp="false" diagonalDown="false">
      <left style="thin">
        <color rgb="FF808080"/>
      </left>
      <right/>
      <top/>
      <bottom/>
      <diagonal/>
    </border>
    <border diagonalUp="false" diagonalDown="false">
      <left style="medium"/>
      <right/>
      <top/>
      <bottom style="hair">
        <color rgb="FF999999"/>
      </bottom>
      <diagonal/>
    </border>
    <border diagonalUp="false" diagonalDown="false">
      <left style="hair">
        <color rgb="FF333333"/>
      </left>
      <right/>
      <top style="hair">
        <color rgb="FF999999"/>
      </top>
      <bottom style="hair">
        <color rgb="FF999999"/>
      </bottom>
      <diagonal/>
    </border>
    <border diagonalUp="false" diagonalDown="false">
      <left style="hair">
        <color rgb="FF333333"/>
      </left>
      <right/>
      <top/>
      <bottom style="hair">
        <color rgb="FF999999"/>
      </bottom>
      <diagonal/>
    </border>
    <border diagonalUp="false" diagonalDown="false">
      <left style="thin">
        <color rgb="FF808080"/>
      </left>
      <right/>
      <top/>
      <bottom style="hair">
        <color rgb="FF999999"/>
      </bottom>
      <diagonal/>
    </border>
    <border diagonalUp="false" diagonalDown="false">
      <left/>
      <right/>
      <top/>
      <bottom style="thin">
        <color rgb="FF2B2BD2"/>
      </bottom>
      <diagonal/>
    </border>
    <border diagonalUp="false" diagonalDown="false">
      <left/>
      <right style="medium"/>
      <top/>
      <bottom style="thin">
        <color rgb="FF2B2BD2"/>
      </bottom>
      <diagonal/>
    </border>
    <border diagonalUp="false" diagonalDown="false">
      <left/>
      <right style="thin">
        <color rgb="FF808080"/>
      </right>
      <top/>
      <bottom style="thin">
        <color rgb="FF2B2BD2"/>
      </bottom>
      <diagonal/>
    </border>
    <border diagonalUp="false" diagonalDown="false">
      <left style="medium"/>
      <right/>
      <top/>
      <bottom style="thin">
        <color rgb="FF2B2BD2"/>
      </bottom>
      <diagonal/>
    </border>
    <border diagonalUp="false" diagonalDown="false">
      <left style="thin">
        <color rgb="FF808080"/>
      </left>
      <right/>
      <top/>
      <bottom style="thin">
        <color rgb="FF2B2BD2"/>
      </bottom>
      <diagonal/>
    </border>
    <border diagonalUp="false" diagonalDown="false">
      <left style="thin"/>
      <right/>
      <top/>
      <bottom/>
      <diagonal/>
    </border>
    <border diagonalUp="false" diagonalDown="false">
      <left style="thin"/>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right/>
      <top/>
      <bottom style="thin">
        <color rgb="FF000080"/>
      </bottom>
      <diagonal/>
    </border>
    <border diagonalUp="false" diagonalDown="false">
      <left style="thin"/>
      <right/>
      <top/>
      <bottom style="thin">
        <color rgb="FF000080"/>
      </bottom>
      <diagonal/>
    </border>
    <border diagonalUp="false" diagonalDown="false">
      <left style="thin"/>
      <right style="thin"/>
      <top/>
      <bottom style="thin">
        <color rgb="FF000080"/>
      </bottom>
      <diagonal/>
    </border>
    <border diagonalUp="false" diagonalDown="false">
      <left style="thin"/>
      <right style="medium"/>
      <top/>
      <bottom style="thin">
        <color rgb="FF000080"/>
      </bottom>
      <diagonal/>
    </border>
    <border diagonalUp="false" diagonalDown="false">
      <left/>
      <right style="thin"/>
      <top/>
      <bottom style="thin">
        <color rgb="FF000080"/>
      </bottom>
      <diagonal/>
    </border>
    <border diagonalUp="false" diagonalDown="false">
      <left/>
      <right/>
      <top style="thin"/>
      <bottom style="thin">
        <color rgb="FF000080"/>
      </bottom>
      <diagonal/>
    </border>
    <border diagonalUp="false" diagonalDown="false">
      <left/>
      <right style="thin"/>
      <top style="thin"/>
      <bottom style="thin">
        <color rgb="FF000080"/>
      </bottom>
      <diagonal/>
    </border>
    <border diagonalUp="false" diagonalDown="false">
      <left style="thin"/>
      <right/>
      <top style="thin"/>
      <bottom style="thin">
        <color rgb="FF000080"/>
      </bottom>
      <diagonal/>
    </border>
    <border diagonalUp="false" diagonalDown="false">
      <left style="thin"/>
      <right/>
      <top/>
      <bottom style="thin"/>
      <diagonal/>
    </border>
    <border diagonalUp="false" diagonalDown="false">
      <left/>
      <right/>
      <top/>
      <bottom style="thin">
        <color rgb="FF0084D1"/>
      </bottom>
      <diagonal/>
    </border>
    <border diagonalUp="false" diagonalDown="false">
      <left/>
      <right style="thin"/>
      <top/>
      <bottom style="thin">
        <color rgb="FF0084D1"/>
      </bottom>
      <diagonal/>
    </border>
    <border diagonalUp="false" diagonalDown="false">
      <left style="thin"/>
      <right/>
      <top style="thin">
        <color rgb="FF0084D1"/>
      </top>
      <bottom/>
      <diagonal/>
    </border>
    <border diagonalUp="false" diagonalDown="false">
      <left/>
      <right/>
      <top style="thin">
        <color rgb="FF0084D1"/>
      </top>
      <bottom/>
      <diagonal/>
    </border>
    <border diagonalUp="false" diagonalDown="false">
      <left/>
      <right style="thin"/>
      <top style="thin">
        <color rgb="FF0084D1"/>
      </top>
      <bottom/>
      <diagonal/>
    </border>
    <border diagonalUp="false" diagonalDown="false">
      <left style="thin"/>
      <right style="thin"/>
      <top/>
      <bottom style="thin">
        <color rgb="FF0084D1"/>
      </bottom>
      <diagonal/>
    </border>
    <border diagonalUp="false" diagonalDown="false">
      <left style="thin"/>
      <right/>
      <top/>
      <bottom style="thin">
        <color rgb="FF0084D1"/>
      </bottom>
      <diagonal/>
    </border>
    <border diagonalUp="false" diagonalDown="false">
      <left style="thin"/>
      <right style="medium"/>
      <top/>
      <bottom style="thin">
        <color rgb="FF0084D1"/>
      </bottom>
      <diagonal/>
    </border>
    <border diagonalUp="false" diagonalDown="false">
      <left style="thin"/>
      <right style="thin"/>
      <top style="thin">
        <color rgb="FF0084D1"/>
      </top>
      <bottom/>
      <diagonal/>
    </border>
    <border diagonalUp="false" diagonalDown="false">
      <left style="thin"/>
      <right style="thin"/>
      <top/>
      <bottom style="thin">
        <color rgb="FF003F80"/>
      </bottom>
      <diagonal/>
    </border>
    <border diagonalUp="false" diagonalDown="false">
      <left style="thin"/>
      <right style="medium"/>
      <top/>
      <bottom style="thin">
        <color rgb="FF003F80"/>
      </bottom>
      <diagonal/>
    </border>
    <border diagonalUp="false" diagonalDown="false">
      <left/>
      <right/>
      <top style="thin">
        <color rgb="FF003F80"/>
      </top>
      <bottom/>
      <diagonal/>
    </border>
    <border diagonalUp="false" diagonalDown="false">
      <left style="thin"/>
      <right/>
      <top/>
      <bottom style="thin">
        <color rgb="FF003F80"/>
      </bottom>
      <diagonal/>
    </border>
    <border diagonalUp="false" diagonalDown="false">
      <left/>
      <right style="thin"/>
      <top style="thin">
        <color rgb="FF003F80"/>
      </top>
      <bottom/>
      <diagonal/>
    </border>
    <border diagonalUp="false" diagonalDown="false">
      <left/>
      <right/>
      <top/>
      <bottom style="thin">
        <color rgb="FF0053A8"/>
      </bottom>
      <diagonal/>
    </border>
    <border diagonalUp="false" diagonalDown="false">
      <left style="thin"/>
      <right style="medium"/>
      <top style="thin">
        <color rgb="FF0084D1"/>
      </top>
      <bottom/>
      <diagonal/>
    </border>
    <border diagonalUp="false" diagonalDown="false">
      <left style="thin"/>
      <right style="thin"/>
      <top style="thin">
        <color rgb="FF003F80"/>
      </top>
      <bottom/>
      <diagonal/>
    </border>
    <border diagonalUp="false" diagonalDown="false">
      <left style="thin"/>
      <right/>
      <top/>
      <bottom style="thin">
        <color rgb="FF2B2BD2"/>
      </bottom>
      <diagonal/>
    </border>
    <border diagonalUp="false" diagonalDown="false">
      <left/>
      <right/>
      <top/>
      <bottom style="thin">
        <color rgb="FF2B7ED2"/>
      </bottom>
      <diagonal/>
    </border>
    <border diagonalUp="false" diagonalDown="false">
      <left style="thin"/>
      <right/>
      <top/>
      <bottom style="thin">
        <color rgb="FF2B7ED2"/>
      </bottom>
      <diagonal/>
    </border>
    <border diagonalUp="false" diagonalDown="false">
      <left style="thin"/>
      <right/>
      <top/>
      <bottom style="thin">
        <color rgb="FF0053A8"/>
      </bottom>
      <diagonal/>
    </border>
    <border diagonalUp="false" diagonalDown="false">
      <left style="thin"/>
      <right/>
      <top style="thin">
        <color rgb="FF2B7ED2"/>
      </top>
      <bottom/>
      <diagonal/>
    </border>
    <border diagonalUp="false" diagonalDown="false">
      <left style="thin"/>
      <right style="medium"/>
      <top style="thin">
        <color rgb="FF2B7ED2"/>
      </top>
      <bottom/>
      <diagonal/>
    </border>
    <border diagonalUp="false" diagonalDown="false">
      <left style="thin"/>
      <right style="thin"/>
      <top/>
      <bottom style="thin">
        <color rgb="FF2B7ED2"/>
      </bottom>
      <diagonal/>
    </border>
    <border diagonalUp="false" diagonalDown="false">
      <left style="thin"/>
      <right style="thin"/>
      <top/>
      <bottom style="thin">
        <color rgb="FF0053A8"/>
      </bottom>
      <diagonal/>
    </border>
    <border diagonalUp="false" diagonalDown="false">
      <left/>
      <right/>
      <top style="thin">
        <color rgb="FF0084D1"/>
      </top>
      <bottom style="thin">
        <color rgb="FF0084D1"/>
      </bottom>
      <diagonal/>
    </border>
    <border diagonalUp="false" diagonalDown="false">
      <left/>
      <right style="thin"/>
      <top style="thin">
        <color rgb="FF0084D1"/>
      </top>
      <bottom style="thin">
        <color rgb="FF0084D1"/>
      </bottom>
      <diagonal/>
    </border>
    <border diagonalUp="false" diagonalDown="false">
      <left style="thin"/>
      <right style="thin"/>
      <top/>
      <bottom style="thin">
        <color rgb="FFA80000"/>
      </bottom>
      <diagonal/>
    </border>
    <border diagonalUp="false" diagonalDown="false">
      <left style="thin"/>
      <right/>
      <top/>
      <bottom style="thin">
        <color rgb="FFC5000B"/>
      </bottom>
      <diagonal/>
    </border>
    <border diagonalUp="false" diagonalDown="false">
      <left/>
      <right/>
      <top/>
      <bottom style="thin">
        <color rgb="FFC5000B"/>
      </bottom>
      <diagonal/>
    </border>
    <border diagonalUp="false" diagonalDown="false">
      <left/>
      <right/>
      <top style="thin">
        <color rgb="FFDC2300"/>
      </top>
      <bottom style="thin">
        <color rgb="FF0084D1"/>
      </bottom>
      <diagonal/>
    </border>
    <border diagonalUp="false" diagonalDown="false">
      <left/>
      <right/>
      <top style="thin">
        <color rgb="FFDC2300"/>
      </top>
      <bottom/>
      <diagonal/>
    </border>
    <border diagonalUp="false" diagonalDown="false">
      <left/>
      <right style="thin"/>
      <top style="thin">
        <color rgb="FFDC2300"/>
      </top>
      <bottom style="thin">
        <color rgb="FF0084D1"/>
      </bottom>
      <diagonal/>
    </border>
    <border diagonalUp="false" diagonalDown="false">
      <left style="thin"/>
      <right style="thin"/>
      <top style="thin">
        <color rgb="FFDC2300"/>
      </top>
      <bottom/>
      <diagonal/>
    </border>
    <border diagonalUp="false" diagonalDown="false">
      <left style="thin"/>
      <right style="medium"/>
      <top style="thin">
        <color rgb="FFDC2300"/>
      </top>
      <bottom/>
      <diagonal/>
    </border>
    <border diagonalUp="false" diagonalDown="false">
      <left style="thin"/>
      <right/>
      <top style="thin">
        <color rgb="FFDC2300"/>
      </top>
      <bottom/>
      <diagonal/>
    </border>
    <border diagonalUp="false" diagonalDown="false">
      <left/>
      <right style="thin"/>
      <top style="thin">
        <color rgb="FFDC2300"/>
      </top>
      <bottom/>
      <diagonal/>
    </border>
    <border diagonalUp="false" diagonalDown="false">
      <left style="thin"/>
      <right/>
      <top style="thin">
        <color rgb="FF003F80"/>
      </top>
      <bottom/>
      <diagonal/>
    </border>
    <border diagonalUp="false" diagonalDown="false">
      <left/>
      <right/>
      <top/>
      <bottom style="thin">
        <color rgb="FF003F80"/>
      </bottom>
      <diagonal/>
    </border>
    <border diagonalUp="false" diagonalDown="false">
      <left/>
      <right style="thin"/>
      <top/>
      <bottom style="thin">
        <color rgb="FF003F80"/>
      </bottom>
      <diagonal/>
    </border>
    <border diagonalUp="false" diagonalDown="false">
      <left style="thin"/>
      <right style="thin"/>
      <top style="thin">
        <color rgb="FF2B7ED2"/>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center" vertical="bottom" textRotation="0" wrapText="false" indent="0" shrinkToFit="false"/>
    </xf>
    <xf numFmtId="164" fontId="5" fillId="0" borderId="0" applyFont="true" applyBorder="false" applyAlignment="true" applyProtection="false">
      <alignment horizontal="center" vertical="bottom" textRotation="90" wrapText="false" indent="0" shrinkToFit="false"/>
    </xf>
    <xf numFmtId="164" fontId="6" fillId="0" borderId="0" applyFont="true" applyBorder="true" applyAlignment="true" applyProtection="true">
      <alignment horizontal="center" vertical="bottom" textRotation="0" wrapText="false" indent="0" shrinkToFit="false"/>
      <protection locked="true" hidden="false"/>
    </xf>
    <xf numFmtId="164" fontId="6" fillId="0" borderId="0" applyFont="true" applyBorder="true" applyAlignment="true" applyProtection="true">
      <alignment horizontal="center" vertical="bottom" textRotation="9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5" fontId="7" fillId="0" borderId="0" applyFont="true" applyBorder="true" applyAlignment="true" applyProtection="true">
      <alignment horizontal="general" vertical="bottom" textRotation="0" wrapText="false" indent="0" shrinkToFit="false"/>
      <protection locked="true" hidden="false"/>
    </xf>
  </cellStyleXfs>
  <cellXfs count="6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true" indent="0" shrinkToFit="false"/>
      <protection locked="true" hidden="false"/>
    </xf>
    <xf numFmtId="164" fontId="0" fillId="0" borderId="1" xfId="0" applyFont="true" applyBorder="true" applyAlignment="true" applyProtection="false">
      <alignment horizontal="justify" vertical="bottom" textRotation="0" wrapText="true" indent="0" shrinkToFit="false"/>
      <protection locked="true" hidden="false"/>
    </xf>
    <xf numFmtId="164" fontId="0" fillId="2" borderId="2"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justify" vertical="bottom" textRotation="0" wrapText="true" indent="0" shrinkToFit="false"/>
      <protection locked="true" hidden="false"/>
    </xf>
    <xf numFmtId="164" fontId="0" fillId="4" borderId="0" xfId="0" applyFont="true" applyBorder="false" applyAlignment="true" applyProtection="false">
      <alignment horizontal="center" vertical="center" textRotation="0" wrapText="true" indent="0" shrinkToFit="false"/>
      <protection locked="true" hidden="false"/>
    </xf>
    <xf numFmtId="164" fontId="8" fillId="5" borderId="6" xfId="0" applyFont="true" applyBorder="true" applyAlignment="true" applyProtection="false">
      <alignment horizontal="center" vertical="center" textRotation="0" wrapText="tru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justify" vertical="bottom" textRotation="0" wrapText="true" indent="0" shrinkToFit="false"/>
      <protection locked="true" hidden="false"/>
    </xf>
    <xf numFmtId="164" fontId="10" fillId="0" borderId="2" xfId="0" applyFont="true" applyBorder="true" applyAlignment="true" applyProtection="false">
      <alignment horizontal="justify" vertical="bottom" textRotation="0" wrapText="true" indent="0" shrinkToFit="false"/>
      <protection locked="true" hidden="false"/>
    </xf>
    <xf numFmtId="164" fontId="0" fillId="6" borderId="7"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general" vertical="bottom" textRotation="0" wrapText="true" indent="0" shrinkToFit="false"/>
      <protection locked="true" hidden="false"/>
    </xf>
    <xf numFmtId="164" fontId="0" fillId="7" borderId="7" xfId="0" applyFont="true" applyBorder="true" applyAlignment="true" applyProtection="false">
      <alignment horizontal="general" vertical="bottom" textRotation="0" wrapText="true" indent="0" shrinkToFit="false"/>
      <protection locked="true" hidden="false"/>
    </xf>
    <xf numFmtId="164" fontId="11" fillId="0" borderId="2" xfId="0" applyFont="true" applyBorder="true" applyAlignment="true" applyProtection="false">
      <alignment horizontal="justify" vertical="bottom" textRotation="0" wrapText="true" indent="0" shrinkToFit="false"/>
      <protection locked="true" hidden="false"/>
    </xf>
    <xf numFmtId="164" fontId="0" fillId="6" borderId="8"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11" fillId="0" borderId="5"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justify" vertical="bottom" textRotation="0" wrapText="true" indent="0" shrinkToFit="false"/>
      <protection locked="true" hidden="false"/>
    </xf>
    <xf numFmtId="164" fontId="15" fillId="0" borderId="0" xfId="0" applyFont="true" applyBorder="false" applyAlignment="true" applyProtection="false">
      <alignment horizontal="justify" vertical="bottom" textRotation="0" wrapText="true" indent="0" shrinkToFit="false"/>
      <protection locked="true" hidden="false"/>
    </xf>
    <xf numFmtId="164" fontId="16" fillId="0" borderId="0" xfId="0" applyFont="true" applyBorder="false" applyAlignment="true" applyProtection="false">
      <alignment horizontal="right"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1" fillId="0" borderId="3" xfId="0" applyFont="true" applyBorder="true" applyAlignment="true" applyProtection="false">
      <alignment horizontal="general" vertical="bottom" textRotation="0" wrapText="true" indent="0" shrinkToFit="false"/>
      <protection locked="true" hidden="false"/>
    </xf>
    <xf numFmtId="164" fontId="17" fillId="0" borderId="4" xfId="0" applyFont="true" applyBorder="true" applyAlignment="true" applyProtection="false">
      <alignment horizontal="justify" vertical="bottom" textRotation="0" wrapText="true" indent="0" shrinkToFit="false"/>
      <protection locked="true" hidden="false"/>
    </xf>
    <xf numFmtId="164" fontId="17" fillId="0" borderId="0" xfId="0" applyFont="true" applyBorder="false" applyAlignment="true" applyProtection="false">
      <alignment horizontal="justify"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righ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4"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justify" vertical="bottom" textRotation="0" wrapText="true" indent="0" shrinkToFit="false"/>
      <protection locked="true" hidden="false"/>
    </xf>
    <xf numFmtId="164" fontId="0" fillId="8" borderId="0" xfId="0" applyFont="true" applyBorder="false" applyAlignment="true" applyProtection="false">
      <alignment horizontal="justify" vertical="bottom" textRotation="0" wrapText="true" indent="0" shrinkToFit="false"/>
      <protection locked="true" hidden="false"/>
    </xf>
    <xf numFmtId="164" fontId="0" fillId="8" borderId="1" xfId="0" applyFont="true" applyBorder="true" applyAlignment="true" applyProtection="false">
      <alignment horizontal="justify" vertical="bottom" textRotation="0" wrapText="true" indent="0" shrinkToFit="false"/>
      <protection locked="true" hidden="false"/>
    </xf>
    <xf numFmtId="164" fontId="10" fillId="8" borderId="2" xfId="0" applyFont="true" applyBorder="true" applyAlignment="true" applyProtection="false">
      <alignment horizontal="right" vertical="bottom" textRotation="0" wrapText="true" indent="0" shrinkToFit="false"/>
      <protection locked="true" hidden="false"/>
    </xf>
    <xf numFmtId="164" fontId="15" fillId="8" borderId="0" xfId="0" applyFont="true" applyBorder="false" applyAlignment="true" applyProtection="false">
      <alignment horizontal="justify" vertical="bottom" textRotation="0" wrapText="true" indent="0" shrinkToFit="false"/>
      <protection locked="true" hidden="false"/>
    </xf>
    <xf numFmtId="164" fontId="8" fillId="8" borderId="0" xfId="0" applyFont="true" applyBorder="false" applyAlignment="true" applyProtection="false">
      <alignment horizontal="general" vertical="bottom" textRotation="0" wrapText="true" indent="0" shrinkToFit="false"/>
      <protection locked="true" hidden="false"/>
    </xf>
    <xf numFmtId="164" fontId="15" fillId="8" borderId="0" xfId="0" applyFont="true" applyBorder="false" applyAlignment="true" applyProtection="false">
      <alignment horizontal="general" vertical="bottom" textRotation="0" wrapText="true" indent="0" shrinkToFit="false"/>
      <protection locked="true" hidden="false"/>
    </xf>
    <xf numFmtId="164" fontId="11" fillId="8" borderId="3" xfId="0" applyFont="true" applyBorder="true" applyAlignment="true" applyProtection="false">
      <alignment horizontal="general" vertical="bottom" textRotation="0" wrapText="true" indent="0" shrinkToFit="false"/>
      <protection locked="true" hidden="false"/>
    </xf>
    <xf numFmtId="164" fontId="17" fillId="8" borderId="4" xfId="0" applyFont="true" applyBorder="true" applyAlignment="true" applyProtection="false">
      <alignment horizontal="general" vertical="bottom" textRotation="0" wrapText="true" indent="0" shrinkToFit="false"/>
      <protection locked="true" hidden="false"/>
    </xf>
    <xf numFmtId="164" fontId="17"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false" applyBorder="fals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justify" vertical="bottom" textRotation="0" wrapText="true" indent="0" shrinkToFit="false"/>
      <protection locked="true" hidden="false"/>
    </xf>
    <xf numFmtId="164" fontId="18" fillId="0" borderId="2" xfId="0" applyFont="true" applyBorder="true" applyAlignment="true" applyProtection="false">
      <alignment horizontal="right" vertical="bottom" textRotation="0" wrapText="true" indent="0" shrinkToFit="false"/>
      <protection locked="true" hidden="false"/>
    </xf>
    <xf numFmtId="164" fontId="12" fillId="0" borderId="0" xfId="0" applyFont="true" applyBorder="false" applyAlignment="true" applyProtection="false">
      <alignment horizontal="right" vertical="bottom" textRotation="0" wrapText="true" indent="0" shrinkToFit="false"/>
      <protection locked="true" hidden="false"/>
    </xf>
    <xf numFmtId="164" fontId="8" fillId="0" borderId="0" xfId="0" applyFont="true" applyBorder="false" applyAlignment="true" applyProtection="false">
      <alignment horizontal="justify" vertical="bottom" textRotation="0" wrapText="true" indent="0" shrinkToFit="false"/>
      <protection locked="true" hidden="false"/>
    </xf>
    <xf numFmtId="164" fontId="16" fillId="0" borderId="0" xfId="0" applyFont="true" applyBorder="false" applyAlignment="true" applyProtection="false">
      <alignment horizontal="justify"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general" vertical="bottom" textRotation="0" wrapText="true" indent="0" shrinkToFit="false"/>
      <protection locked="tru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16"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true" indent="0" shrinkToFit="false"/>
      <protection locked="true" hidden="false"/>
    </xf>
    <xf numFmtId="164" fontId="16" fillId="6" borderId="0" xfId="0" applyFont="true" applyBorder="false" applyAlignment="true" applyProtection="false">
      <alignment horizontal="center" vertical="center" textRotation="0" wrapText="true" indent="0" shrinkToFit="false"/>
      <protection locked="true" hidden="false"/>
    </xf>
    <xf numFmtId="164" fontId="16" fillId="3" borderId="0" xfId="0" applyFont="true" applyBorder="false" applyAlignment="true" applyProtection="false">
      <alignment horizontal="center" vertical="center" textRotation="0" wrapText="true" indent="0" shrinkToFit="false"/>
      <protection locked="true" hidden="false"/>
    </xf>
    <xf numFmtId="164" fontId="12" fillId="7"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true" applyProtection="false">
      <alignment horizontal="center" vertical="center" textRotation="0" wrapText="true" indent="0" shrinkToFit="false"/>
      <protection locked="true" hidden="false"/>
    </xf>
    <xf numFmtId="164" fontId="12" fillId="3"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center" vertical="center" textRotation="0" wrapText="true" indent="0" shrinkToFit="false"/>
      <protection locked="true" hidden="false"/>
    </xf>
    <xf numFmtId="167" fontId="8" fillId="0" borderId="1" xfId="0" applyFont="true" applyBorder="true" applyAlignment="true" applyProtection="false">
      <alignment horizontal="center" vertical="center" textRotation="0" wrapText="true" indent="0" shrinkToFit="false"/>
      <protection locked="true" hidden="false"/>
    </xf>
    <xf numFmtId="167" fontId="8" fillId="0" borderId="2" xfId="0" applyFont="true" applyBorder="true" applyAlignment="true" applyProtection="false">
      <alignment horizontal="center" vertical="center" textRotation="0" wrapText="true" indent="0" shrinkToFit="false"/>
      <protection locked="true" hidden="false"/>
    </xf>
    <xf numFmtId="167" fontId="16" fillId="0" borderId="0" xfId="0" applyFont="true" applyBorder="false" applyAlignment="true" applyProtection="false">
      <alignment horizontal="general" vertical="bottom" textRotation="0" wrapText="true" indent="0" shrinkToFit="false"/>
      <protection locked="true" hidden="false"/>
    </xf>
    <xf numFmtId="167" fontId="8" fillId="0" borderId="0" xfId="0" applyFont="true" applyBorder="false" applyAlignment="true" applyProtection="false">
      <alignment horizontal="general" vertical="bottom" textRotation="0" wrapText="true" indent="0" shrinkToFit="false"/>
      <protection locked="true" hidden="false"/>
    </xf>
    <xf numFmtId="167" fontId="16" fillId="0" borderId="3" xfId="0" applyFont="true" applyBorder="true" applyAlignment="true" applyProtection="false">
      <alignment horizontal="general" vertical="bottom" textRotation="0" wrapText="true" indent="0" shrinkToFit="false"/>
      <protection locked="true" hidden="false"/>
    </xf>
    <xf numFmtId="167" fontId="12" fillId="0" borderId="4" xfId="0" applyFont="true" applyBorder="true" applyAlignment="true" applyProtection="false">
      <alignment horizontal="general" vertical="bottom" textRotation="0" wrapText="true" indent="0" shrinkToFit="false"/>
      <protection locked="true" hidden="false"/>
    </xf>
    <xf numFmtId="167" fontId="12" fillId="0" borderId="0" xfId="0" applyFont="true" applyBorder="false" applyAlignment="true" applyProtection="false">
      <alignment horizontal="general" vertical="bottom" textRotation="0" wrapText="true" indent="0" shrinkToFit="false"/>
      <protection locked="true" hidden="false"/>
    </xf>
    <xf numFmtId="167" fontId="20" fillId="0" borderId="0" xfId="0" applyFont="true" applyBorder="false" applyAlignment="true" applyProtection="false">
      <alignment horizontal="general" vertical="bottom" textRotation="0" wrapText="true" indent="0" shrinkToFit="false"/>
      <protection locked="true" hidden="false"/>
    </xf>
    <xf numFmtId="167" fontId="8" fillId="0" borderId="1" xfId="0" applyFont="true" applyBorder="true" applyAlignment="true" applyProtection="false">
      <alignment horizontal="general" vertical="bottom" textRotation="0" wrapText="true" indent="0" shrinkToFit="false"/>
      <protection locked="true" hidden="false"/>
    </xf>
    <xf numFmtId="167" fontId="8" fillId="0" borderId="2" xfId="0" applyFont="true" applyBorder="true" applyAlignment="true" applyProtection="false">
      <alignment horizontal="general" vertical="bottom" textRotation="0" wrapText="true" indent="0" shrinkToFit="false"/>
      <protection locked="true" hidden="false"/>
    </xf>
    <xf numFmtId="167" fontId="16" fillId="7" borderId="0" xfId="0" applyFont="true" applyBorder="false" applyAlignment="true" applyProtection="false">
      <alignment horizontal="general" vertical="bottom" textRotation="0" wrapText="true" indent="0" shrinkToFit="false"/>
      <protection locked="true" hidden="false"/>
    </xf>
    <xf numFmtId="167" fontId="16" fillId="6" borderId="0" xfId="0" applyFont="true" applyBorder="false" applyAlignment="true" applyProtection="false">
      <alignment horizontal="center" vertical="center" textRotation="0" wrapText="true" indent="0" shrinkToFit="false"/>
      <protection locked="true" hidden="false"/>
    </xf>
    <xf numFmtId="167" fontId="16" fillId="3" borderId="0" xfId="0" applyFont="true" applyBorder="false" applyAlignment="true" applyProtection="false">
      <alignment horizontal="center" vertical="center" textRotation="0" wrapText="true" indent="0" shrinkToFit="false"/>
      <protection locked="true" hidden="false"/>
    </xf>
    <xf numFmtId="167" fontId="12" fillId="7" borderId="0" xfId="0" applyFont="true" applyBorder="false" applyAlignment="true" applyProtection="false">
      <alignment horizontal="general" vertical="bottom" textRotation="0" wrapText="true" indent="0" shrinkToFit="false"/>
      <protection locked="true" hidden="false"/>
    </xf>
    <xf numFmtId="167" fontId="20" fillId="6" borderId="0" xfId="0" applyFont="true" applyBorder="false" applyAlignment="true" applyProtection="false">
      <alignment horizontal="center" vertical="center" textRotation="0" wrapText="false" indent="0" shrinkToFit="false"/>
      <protection locked="true" hidden="false"/>
    </xf>
    <xf numFmtId="167" fontId="20" fillId="3" borderId="0" xfId="0" applyFont="true" applyBorder="false" applyAlignment="true" applyProtection="false">
      <alignment horizontal="center" vertical="center" textRotation="0" wrapText="true" indent="0" shrinkToFit="false"/>
      <protection locked="true" hidden="false"/>
    </xf>
    <xf numFmtId="167" fontId="16" fillId="0" borderId="0" xfId="0" applyFont="true" applyBorder="false" applyAlignment="true" applyProtection="false">
      <alignment horizontal="center" vertical="center" textRotation="0" wrapText="true" indent="0" shrinkToFit="false"/>
      <protection locked="true" hidden="false"/>
    </xf>
    <xf numFmtId="167" fontId="8" fillId="0" borderId="3" xfId="0" applyFont="tru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8" fillId="0" borderId="9"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9" fillId="0" borderId="9" xfId="0" applyFont="true" applyBorder="true" applyAlignment="true" applyProtection="false">
      <alignment horizontal="general" vertical="bottom" textRotation="0" wrapText="true" indent="0" shrinkToFit="false"/>
      <protection locked="true" hidden="false"/>
    </xf>
    <xf numFmtId="164" fontId="8" fillId="0" borderId="3" xfId="0" applyFont="true" applyBorder="true" applyAlignment="true" applyProtection="false">
      <alignment horizontal="general" vertical="bottom" textRotation="0" wrapText="true" indent="0" shrinkToFit="false"/>
      <protection locked="true" hidden="false"/>
    </xf>
    <xf numFmtId="167" fontId="16" fillId="0" borderId="2" xfId="0" applyFont="true" applyBorder="true" applyAlignment="true" applyProtection="false">
      <alignment horizontal="general" vertical="bottom" textRotation="0" wrapText="true" indent="0" shrinkToFit="false"/>
      <protection locked="true" hidden="false"/>
    </xf>
    <xf numFmtId="166" fontId="16"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7" fontId="12" fillId="0" borderId="1" xfId="0" applyFont="true" applyBorder="true" applyAlignment="true" applyProtection="false">
      <alignment horizontal="general" vertical="bottom" textRotation="0" wrapText="true" indent="0" shrinkToFit="false"/>
      <protection locked="true" hidden="false"/>
    </xf>
    <xf numFmtId="167" fontId="12" fillId="0" borderId="2" xfId="0" applyFont="true" applyBorder="true" applyAlignment="true" applyProtection="false">
      <alignment horizontal="general" vertical="bottom" textRotation="0" wrapText="true" indent="0" shrinkToFit="false"/>
      <protection locked="true" hidden="false"/>
    </xf>
    <xf numFmtId="167" fontId="12" fillId="0" borderId="3" xfId="0" applyFont="true" applyBorder="true" applyAlignment="true" applyProtection="false">
      <alignment horizontal="general" vertical="bottom" textRotation="0" wrapText="true" indent="0" shrinkToFit="false"/>
      <protection locked="true" hidden="false"/>
    </xf>
    <xf numFmtId="166" fontId="20" fillId="0" borderId="0" xfId="0" applyFont="true" applyBorder="fals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7" fontId="16" fillId="9" borderId="2" xfId="0" applyFont="true" applyBorder="true" applyAlignment="true" applyProtection="false">
      <alignment horizontal="general" vertical="bottom" textRotation="0" wrapText="true" indent="0" shrinkToFit="false"/>
      <protection locked="true" hidden="false"/>
    </xf>
    <xf numFmtId="167" fontId="16" fillId="9" borderId="0" xfId="0" applyFont="true" applyBorder="false" applyAlignment="true" applyProtection="false">
      <alignment horizontal="general" vertical="bottom" textRotation="0" wrapText="true" indent="0" shrinkToFit="false"/>
      <protection locked="true" hidden="false"/>
    </xf>
    <xf numFmtId="167" fontId="12" fillId="9" borderId="2" xfId="0" applyFont="true" applyBorder="true" applyAlignment="true" applyProtection="false">
      <alignment horizontal="general" vertical="bottom" textRotation="0" wrapText="true" indent="0" shrinkToFit="false"/>
      <protection locked="true" hidden="false"/>
    </xf>
    <xf numFmtId="167" fontId="12" fillId="9"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7" fontId="10" fillId="0" borderId="2"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11" fillId="0" borderId="2"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7" fontId="10" fillId="0" borderId="0" xfId="0" applyFont="true" applyBorder="false" applyAlignment="true" applyProtection="false">
      <alignment horizontal="right" vertical="bottom" textRotation="0" wrapText="false" indent="0" shrinkToFit="false"/>
      <protection locked="true" hidden="false"/>
    </xf>
    <xf numFmtId="167" fontId="10" fillId="0" borderId="0" xfId="0" applyFont="true" applyBorder="false" applyAlignment="true" applyProtection="false">
      <alignment horizontal="right" vertical="bottom" textRotation="0" wrapText="true" indent="0" shrinkToFit="false"/>
      <protection locked="tru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7" fontId="11"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true" indent="0" shrinkToFit="false"/>
      <protection locked="true" hidden="false"/>
    </xf>
    <xf numFmtId="167" fontId="11" fillId="0" borderId="0" xfId="0" applyFont="true" applyBorder="false" applyAlignment="true" applyProtection="false">
      <alignment horizontal="righ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true" indent="0" shrinkToFit="false"/>
      <protection locked="true" hidden="false"/>
    </xf>
    <xf numFmtId="164" fontId="10" fillId="0" borderId="0" xfId="0" applyFont="true" applyBorder="false" applyAlignment="true" applyProtection="false">
      <alignment horizontal="right" vertical="center" textRotation="0" wrapText="true" indent="0" shrinkToFit="false"/>
      <protection locked="true" hidden="false"/>
    </xf>
    <xf numFmtId="167" fontId="8" fillId="0" borderId="0" xfId="0" applyFont="true" applyBorder="false" applyAlignment="true" applyProtection="false">
      <alignment horizontal="general" vertical="bottom" textRotation="0" wrapText="true" indent="0" shrinkToFit="false"/>
      <protection locked="true" hidden="false"/>
    </xf>
    <xf numFmtId="167" fontId="16"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right" vertical="center" textRotation="0" wrapText="true" indent="0" shrinkToFit="false"/>
      <protection locked="true" hidden="false"/>
    </xf>
    <xf numFmtId="167" fontId="12" fillId="3"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right" vertical="bottom" textRotation="0" wrapText="true" indent="0" shrinkToFit="false"/>
      <protection locked="true" hidden="false"/>
    </xf>
    <xf numFmtId="164" fontId="11" fillId="0" borderId="0" xfId="0" applyFont="true" applyBorder="false" applyAlignment="true" applyProtection="false">
      <alignment horizontal="righ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bottom" textRotation="0" wrapText="true" indent="0" shrinkToFit="false"/>
      <protection locked="true" hidden="false"/>
    </xf>
    <xf numFmtId="164" fontId="21" fillId="0" borderId="3" xfId="0" applyFont="true" applyBorder="true" applyAlignment="true" applyProtection="false">
      <alignment horizontal="general" vertical="bottom" textRotation="0" wrapText="true" indent="0" shrinkToFit="false"/>
      <protection locked="true" hidden="false"/>
    </xf>
    <xf numFmtId="164" fontId="21" fillId="0" borderId="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21" fillId="0" borderId="6" xfId="0" applyFont="true" applyBorder="true" applyAlignment="true" applyProtection="false">
      <alignment horizontal="general" vertical="bottom" textRotation="0" wrapText="true" indent="0" shrinkToFit="false"/>
      <protection locked="true" hidden="false"/>
    </xf>
    <xf numFmtId="164" fontId="21" fillId="7" borderId="7" xfId="0" applyFont="true" applyBorder="true" applyAlignment="true" applyProtection="false">
      <alignment horizontal="general" vertical="bottom" textRotation="0" wrapText="true" indent="0" shrinkToFit="false"/>
      <protection locked="true" hidden="false"/>
    </xf>
    <xf numFmtId="164" fontId="21" fillId="6" borderId="7" xfId="0" applyFont="true" applyBorder="true" applyAlignment="true" applyProtection="false">
      <alignment horizontal="center" vertical="center" textRotation="0" wrapText="true" indent="0" shrinkToFit="false"/>
      <protection locked="true" hidden="false"/>
    </xf>
    <xf numFmtId="164" fontId="21" fillId="3" borderId="0" xfId="0" applyFont="true" applyBorder="false" applyAlignment="true" applyProtection="false">
      <alignment horizontal="center" vertical="center" textRotation="0" wrapText="false" indent="0" shrinkToFit="false"/>
      <protection locked="true" hidden="false"/>
    </xf>
    <xf numFmtId="164" fontId="21" fillId="0" borderId="7" xfId="0" applyFont="true" applyBorder="tru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7" fontId="23" fillId="0" borderId="0" xfId="0" applyFont="true" applyBorder="false" applyAlignment="true" applyProtection="false">
      <alignment horizontal="general" vertical="bottom" textRotation="0" wrapText="true" indent="0" shrinkToFit="false"/>
      <protection locked="true" hidden="false"/>
    </xf>
    <xf numFmtId="167" fontId="23" fillId="0" borderId="0" xfId="0" applyFont="true" applyBorder="false" applyAlignment="true" applyProtection="false">
      <alignment horizontal="center" vertical="center" textRotation="0" wrapText="true" indent="0" shrinkToFit="false"/>
      <protection locked="true" hidden="false"/>
    </xf>
    <xf numFmtId="167" fontId="24" fillId="0" borderId="0" xfId="0" applyFont="true" applyBorder="false" applyAlignment="true" applyProtection="false">
      <alignment horizontal="general" vertical="bottom" textRotation="0" wrapText="true" indent="0" shrinkToFit="false"/>
      <protection locked="true" hidden="false"/>
    </xf>
    <xf numFmtId="167" fontId="22" fillId="0" borderId="0" xfId="0" applyFont="true" applyBorder="false" applyAlignment="true" applyProtection="false">
      <alignment horizontal="center" vertical="center" textRotation="0" wrapText="false" indent="0" shrinkToFit="false"/>
      <protection locked="true" hidden="false"/>
    </xf>
    <xf numFmtId="167" fontId="22"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7" fontId="23"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7" fontId="22" fillId="0" borderId="0" xfId="0" applyFont="true" applyBorder="false" applyAlignment="true" applyProtection="false">
      <alignment horizontal="general" vertical="bottom" textRotation="0" wrapText="true" indent="0" shrinkToFit="false"/>
      <protection locked="true" hidden="false"/>
    </xf>
    <xf numFmtId="167" fontId="24"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7" fontId="0" fillId="0" borderId="1" xfId="0" applyFont="false" applyBorder="true" applyAlignment="true" applyProtection="false">
      <alignment horizontal="general" vertical="bottom" textRotation="0" wrapText="true" indent="0" shrinkToFit="false"/>
      <protection locked="true" hidden="false"/>
    </xf>
    <xf numFmtId="167" fontId="0" fillId="0" borderId="2" xfId="0" applyFont="false" applyBorder="true" applyAlignment="true" applyProtection="false">
      <alignment horizontal="general" vertical="bottom" textRotation="0" wrapText="true" indent="0" shrinkToFit="false"/>
      <protection locked="true" hidden="false"/>
    </xf>
    <xf numFmtId="167" fontId="23" fillId="0" borderId="2" xfId="0" applyFont="true" applyBorder="true" applyAlignment="true" applyProtection="false">
      <alignment horizontal="center" vertical="center" textRotation="0" wrapText="tru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7" fontId="19" fillId="0" borderId="0" xfId="0" applyFont="true" applyBorder="false" applyAlignment="false" applyProtection="false">
      <alignment horizontal="general" vertical="bottom" textRotation="0" wrapText="false" indent="0" shrinkToFit="false"/>
      <protection locked="true" hidden="false"/>
    </xf>
    <xf numFmtId="167" fontId="0" fillId="0" borderId="3" xfId="0" applyFont="false" applyBorder="true" applyAlignment="true" applyProtection="false">
      <alignment horizontal="general" vertical="bottom" textRotation="0" wrapText="true" indent="0" shrinkToFit="false"/>
      <protection locked="true" hidden="false"/>
    </xf>
    <xf numFmtId="167" fontId="0" fillId="0" borderId="4" xfId="0" applyFont="false" applyBorder="true" applyAlignment="true" applyProtection="false">
      <alignment horizontal="general" vertical="bottom" textRotation="0" wrapText="true" indent="0" shrinkToFit="false"/>
      <protection locked="true" hidden="false"/>
    </xf>
    <xf numFmtId="167" fontId="9"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7" fontId="0" fillId="0" borderId="1" xfId="0" applyFont="true" applyBorder="true" applyAlignment="true" applyProtection="false">
      <alignment horizontal="general" vertical="bottom" textRotation="0" wrapText="true" indent="0" shrinkToFit="false"/>
      <protection locked="true" hidden="false"/>
    </xf>
    <xf numFmtId="167" fontId="0" fillId="0" borderId="2" xfId="0" applyFont="true" applyBorder="true" applyAlignment="true" applyProtection="false">
      <alignment horizontal="general" vertical="bottom" textRotation="0" wrapText="true" indent="0" shrinkToFit="false"/>
      <protection locked="true" hidden="false"/>
    </xf>
    <xf numFmtId="167" fontId="22" fillId="0" borderId="2" xfId="0" applyFont="true" applyBorder="true" applyAlignment="true" applyProtection="false">
      <alignment horizontal="general" vertical="bottom" textRotation="0" wrapText="true" indent="0" shrinkToFit="false"/>
      <protection locked="true" hidden="false"/>
    </xf>
    <xf numFmtId="167" fontId="20" fillId="0" borderId="0" xfId="0" applyFont="true" applyBorder="false" applyAlignment="false" applyProtection="false">
      <alignment horizontal="general" vertical="bottom" textRotation="0" wrapText="false" indent="0" shrinkToFit="false"/>
      <protection locked="true" hidden="false"/>
    </xf>
    <xf numFmtId="167" fontId="0" fillId="0" borderId="3" xfId="0" applyFont="true" applyBorder="true" applyAlignment="true" applyProtection="false">
      <alignment horizontal="general" vertical="bottom" textRotation="0" wrapText="true" indent="0" shrinkToFit="false"/>
      <protection locked="true" hidden="false"/>
    </xf>
    <xf numFmtId="167" fontId="0" fillId="0" borderId="4"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6" fontId="32" fillId="0" borderId="0" xfId="0" applyFont="true" applyBorder="false" applyAlignment="true" applyProtection="false">
      <alignment horizontal="general" vertical="bottom"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10" borderId="0" xfId="0" applyFont="true" applyBorder="false" applyAlignment="true" applyProtection="false">
      <alignment horizontal="center" vertical="bottom" textRotation="0" wrapText="tru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33" fillId="0" borderId="14" xfId="0" applyFont="true" applyBorder="true" applyAlignment="true" applyProtection="false">
      <alignment horizontal="general" vertical="bottom" textRotation="0" wrapText="true" indent="0" shrinkToFit="false"/>
      <protection locked="true" hidden="false"/>
    </xf>
    <xf numFmtId="164" fontId="33" fillId="0" borderId="15" xfId="0" applyFont="true" applyBorder="true" applyAlignment="true" applyProtection="false">
      <alignment horizontal="general" vertical="bottom" textRotation="0" wrapText="true" indent="0" shrinkToFit="false"/>
      <protection locked="true" hidden="false"/>
    </xf>
    <xf numFmtId="164" fontId="34" fillId="0" borderId="14" xfId="0" applyFont="true" applyBorder="true" applyAlignment="true" applyProtection="false">
      <alignment horizontal="general" vertical="bottom" textRotation="0" wrapText="true" indent="0" shrinkToFit="false"/>
      <protection locked="true" hidden="false"/>
    </xf>
    <xf numFmtId="164" fontId="33" fillId="0" borderId="16" xfId="0" applyFont="true" applyBorder="true" applyAlignment="true" applyProtection="false">
      <alignment horizontal="general" vertical="bottom" textRotation="0" wrapText="true" indent="0" shrinkToFit="false"/>
      <protection locked="true" hidden="false"/>
    </xf>
    <xf numFmtId="164" fontId="33" fillId="0" borderId="17" xfId="0" applyFont="true" applyBorder="true" applyAlignment="true" applyProtection="false">
      <alignment horizontal="general" vertical="bottom" textRotation="0" wrapText="true" indent="0" shrinkToFit="false"/>
      <protection locked="true" hidden="false"/>
    </xf>
    <xf numFmtId="164" fontId="33" fillId="8" borderId="14" xfId="0" applyFont="true" applyBorder="true" applyAlignment="true" applyProtection="false">
      <alignment horizontal="general" vertical="bottom" textRotation="0" wrapText="true" indent="0" shrinkToFit="false"/>
      <protection locked="true" hidden="false"/>
    </xf>
    <xf numFmtId="164" fontId="33" fillId="8" borderId="0" xfId="0" applyFont="true" applyBorder="false" applyAlignment="true" applyProtection="false">
      <alignment horizontal="general" vertical="bottom" textRotation="0" wrapText="true" indent="0" shrinkToFit="false"/>
      <protection locked="true" hidden="false"/>
    </xf>
    <xf numFmtId="164" fontId="33" fillId="8" borderId="17" xfId="0" applyFont="true" applyBorder="tru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4" fontId="33" fillId="0" borderId="18" xfId="0" applyFont="true" applyBorder="true" applyAlignment="true" applyProtection="false">
      <alignment horizontal="center" vertical="bottom" textRotation="0" wrapText="true" indent="0" shrinkToFit="false"/>
      <protection locked="true" hidden="false"/>
    </xf>
    <xf numFmtId="164" fontId="33" fillId="0" borderId="18" xfId="0" applyFont="true" applyBorder="true" applyAlignment="true" applyProtection="false">
      <alignment horizontal="general" vertical="bottom" textRotation="0" wrapText="true" indent="0" shrinkToFit="false"/>
      <protection locked="true" hidden="false"/>
    </xf>
    <xf numFmtId="164" fontId="35" fillId="0" borderId="19" xfId="0" applyFont="true" applyBorder="true" applyAlignment="true" applyProtection="false">
      <alignment horizontal="general" vertical="bottom" textRotation="0" wrapText="true" indent="0" shrinkToFit="false"/>
      <protection locked="true" hidden="false"/>
    </xf>
    <xf numFmtId="164" fontId="33" fillId="0" borderId="19" xfId="0" applyFont="true" applyBorder="true" applyAlignment="true" applyProtection="false">
      <alignment horizontal="general" vertical="bottom" textRotation="0" wrapText="true" indent="0" shrinkToFit="false"/>
      <protection locked="true" hidden="false"/>
    </xf>
    <xf numFmtId="164" fontId="33" fillId="0" borderId="20" xfId="0" applyFont="true" applyBorder="true" applyAlignment="true" applyProtection="false">
      <alignment horizontal="general" vertical="bottom" textRotation="0" wrapText="true" indent="0" shrinkToFit="false"/>
      <protection locked="true" hidden="false"/>
    </xf>
    <xf numFmtId="164" fontId="33" fillId="0" borderId="21" xfId="0" applyFont="true" applyBorder="true" applyAlignment="true" applyProtection="false">
      <alignment horizontal="general" vertical="bottom" textRotation="0" wrapText="true" indent="0" shrinkToFit="false"/>
      <protection locked="true" hidden="false"/>
    </xf>
    <xf numFmtId="164" fontId="33" fillId="0" borderId="22" xfId="0" applyFont="true" applyBorder="true" applyAlignment="true" applyProtection="false">
      <alignment horizontal="general" vertical="bottom" textRotation="0" wrapText="true" indent="0" shrinkToFit="false"/>
      <protection locked="true" hidden="false"/>
    </xf>
    <xf numFmtId="164" fontId="35" fillId="0" borderId="20" xfId="0" applyFont="true" applyBorder="true" applyAlignment="true" applyProtection="false">
      <alignment horizontal="general" vertical="bottom" textRotation="0" wrapText="true" indent="0" shrinkToFit="false"/>
      <protection locked="true" hidden="false"/>
    </xf>
    <xf numFmtId="164" fontId="33" fillId="0" borderId="23" xfId="0" applyFont="true" applyBorder="true" applyAlignment="true" applyProtection="false">
      <alignment horizontal="general" vertical="bottom" textRotation="0" wrapText="true" indent="0" shrinkToFit="false"/>
      <protection locked="true" hidden="false"/>
    </xf>
    <xf numFmtId="164" fontId="33" fillId="0" borderId="24" xfId="0" applyFont="true" applyBorder="true" applyAlignment="true" applyProtection="false">
      <alignment horizontal="general" vertical="bottom" textRotation="0" wrapText="true" indent="0" shrinkToFit="false"/>
      <protection locked="true" hidden="false"/>
    </xf>
    <xf numFmtId="164" fontId="35" fillId="0" borderId="25" xfId="0" applyFont="true" applyBorder="true" applyAlignment="true" applyProtection="false">
      <alignment horizontal="general" vertical="bottom" textRotation="0" wrapText="true" indent="0" shrinkToFit="false"/>
      <protection locked="true" hidden="false"/>
    </xf>
    <xf numFmtId="164" fontId="35" fillId="8" borderId="26" xfId="0" applyFont="true" applyBorder="true" applyAlignment="true" applyProtection="false">
      <alignment horizontal="general" vertical="bottom" textRotation="0" wrapText="true" indent="0" shrinkToFit="false"/>
      <protection locked="true" hidden="false"/>
    </xf>
    <xf numFmtId="164" fontId="33" fillId="8" borderId="23" xfId="0" applyFont="true" applyBorder="true" applyAlignment="true" applyProtection="false">
      <alignment horizontal="general" vertical="bottom" textRotation="0" wrapText="true" indent="0" shrinkToFit="false"/>
      <protection locked="true" hidden="false"/>
    </xf>
    <xf numFmtId="164" fontId="33" fillId="8" borderId="24" xfId="0" applyFont="true" applyBorder="true" applyAlignment="true" applyProtection="false">
      <alignment horizontal="general" vertical="bottom" textRotation="0" wrapText="true" indent="0" shrinkToFit="false"/>
      <protection locked="true" hidden="false"/>
    </xf>
    <xf numFmtId="164" fontId="33" fillId="8" borderId="20" xfId="0" applyFont="true" applyBorder="true" applyAlignment="true" applyProtection="false">
      <alignment horizontal="general" vertical="bottom" textRotation="0" wrapText="true" indent="0" shrinkToFit="false"/>
      <protection locked="true" hidden="false"/>
    </xf>
    <xf numFmtId="164" fontId="35" fillId="0" borderId="19" xfId="0" applyFont="true" applyBorder="true" applyAlignment="true" applyProtection="false">
      <alignment horizontal="center" vertical="center" textRotation="0" wrapText="true" indent="0" shrinkToFit="false"/>
      <protection locked="true" hidden="false"/>
    </xf>
    <xf numFmtId="164" fontId="33" fillId="11" borderId="27" xfId="0" applyFont="true" applyBorder="true" applyAlignment="true" applyProtection="false">
      <alignment horizontal="center" vertical="bottom" textRotation="0" wrapText="true" indent="0" shrinkToFit="false"/>
      <protection locked="true" hidden="false"/>
    </xf>
    <xf numFmtId="164" fontId="33" fillId="0" borderId="28" xfId="0" applyFont="true" applyBorder="true" applyAlignment="true" applyProtection="false">
      <alignment horizontal="general" vertical="bottom" textRotation="0" wrapText="true" indent="0" shrinkToFit="false"/>
      <protection locked="true" hidden="false"/>
    </xf>
    <xf numFmtId="164" fontId="36" fillId="0" borderId="17" xfId="0" applyFont="true" applyBorder="true" applyAlignment="true" applyProtection="false">
      <alignment horizontal="general" vertical="bottom" textRotation="0" wrapText="true" indent="0" shrinkToFit="false"/>
      <protection locked="true" hidden="false"/>
    </xf>
    <xf numFmtId="164" fontId="34" fillId="0" borderId="29" xfId="0" applyFont="true" applyBorder="true" applyAlignment="true" applyProtection="false">
      <alignment horizontal="general" vertical="bottom" textRotation="0" wrapText="true" indent="0" shrinkToFit="false"/>
      <protection locked="true" hidden="false"/>
    </xf>
    <xf numFmtId="164" fontId="33" fillId="0" borderId="30" xfId="0" applyFont="true" applyBorder="true" applyAlignment="true" applyProtection="false">
      <alignment horizontal="general" vertical="bottom" textRotation="0" wrapText="true" indent="0" shrinkToFit="false"/>
      <protection locked="true" hidden="false"/>
    </xf>
    <xf numFmtId="164" fontId="33" fillId="0" borderId="31" xfId="0" applyFont="true" applyBorder="true" applyAlignment="true" applyProtection="false">
      <alignment horizontal="general" vertical="bottom" textRotation="0" wrapText="true" indent="0" shrinkToFit="false"/>
      <protection locked="true" hidden="false"/>
    </xf>
    <xf numFmtId="164" fontId="33" fillId="0" borderId="29" xfId="0" applyFont="true" applyBorder="true" applyAlignment="true" applyProtection="false">
      <alignment horizontal="general" vertical="bottom" textRotation="0" wrapText="true" indent="0" shrinkToFit="false"/>
      <protection locked="true" hidden="false"/>
    </xf>
    <xf numFmtId="164" fontId="33" fillId="0" borderId="0" xfId="0" applyFont="true" applyBorder="true" applyAlignment="true" applyProtection="false">
      <alignment horizontal="general" vertical="bottom" textRotation="0" wrapText="true" indent="0" shrinkToFit="false"/>
      <protection locked="true" hidden="false"/>
    </xf>
    <xf numFmtId="164" fontId="34" fillId="8" borderId="14" xfId="0" applyFont="true" applyBorder="true" applyAlignment="true" applyProtection="false">
      <alignment horizontal="general" vertical="bottom" textRotation="0" wrapText="true" indent="0" shrinkToFit="false"/>
      <protection locked="true" hidden="false"/>
    </xf>
    <xf numFmtId="164" fontId="33" fillId="8" borderId="16" xfId="0" applyFont="true" applyBorder="true" applyAlignment="true" applyProtection="false">
      <alignment horizontal="general" vertical="bottom" textRotation="0" wrapText="true" indent="0" shrinkToFit="false"/>
      <protection locked="true" hidden="false"/>
    </xf>
    <xf numFmtId="164" fontId="37" fillId="0" borderId="14" xfId="0" applyFont="true" applyBorder="true" applyAlignment="false" applyProtection="false">
      <alignment horizontal="general" vertical="bottom" textRotation="0" wrapText="false" indent="0" shrinkToFit="false"/>
      <protection locked="true" hidden="false"/>
    </xf>
    <xf numFmtId="164" fontId="37" fillId="8" borderId="14" xfId="0" applyFont="true" applyBorder="true" applyAlignment="false" applyProtection="false">
      <alignment horizontal="general" vertical="bottom" textRotation="0" wrapText="false" indent="0" shrinkToFit="false"/>
      <protection locked="true" hidden="false"/>
    </xf>
    <xf numFmtId="164" fontId="38" fillId="0" borderId="17" xfId="0" applyFont="true" applyBorder="true" applyAlignment="true" applyProtection="false">
      <alignment horizontal="general" vertical="bottom" textRotation="0" wrapText="true" indent="0" shrinkToFit="false"/>
      <protection locked="true" hidden="false"/>
    </xf>
    <xf numFmtId="164" fontId="39" fillId="0" borderId="14" xfId="0" applyFont="true" applyBorder="true" applyAlignment="true" applyProtection="false">
      <alignment horizontal="general" vertical="bottom" textRotation="0" wrapText="true" indent="0" shrinkToFit="false"/>
      <protection locked="true" hidden="false"/>
    </xf>
    <xf numFmtId="164" fontId="40" fillId="0" borderId="17" xfId="0" applyFont="true" applyBorder="true" applyAlignment="true" applyProtection="false">
      <alignment horizontal="general" vertical="bottom" textRotation="0" wrapText="true" indent="0" shrinkToFit="false"/>
      <protection locked="true" hidden="false"/>
    </xf>
    <xf numFmtId="164" fontId="41" fillId="0" borderId="14" xfId="0" applyFont="true" applyBorder="true" applyAlignment="true" applyProtection="false">
      <alignment horizontal="general" vertical="bottom" textRotation="0" wrapText="true" indent="0" shrinkToFit="false"/>
      <protection locked="true" hidden="false"/>
    </xf>
    <xf numFmtId="164" fontId="37" fillId="0" borderId="14" xfId="0" applyFont="true" applyBorder="true" applyAlignment="true" applyProtection="false">
      <alignment horizontal="general" vertical="bottom"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42" fillId="0" borderId="14" xfId="0" applyFont="true" applyBorder="true" applyAlignment="true" applyProtection="false">
      <alignment horizontal="general" vertical="bottom" textRotation="0" wrapText="true" indent="0" shrinkToFit="false"/>
      <protection locked="true" hidden="false"/>
    </xf>
    <xf numFmtId="164" fontId="43" fillId="0" borderId="0" xfId="0" applyFont="true" applyBorder="false" applyAlignment="true" applyProtection="false">
      <alignment horizontal="general" vertical="bottom" textRotation="0" wrapText="true" indent="0" shrinkToFit="false"/>
      <protection locked="true" hidden="false"/>
    </xf>
    <xf numFmtId="164" fontId="37" fillId="7" borderId="14" xfId="0" applyFont="true" applyBorder="true" applyAlignment="false" applyProtection="false">
      <alignment horizontal="general" vertical="bottom" textRotation="0" wrapText="false" indent="0" shrinkToFit="false"/>
      <protection locked="true" hidden="false"/>
    </xf>
    <xf numFmtId="164" fontId="33" fillId="6" borderId="17" xfId="0" applyFont="true" applyBorder="true" applyAlignment="true" applyProtection="false">
      <alignment horizontal="general" vertical="bottom" textRotation="0" wrapText="true" indent="0" shrinkToFit="false"/>
      <protection locked="true" hidden="false"/>
    </xf>
    <xf numFmtId="164" fontId="42" fillId="8" borderId="14" xfId="0" applyFont="true" applyBorder="true" applyAlignment="true" applyProtection="false">
      <alignment horizontal="general" vertical="bottom" textRotation="0" wrapText="true" indent="0" shrinkToFit="false"/>
      <protection locked="true" hidden="false"/>
    </xf>
    <xf numFmtId="164" fontId="33" fillId="0" borderId="27" xfId="0" applyFont="true" applyBorder="true" applyAlignment="true" applyProtection="false">
      <alignment horizontal="general" vertical="bottom" textRotation="0" wrapText="true" indent="0" shrinkToFit="false"/>
      <protection locked="true" hidden="false"/>
    </xf>
    <xf numFmtId="164" fontId="33" fillId="7" borderId="32" xfId="0" applyFont="true" applyBorder="true" applyAlignment="true" applyProtection="false">
      <alignment horizontal="general" vertical="bottom" textRotation="0" wrapText="true" indent="0" shrinkToFit="false"/>
      <protection locked="true" hidden="false"/>
    </xf>
    <xf numFmtId="164" fontId="44" fillId="0" borderId="32" xfId="0" applyFont="true" applyBorder="true" applyAlignment="true" applyProtection="false">
      <alignment horizontal="general" vertical="bottom" textRotation="0" wrapText="true" indent="0" shrinkToFit="false"/>
      <protection locked="true" hidden="false"/>
    </xf>
    <xf numFmtId="164" fontId="44" fillId="0" borderId="33" xfId="0" applyFont="true" applyBorder="true" applyAlignment="true" applyProtection="false">
      <alignment horizontal="general" vertical="bottom" textRotation="0" wrapText="true" indent="0" shrinkToFit="false"/>
      <protection locked="true" hidden="false"/>
    </xf>
    <xf numFmtId="164" fontId="33" fillId="0" borderId="32" xfId="0" applyFont="true" applyBorder="true" applyAlignment="true" applyProtection="false">
      <alignment horizontal="general" vertical="bottom" textRotation="0" wrapText="tru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33" fillId="0" borderId="34" xfId="0" applyFont="true" applyBorder="true" applyAlignment="true" applyProtection="false">
      <alignment horizontal="general" vertical="bottom" textRotation="0" wrapText="true" indent="0" shrinkToFit="false"/>
      <protection locked="true" hidden="false"/>
    </xf>
    <xf numFmtId="164" fontId="46" fillId="0" borderId="33" xfId="0" applyFont="true" applyBorder="true" applyAlignment="true" applyProtection="false">
      <alignment horizontal="general" vertical="bottom" textRotation="0" wrapText="true" indent="0" shrinkToFit="false"/>
      <protection locked="true" hidden="false"/>
    </xf>
    <xf numFmtId="164" fontId="44" fillId="0" borderId="27" xfId="0" applyFont="true" applyBorder="true" applyAlignment="true" applyProtection="false">
      <alignment horizontal="general" vertical="bottom" textRotation="0" wrapText="true" indent="0" shrinkToFit="false"/>
      <protection locked="true" hidden="false"/>
    </xf>
    <xf numFmtId="164" fontId="33" fillId="7" borderId="14" xfId="0" applyFont="true" applyBorder="true" applyAlignment="true" applyProtection="false">
      <alignment horizontal="general" vertical="bottom" textRotation="0" wrapText="true" indent="0" shrinkToFit="false"/>
      <protection locked="true" hidden="false"/>
    </xf>
    <xf numFmtId="164" fontId="33" fillId="0" borderId="33" xfId="0" applyFont="true" applyBorder="true" applyAlignment="true" applyProtection="false">
      <alignment horizontal="general" vertical="bottom" textRotation="0" wrapText="true" indent="0" shrinkToFit="false"/>
      <protection locked="true" hidden="false"/>
    </xf>
    <xf numFmtId="164" fontId="34" fillId="0" borderId="33" xfId="0" applyFont="true" applyBorder="true" applyAlignment="true" applyProtection="false">
      <alignment horizontal="general" vertical="bottom" textRotation="0" wrapText="true" indent="0" shrinkToFit="false"/>
      <protection locked="true" hidden="false"/>
    </xf>
    <xf numFmtId="164" fontId="34" fillId="8" borderId="33" xfId="0" applyFont="true" applyBorder="true" applyAlignment="true" applyProtection="false">
      <alignment horizontal="general" vertical="bottom" textRotation="0" wrapText="true" indent="0" shrinkToFit="false"/>
      <protection locked="true" hidden="false"/>
    </xf>
    <xf numFmtId="164" fontId="33" fillId="8" borderId="27" xfId="0" applyFont="true" applyBorder="true" applyAlignment="true" applyProtection="false">
      <alignment horizontal="general" vertical="bottom" textRotation="0" wrapText="true" indent="0" shrinkToFit="false"/>
      <protection locked="true" hidden="false"/>
    </xf>
    <xf numFmtId="164" fontId="33" fillId="11" borderId="27" xfId="0" applyFont="true" applyBorder="tru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36" fillId="0" borderId="15" xfId="0" applyFont="true" applyBorder="true" applyAlignment="true" applyProtection="false">
      <alignment horizontal="general" vertical="bottom" textRotation="0" wrapText="true" indent="0" shrinkToFit="false"/>
      <protection locked="true" hidden="false"/>
    </xf>
    <xf numFmtId="164" fontId="33" fillId="0" borderId="35" xfId="0" applyFont="true" applyBorder="true" applyAlignment="true" applyProtection="false">
      <alignment horizontal="general" vertical="bottom" textRotation="0" wrapText="true" indent="0" shrinkToFit="false"/>
      <protection locked="true" hidden="false"/>
    </xf>
    <xf numFmtId="164" fontId="33" fillId="8" borderId="35" xfId="0" applyFont="true" applyBorder="true" applyAlignment="true" applyProtection="false">
      <alignment horizontal="general" vertical="bottom" textRotation="0" wrapText="true" indent="0" shrinkToFit="false"/>
      <protection locked="true" hidden="false"/>
    </xf>
    <xf numFmtId="164" fontId="47" fillId="8" borderId="14" xfId="0" applyFont="true" applyBorder="true" applyAlignment="true" applyProtection="false">
      <alignment horizontal="general" vertical="bottom" textRotation="0" wrapText="tru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8" fillId="0" borderId="14" xfId="0" applyFont="true" applyBorder="true" applyAlignment="true" applyProtection="false">
      <alignment horizontal="general" vertical="bottom" textRotation="0" wrapText="true" indent="0" shrinkToFit="false"/>
      <protection locked="true" hidden="false"/>
    </xf>
    <xf numFmtId="164" fontId="43" fillId="0" borderId="14" xfId="0" applyFont="true" applyBorder="true" applyAlignment="true" applyProtection="false">
      <alignment horizontal="general" vertical="bottom" textRotation="0" wrapText="true" indent="0" shrinkToFit="false"/>
      <protection locked="true" hidden="false"/>
    </xf>
    <xf numFmtId="164" fontId="43" fillId="0" borderId="0" xfId="0" applyFont="true" applyBorder="true" applyAlignment="true" applyProtection="false">
      <alignment horizontal="general" vertical="bottom" textRotation="0" wrapText="true" indent="0" shrinkToFit="false"/>
      <protection locked="true" hidden="false"/>
    </xf>
    <xf numFmtId="164" fontId="33" fillId="7" borderId="17" xfId="0" applyFont="true" applyBorder="true" applyAlignment="true" applyProtection="false">
      <alignment horizontal="general" vertical="bottom" textRotation="0" wrapText="true" indent="0" shrinkToFit="false"/>
      <protection locked="true" hidden="false"/>
    </xf>
    <xf numFmtId="164" fontId="43" fillId="8" borderId="14" xfId="0" applyFont="true" applyBorder="true" applyAlignment="true" applyProtection="false">
      <alignment horizontal="general" vertical="bottom" textRotation="0" wrapText="true" indent="0" shrinkToFit="false"/>
      <protection locked="true" hidden="false"/>
    </xf>
    <xf numFmtId="164" fontId="43" fillId="8" borderId="0" xfId="0" applyFont="true" applyBorder="false" applyAlignment="true" applyProtection="false">
      <alignment horizontal="general" vertical="bottom" textRotation="0" wrapText="true" indent="0" shrinkToFit="false"/>
      <protection locked="true" hidden="false"/>
    </xf>
    <xf numFmtId="164" fontId="50" fillId="0" borderId="14" xfId="0" applyFont="true" applyBorder="true" applyAlignment="true" applyProtection="false">
      <alignment horizontal="general" vertical="bottom" textRotation="0" wrapText="true" indent="0" shrinkToFit="false"/>
      <protection locked="true" hidden="false"/>
    </xf>
    <xf numFmtId="164" fontId="33" fillId="3" borderId="17" xfId="0" applyFont="true" applyBorder="true" applyAlignment="true" applyProtection="false">
      <alignment horizontal="general" vertical="bottom" textRotation="0" wrapText="true" indent="0" shrinkToFit="false"/>
      <protection locked="true" hidden="false"/>
    </xf>
    <xf numFmtId="164" fontId="51" fillId="0" borderId="14" xfId="0" applyFont="true" applyBorder="true" applyAlignment="true" applyProtection="false">
      <alignment horizontal="general" vertical="bottom" textRotation="0" wrapText="true" indent="0" shrinkToFit="false"/>
      <protection locked="true" hidden="false"/>
    </xf>
    <xf numFmtId="164" fontId="53" fillId="0" borderId="14" xfId="0" applyFont="true" applyBorder="true" applyAlignment="true" applyProtection="false">
      <alignment horizontal="general" vertical="bottom" textRotation="0" wrapText="true" indent="0" shrinkToFit="false"/>
      <protection locked="true" hidden="false"/>
    </xf>
    <xf numFmtId="164" fontId="37" fillId="6" borderId="14" xfId="0" applyFont="true" applyBorder="true" applyAlignment="true" applyProtection="false">
      <alignment horizontal="general" vertical="bottom" textRotation="0" wrapText="true" indent="0" shrinkToFit="false"/>
      <protection locked="true" hidden="false"/>
    </xf>
    <xf numFmtId="164" fontId="33" fillId="0" borderId="0" xfId="0" applyFont="true" applyBorder="true" applyAlignment="true" applyProtection="false">
      <alignment horizontal="center" vertical="center" textRotation="0" wrapText="true" indent="0" shrinkToFit="false"/>
      <protection locked="true" hidden="false"/>
    </xf>
    <xf numFmtId="164" fontId="56" fillId="0" borderId="17" xfId="0" applyFont="true" applyBorder="true" applyAlignment="true" applyProtection="false">
      <alignment horizontal="general" vertical="bottom" textRotation="0" wrapText="true" indent="0" shrinkToFit="false"/>
      <protection locked="true" hidden="false"/>
    </xf>
    <xf numFmtId="164" fontId="45" fillId="0" borderId="17" xfId="0" applyFont="true" applyBorder="true" applyAlignment="true" applyProtection="false">
      <alignment horizontal="general" vertical="bottom" textRotation="0" wrapText="true" indent="0" shrinkToFit="false"/>
      <protection locked="true" hidden="false"/>
    </xf>
    <xf numFmtId="164" fontId="44" fillId="0" borderId="14" xfId="0" applyFont="true" applyBorder="true" applyAlignment="true" applyProtection="false">
      <alignment horizontal="general" vertical="bottom" textRotation="0" wrapText="true" indent="0" shrinkToFit="false"/>
      <protection locked="true" hidden="false"/>
    </xf>
    <xf numFmtId="164" fontId="56" fillId="7" borderId="17" xfId="0" applyFont="true" applyBorder="true" applyAlignment="true" applyProtection="false">
      <alignment horizontal="general" vertical="bottom" textRotation="0" wrapText="true" indent="0" shrinkToFit="false"/>
      <protection locked="true" hidden="false"/>
    </xf>
    <xf numFmtId="164" fontId="44" fillId="0" borderId="17" xfId="0" applyFont="true" applyBorder="true" applyAlignment="true" applyProtection="false">
      <alignment horizontal="general" vertical="bottom" textRotation="0" wrapText="true" indent="0" shrinkToFit="false"/>
      <protection locked="true" hidden="false"/>
    </xf>
    <xf numFmtId="164" fontId="56" fillId="0" borderId="15" xfId="0" applyFont="true" applyBorder="true" applyAlignment="true" applyProtection="false">
      <alignment horizontal="general" vertical="bottom" textRotation="0" wrapText="true" indent="0" shrinkToFit="false"/>
      <protection locked="true" hidden="false"/>
    </xf>
    <xf numFmtId="164" fontId="45" fillId="0" borderId="14" xfId="0" applyFont="true" applyBorder="true" applyAlignment="true" applyProtection="false">
      <alignment horizontal="general" vertical="bottom" textRotation="0" wrapText="true" indent="0" shrinkToFit="false"/>
      <protection locked="true" hidden="false"/>
    </xf>
    <xf numFmtId="164" fontId="44" fillId="0" borderId="0" xfId="0" applyFont="true" applyBorder="true" applyAlignment="true" applyProtection="false">
      <alignment horizontal="general" vertical="bottom" textRotation="0" wrapText="true" indent="0" shrinkToFit="false"/>
      <protection locked="true" hidden="false"/>
    </xf>
    <xf numFmtId="164" fontId="46" fillId="0" borderId="14" xfId="0" applyFont="true" applyBorder="true" applyAlignment="true" applyProtection="false">
      <alignment horizontal="general" vertical="bottom" textRotation="0" wrapText="true" indent="0" shrinkToFit="false"/>
      <protection locked="true" hidden="false"/>
    </xf>
    <xf numFmtId="164" fontId="44" fillId="0" borderId="0" xfId="0" applyFont="true" applyBorder="false" applyAlignment="true" applyProtection="false">
      <alignment horizontal="general" vertical="bottom" textRotation="0" wrapText="true" indent="0" shrinkToFit="false"/>
      <protection locked="true" hidden="false"/>
    </xf>
    <xf numFmtId="164" fontId="44" fillId="8" borderId="14" xfId="0" applyFont="true" applyBorder="true" applyAlignment="true" applyProtection="false">
      <alignment horizontal="general" vertical="bottom" textRotation="0" wrapText="true" indent="0" shrinkToFit="false"/>
      <protection locked="true" hidden="false"/>
    </xf>
    <xf numFmtId="164" fontId="44" fillId="8" borderId="0" xfId="0" applyFont="true" applyBorder="false" applyAlignment="true" applyProtection="false">
      <alignment horizontal="general" vertical="bottom" textRotation="0" wrapText="true" indent="0" shrinkToFit="false"/>
      <protection locked="true" hidden="false"/>
    </xf>
    <xf numFmtId="164" fontId="37" fillId="0" borderId="17" xfId="0" applyFont="true" applyBorder="true" applyAlignment="false" applyProtection="false">
      <alignment horizontal="general" vertical="bottom" textRotation="0" wrapText="false" indent="0" shrinkToFit="false"/>
      <protection locked="true" hidden="false"/>
    </xf>
    <xf numFmtId="164" fontId="37" fillId="0" borderId="15"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44" fillId="8" borderId="0" xfId="0" applyFont="true" applyBorder="true" applyAlignment="true" applyProtection="false">
      <alignment horizontal="general" vertical="bottom" textRotation="0" wrapText="true" indent="0" shrinkToFit="false"/>
      <protection locked="true" hidden="false"/>
    </xf>
    <xf numFmtId="164" fontId="33" fillId="8" borderId="0" xfId="0" applyFont="true" applyBorder="true" applyAlignment="true" applyProtection="false">
      <alignment horizontal="general" vertical="bottom" textRotation="0" wrapText="true" indent="0" shrinkToFit="false"/>
      <protection locked="true" hidden="false"/>
    </xf>
    <xf numFmtId="164" fontId="33" fillId="6" borderId="14" xfId="0" applyFont="true" applyBorder="true" applyAlignment="true" applyProtection="false">
      <alignment horizontal="general" vertical="bottom" textRotation="0" wrapText="true" indent="0" shrinkToFit="false"/>
      <protection locked="true" hidden="false"/>
    </xf>
    <xf numFmtId="164" fontId="37" fillId="0" borderId="36" xfId="0" applyFont="true" applyBorder="true" applyAlignment="false" applyProtection="false">
      <alignment horizontal="general" vertical="bottom" textRotation="0" wrapText="false" indent="0" shrinkToFit="false"/>
      <protection locked="true" hidden="false"/>
    </xf>
    <xf numFmtId="164" fontId="37" fillId="0" borderId="37" xfId="0" applyFont="true" applyBorder="true" applyAlignment="false" applyProtection="false">
      <alignment horizontal="general" vertical="bottom" textRotation="0" wrapText="false" indent="0" shrinkToFit="false"/>
      <protection locked="true" hidden="false"/>
    </xf>
    <xf numFmtId="164" fontId="44" fillId="8" borderId="33" xfId="0" applyFont="true" applyBorder="true" applyAlignment="true" applyProtection="false">
      <alignment horizontal="general" vertical="bottom" textRotation="0" wrapText="true" indent="0" shrinkToFit="false"/>
      <protection locked="true" hidden="false"/>
    </xf>
    <xf numFmtId="164" fontId="44" fillId="8" borderId="27" xfId="0" applyFont="true" applyBorder="true" applyAlignment="true" applyProtection="false">
      <alignment horizontal="general" vertical="bottom" textRotation="0" wrapText="true" indent="0" shrinkToFit="false"/>
      <protection locked="true" hidden="false"/>
    </xf>
    <xf numFmtId="164" fontId="58" fillId="0" borderId="17" xfId="0" applyFont="true" applyBorder="true" applyAlignment="true" applyProtection="false">
      <alignment horizontal="general" vertical="bottom" textRotation="0" wrapText="tru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37" fillId="6" borderId="38" xfId="0" applyFont="true" applyBorder="true" applyAlignment="true" applyProtection="false">
      <alignment horizontal="general" vertical="bottom" textRotation="0" wrapText="true" indent="0" shrinkToFit="false"/>
      <protection locked="true" hidden="false"/>
    </xf>
    <xf numFmtId="164" fontId="58" fillId="6" borderId="17" xfId="0" applyFont="true" applyBorder="true" applyAlignment="true" applyProtection="false">
      <alignment horizontal="general" vertical="bottom" textRotation="0" wrapText="true" indent="0" shrinkToFit="false"/>
      <protection locked="true" hidden="false"/>
    </xf>
    <xf numFmtId="164" fontId="58" fillId="0" borderId="15" xfId="0" applyFont="true" applyBorder="true" applyAlignment="true" applyProtection="false">
      <alignment horizontal="general" vertical="bottom" textRotation="0" wrapText="true" indent="0" shrinkToFit="false"/>
      <protection locked="true" hidden="false"/>
    </xf>
    <xf numFmtId="164" fontId="37" fillId="0" borderId="31" xfId="0" applyFont="true" applyBorder="true" applyAlignment="true" applyProtection="false">
      <alignment horizontal="general" vertical="bottom" textRotation="0" wrapText="true" indent="0" shrinkToFit="false"/>
      <protection locked="true" hidden="false"/>
    </xf>
    <xf numFmtId="164" fontId="33" fillId="0" borderId="0" xfId="0" applyFont="true" applyBorder="true" applyAlignment="true" applyProtection="false">
      <alignment horizontal="left" vertical="center" textRotation="0" wrapText="true" indent="0" shrinkToFit="false"/>
      <protection locked="true" hidden="false"/>
    </xf>
    <xf numFmtId="164" fontId="60" fillId="0" borderId="17" xfId="0" applyFont="true" applyBorder="true" applyAlignment="true" applyProtection="false">
      <alignment horizontal="general" vertical="bottom" textRotation="0" wrapText="true" indent="0" shrinkToFit="false"/>
      <protection locked="true" hidden="false"/>
    </xf>
    <xf numFmtId="164" fontId="61" fillId="0" borderId="17" xfId="0" applyFont="true" applyBorder="true" applyAlignment="true" applyProtection="false">
      <alignment horizontal="general" vertical="bottom" textRotation="0" wrapText="true" indent="0" shrinkToFit="false"/>
      <protection locked="true" hidden="false"/>
    </xf>
    <xf numFmtId="164" fontId="66" fillId="0" borderId="0" xfId="0" applyFont="true" applyBorder="false" applyAlignment="true" applyProtection="false">
      <alignment horizontal="general" vertical="bottom" textRotation="0" wrapText="true" indent="0" shrinkToFit="false"/>
      <protection locked="true" hidden="false"/>
    </xf>
    <xf numFmtId="164" fontId="43" fillId="0" borderId="0" xfId="0" applyFont="true" applyBorder="tru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4" fontId="43" fillId="0" borderId="0" xfId="0" applyFont="true" applyBorder="false" applyAlignment="true" applyProtection="false">
      <alignment horizontal="center" vertical="center" textRotation="0" wrapText="true" indent="0" shrinkToFit="false"/>
      <protection locked="true" hidden="false"/>
    </xf>
    <xf numFmtId="164" fontId="44" fillId="0" borderId="39" xfId="0" applyFont="true" applyBorder="true" applyAlignment="true" applyProtection="false">
      <alignment horizontal="general" vertical="bottom" textRotation="0" wrapText="true" indent="0" shrinkToFit="false"/>
      <protection locked="true" hidden="false"/>
    </xf>
    <xf numFmtId="164" fontId="40" fillId="0" borderId="32" xfId="0" applyFont="true" applyBorder="true" applyAlignment="true" applyProtection="false">
      <alignment horizontal="general" vertical="bottom" textRotation="0" wrapText="true" indent="0" shrinkToFit="false"/>
      <protection locked="true" hidden="false"/>
    </xf>
    <xf numFmtId="164" fontId="40" fillId="0" borderId="14" xfId="0" applyFont="true" applyBorder="true" applyAlignment="true" applyProtection="false">
      <alignment horizontal="general" vertical="bottom" textRotation="0" wrapText="true" indent="0" shrinkToFit="false"/>
      <protection locked="true" hidden="false"/>
    </xf>
    <xf numFmtId="164" fontId="40" fillId="0" borderId="28" xfId="0" applyFont="true" applyBorder="true" applyAlignment="true" applyProtection="false">
      <alignment horizontal="general" vertical="bottom" textRotation="0" wrapText="true" indent="0" shrinkToFit="false"/>
      <protection locked="true" hidden="false"/>
    </xf>
    <xf numFmtId="164" fontId="67" fillId="0" borderId="33" xfId="0" applyFont="true" applyBorder="true" applyAlignment="true" applyProtection="false">
      <alignment horizontal="general" vertical="bottom" textRotation="0" wrapText="true" indent="0" shrinkToFit="false"/>
      <protection locked="true" hidden="false"/>
    </xf>
    <xf numFmtId="164" fontId="33" fillId="8" borderId="33" xfId="0" applyFont="true" applyBorder="true" applyAlignment="true" applyProtection="false">
      <alignment horizontal="general" vertical="bottom" textRotation="0" wrapText="true" indent="0" shrinkToFit="false"/>
      <protection locked="true" hidden="false"/>
    </xf>
    <xf numFmtId="164" fontId="68" fillId="0" borderId="17" xfId="0" applyFont="true" applyBorder="true" applyAlignment="true" applyProtection="false">
      <alignment horizontal="general" vertical="bottom" textRotation="0" wrapText="true" indent="0" shrinkToFit="false"/>
      <protection locked="true" hidden="false"/>
    </xf>
    <xf numFmtId="164" fontId="69" fillId="0" borderId="17" xfId="0" applyFont="true" applyBorder="true" applyAlignment="true" applyProtection="false">
      <alignment horizontal="general" vertical="bottom" textRotation="0" wrapText="true" indent="0" shrinkToFit="false"/>
      <protection locked="true" hidden="false"/>
    </xf>
    <xf numFmtId="164" fontId="70" fillId="6" borderId="35" xfId="0" applyFont="true" applyBorder="true" applyAlignment="true" applyProtection="false">
      <alignment horizontal="general" vertical="bottom" textRotation="0" wrapText="true" indent="0" shrinkToFit="false"/>
      <protection locked="true" hidden="false"/>
    </xf>
    <xf numFmtId="164" fontId="68" fillId="0" borderId="15" xfId="0" applyFont="true" applyBorder="tru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0" borderId="17" xfId="0" applyFont="true" applyBorder="true" applyAlignment="true" applyProtection="false">
      <alignment horizontal="general" vertical="bottom" textRotation="0" wrapText="true" indent="0" shrinkToFit="false"/>
      <protection locked="true" hidden="false"/>
    </xf>
    <xf numFmtId="164" fontId="33" fillId="7" borderId="0" xfId="0" applyFont="true" applyBorder="false" applyAlignment="true" applyProtection="false">
      <alignment horizontal="general" vertical="bottom" textRotation="0" wrapText="true" indent="0" shrinkToFit="false"/>
      <protection locked="true" hidden="false"/>
    </xf>
    <xf numFmtId="164" fontId="75" fillId="0" borderId="14" xfId="0" applyFont="true" applyBorder="true" applyAlignment="true" applyProtection="false">
      <alignment horizontal="general" vertical="bottom" textRotation="0" wrapText="true" indent="0" shrinkToFit="false"/>
      <protection locked="true" hidden="false"/>
    </xf>
    <xf numFmtId="164" fontId="61" fillId="0" borderId="0" xfId="0" applyFont="true" applyBorder="false" applyAlignment="true" applyProtection="false">
      <alignment horizontal="general" vertical="bottom" textRotation="0" wrapText="true" indent="0" shrinkToFit="false"/>
      <protection locked="true" hidden="false"/>
    </xf>
    <xf numFmtId="164" fontId="76" fillId="0" borderId="15" xfId="0" applyFont="true" applyBorder="true" applyAlignment="true" applyProtection="false">
      <alignment horizontal="general" vertical="bottom" textRotation="0" wrapText="true" indent="0" shrinkToFit="false"/>
      <protection locked="true" hidden="false"/>
    </xf>
    <xf numFmtId="164" fontId="77" fillId="7" borderId="17" xfId="0" applyFont="true" applyBorder="true" applyAlignment="true" applyProtection="false">
      <alignment horizontal="general" vertical="bottom" textRotation="0" wrapText="true" indent="0" shrinkToFit="false"/>
      <protection locked="true" hidden="false"/>
    </xf>
    <xf numFmtId="164" fontId="33" fillId="6" borderId="32" xfId="0" applyFont="true" applyBorder="true" applyAlignment="true" applyProtection="false">
      <alignment horizontal="general" vertical="bottom" textRotation="0" wrapText="true" indent="0" shrinkToFit="false"/>
      <protection locked="true" hidden="false"/>
    </xf>
    <xf numFmtId="164" fontId="33" fillId="6" borderId="0" xfId="0" applyFont="true" applyBorder="false" applyAlignment="true" applyProtection="false">
      <alignment horizontal="general" vertical="bottom" textRotation="0" wrapText="true" indent="0" shrinkToFit="false"/>
      <protection locked="true" hidden="false"/>
    </xf>
    <xf numFmtId="164" fontId="33" fillId="8" borderId="28" xfId="0" applyFont="true" applyBorder="true" applyAlignment="true" applyProtection="false">
      <alignment horizontal="general" vertical="bottom" textRotation="0" wrapText="true" indent="0" shrinkToFit="false"/>
      <protection locked="true" hidden="false"/>
    </xf>
    <xf numFmtId="164" fontId="37" fillId="6" borderId="0" xfId="0" applyFont="true" applyBorder="false" applyAlignment="true" applyProtection="false">
      <alignment horizontal="general" vertical="bottom" textRotation="0" wrapText="true" indent="0" shrinkToFit="false"/>
      <protection locked="true" hidden="false"/>
    </xf>
    <xf numFmtId="164" fontId="33" fillId="0" borderId="40" xfId="0" applyFont="true" applyBorder="true" applyAlignment="true" applyProtection="false">
      <alignment horizontal="general" vertical="bottom" textRotation="0" wrapText="true" indent="0" shrinkToFit="false"/>
      <protection locked="true" hidden="false"/>
    </xf>
    <xf numFmtId="164" fontId="37" fillId="8" borderId="0" xfId="0" applyFont="true" applyBorder="false" applyAlignment="true" applyProtection="false">
      <alignment horizontal="general" vertical="bottom" textRotation="0" wrapText="true" indent="0" shrinkToFit="false"/>
      <protection locked="true" hidden="false"/>
    </xf>
    <xf numFmtId="164" fontId="79" fillId="0" borderId="14" xfId="0" applyFont="true" applyBorder="true" applyAlignment="true" applyProtection="false">
      <alignment horizontal="general" vertical="bottom" textRotation="0" wrapText="true" indent="0" shrinkToFit="false"/>
      <protection locked="true" hidden="false"/>
    </xf>
    <xf numFmtId="164" fontId="65" fillId="0" borderId="17" xfId="0" applyFont="true" applyBorder="true" applyAlignment="true" applyProtection="false">
      <alignment horizontal="general" vertical="bottom" textRotation="0" wrapText="true" indent="0" shrinkToFit="false"/>
      <protection locked="true" hidden="false"/>
    </xf>
    <xf numFmtId="164" fontId="65" fillId="0" borderId="0" xfId="0" applyFont="true" applyBorder="false" applyAlignment="true" applyProtection="false">
      <alignment horizontal="general" vertical="bottom" textRotation="0" wrapText="true" indent="0" shrinkToFit="false"/>
      <protection locked="true" hidden="false"/>
    </xf>
    <xf numFmtId="164" fontId="81" fillId="0" borderId="17" xfId="0" applyFont="true" applyBorder="true" applyAlignment="true" applyProtection="false">
      <alignment horizontal="general" vertical="bottom" textRotation="0" wrapText="true" indent="0" shrinkToFit="false"/>
      <protection locked="true" hidden="false"/>
    </xf>
    <xf numFmtId="164" fontId="82" fillId="0" borderId="17" xfId="0" applyFont="true" applyBorder="true" applyAlignment="true" applyProtection="false">
      <alignment horizontal="general" vertical="bottom" textRotation="0" wrapText="true" indent="0" shrinkToFit="false"/>
      <protection locked="true" hidden="false"/>
    </xf>
    <xf numFmtId="164" fontId="83" fillId="0" borderId="14" xfId="0" applyFont="true" applyBorder="true" applyAlignment="true" applyProtection="false">
      <alignment horizontal="general" vertical="bottom" textRotation="0" wrapText="true" indent="0" shrinkToFit="false"/>
      <protection locked="true" hidden="false"/>
    </xf>
    <xf numFmtId="164" fontId="84" fillId="8" borderId="0" xfId="0" applyFont="true" applyBorder="false" applyAlignment="true" applyProtection="false">
      <alignment horizontal="general" vertical="bottom" textRotation="0" wrapText="true" indent="0" shrinkToFit="false"/>
      <protection locked="true" hidden="false"/>
    </xf>
    <xf numFmtId="164" fontId="33" fillId="0" borderId="27" xfId="0" applyFont="true" applyBorder="true" applyAlignment="true" applyProtection="false">
      <alignment horizontal="center" vertical="center" textRotation="0" wrapText="true" indent="0" shrinkToFit="false"/>
      <protection locked="true" hidden="false"/>
    </xf>
    <xf numFmtId="164" fontId="81" fillId="6" borderId="17" xfId="0" applyFont="true" applyBorder="true" applyAlignment="true" applyProtection="false">
      <alignment horizontal="general" vertical="bottom" textRotation="0" wrapText="true" indent="0" shrinkToFit="false"/>
      <protection locked="true" hidden="false"/>
    </xf>
    <xf numFmtId="164" fontId="44" fillId="0" borderId="17" xfId="0" applyFont="true" applyBorder="true" applyAlignment="true" applyProtection="false">
      <alignment horizontal="justify" vertical="bottom" textRotation="0" wrapText="true" indent="0" shrinkToFit="false"/>
      <protection locked="true" hidden="false"/>
    </xf>
    <xf numFmtId="164" fontId="40" fillId="0" borderId="0" xfId="0" applyFont="true" applyBorder="false" applyAlignment="true" applyProtection="false">
      <alignment horizontal="general" vertical="bottom" textRotation="0" wrapText="true" indent="0" shrinkToFit="false"/>
      <protection locked="true" hidden="false"/>
    </xf>
    <xf numFmtId="164" fontId="78" fillId="0" borderId="16" xfId="0" applyFont="true" applyBorder="true" applyAlignment="true" applyProtection="false">
      <alignment horizontal="general" vertical="bottom" textRotation="0" wrapText="true" indent="0" shrinkToFit="false"/>
      <protection locked="true" hidden="false"/>
    </xf>
    <xf numFmtId="164" fontId="37" fillId="0" borderId="41" xfId="0" applyFont="true" applyBorder="true" applyAlignment="true" applyProtection="false">
      <alignment horizontal="general" vertical="bottom" textRotation="0" wrapText="true" indent="0" shrinkToFit="false"/>
      <protection locked="true" hidden="false"/>
    </xf>
    <xf numFmtId="164" fontId="37" fillId="0" borderId="33" xfId="0" applyFont="true" applyBorder="true" applyAlignment="true" applyProtection="false">
      <alignment horizontal="general" vertical="bottom" textRotation="0" wrapText="true" indent="0" shrinkToFit="false"/>
      <protection locked="true" hidden="false"/>
    </xf>
    <xf numFmtId="164" fontId="37" fillId="0" borderId="27" xfId="0" applyFont="true" applyBorder="true" applyAlignment="true" applyProtection="false">
      <alignment horizontal="general" vertical="bottom" textRotation="0" wrapText="true" indent="0" shrinkToFit="false"/>
      <protection locked="true" hidden="false"/>
    </xf>
    <xf numFmtId="164" fontId="34" fillId="0" borderId="35" xfId="0" applyFont="true" applyBorder="true" applyAlignment="true" applyProtection="false">
      <alignment horizontal="general" vertical="bottom" textRotation="0" wrapText="true" indent="0" shrinkToFit="false"/>
      <protection locked="true" hidden="false"/>
    </xf>
    <xf numFmtId="164" fontId="33" fillId="6" borderId="35" xfId="0" applyFont="true" applyBorder="true" applyAlignment="true" applyProtection="false">
      <alignment horizontal="general" vertical="bottom" textRotation="0" wrapText="true" indent="0" shrinkToFit="false"/>
      <protection locked="true" hidden="false"/>
    </xf>
    <xf numFmtId="164" fontId="33" fillId="0" borderId="42" xfId="0" applyFont="true" applyBorder="true" applyAlignment="true" applyProtection="false">
      <alignment horizontal="general" vertical="bottom" textRotation="0" wrapText="true" indent="0" shrinkToFit="false"/>
      <protection locked="true" hidden="false"/>
    </xf>
    <xf numFmtId="164" fontId="65" fillId="0" borderId="14" xfId="0" applyFont="true" applyBorder="true" applyAlignment="true" applyProtection="false">
      <alignment horizontal="general" vertical="bottom" textRotation="0" wrapText="true" indent="0" shrinkToFit="false"/>
      <protection locked="true" hidden="false"/>
    </xf>
    <xf numFmtId="164" fontId="47" fillId="7" borderId="14" xfId="0" applyFont="true" applyBorder="true" applyAlignment="true" applyProtection="false">
      <alignment horizontal="general" vertical="bottom" textRotation="0" wrapText="true" indent="0" shrinkToFit="false"/>
      <protection locked="true" hidden="false"/>
    </xf>
    <xf numFmtId="164" fontId="53" fillId="0" borderId="33" xfId="0" applyFont="true" applyBorder="true" applyAlignment="true" applyProtection="false">
      <alignment horizontal="general" vertical="bottom" textRotation="0" wrapText="true" indent="0" shrinkToFit="false"/>
      <protection locked="true" hidden="false"/>
    </xf>
    <xf numFmtId="164" fontId="33" fillId="8" borderId="32" xfId="0" applyFont="true" applyBorder="true" applyAlignment="true" applyProtection="false">
      <alignment horizontal="general" vertical="bottom" textRotation="0" wrapText="true" indent="0" shrinkToFit="false"/>
      <protection locked="true" hidden="false"/>
    </xf>
    <xf numFmtId="164" fontId="37" fillId="0" borderId="35" xfId="0" applyFont="true" applyBorder="true" applyAlignment="true" applyProtection="false">
      <alignment horizontal="general" vertical="bottom" textRotation="0" wrapText="true" indent="0" shrinkToFit="false"/>
      <protection locked="true" hidden="false"/>
    </xf>
    <xf numFmtId="164" fontId="89" fillId="0" borderId="35" xfId="0" applyFont="true" applyBorder="true" applyAlignment="true" applyProtection="false">
      <alignment horizontal="general" vertical="bottom" textRotation="0" wrapText="true" indent="0" shrinkToFit="false"/>
      <protection locked="true" hidden="false"/>
    </xf>
    <xf numFmtId="164" fontId="53" fillId="0" borderId="29" xfId="0" applyFont="true" applyBorder="true" applyAlignment="true" applyProtection="false">
      <alignment horizontal="general" vertical="bottom" textRotation="0" wrapText="true" indent="0" shrinkToFit="false"/>
      <protection locked="true" hidden="false"/>
    </xf>
    <xf numFmtId="164" fontId="40" fillId="8" borderId="14" xfId="0" applyFont="true" applyBorder="true" applyAlignment="true" applyProtection="false">
      <alignment horizontal="general" vertical="bottom" textRotation="0" wrapText="true" indent="0" shrinkToFit="false"/>
      <protection locked="true" hidden="false"/>
    </xf>
    <xf numFmtId="164" fontId="87" fillId="0" borderId="0" xfId="0" applyFont="true" applyBorder="false" applyAlignment="false" applyProtection="false">
      <alignment horizontal="general" vertical="bottom" textRotation="0" wrapText="false" indent="0" shrinkToFit="false"/>
      <protection locked="true" hidden="false"/>
    </xf>
    <xf numFmtId="164" fontId="62" fillId="0" borderId="14" xfId="0" applyFont="true" applyBorder="true" applyAlignment="true" applyProtection="false">
      <alignment horizontal="general" vertical="bottom" textRotation="0" wrapText="true" indent="0" shrinkToFit="false"/>
      <protection locked="true" hidden="false"/>
    </xf>
    <xf numFmtId="164" fontId="40" fillId="0" borderId="39" xfId="0" applyFont="true" applyBorder="true" applyAlignment="true" applyProtection="false">
      <alignment horizontal="general" vertical="bottom" textRotation="0" wrapText="true" indent="0" shrinkToFit="false"/>
      <protection locked="true" hidden="false"/>
    </xf>
    <xf numFmtId="164" fontId="37" fillId="0" borderId="42" xfId="0" applyFont="true" applyBorder="true" applyAlignment="true" applyProtection="false">
      <alignment horizontal="general" vertical="bottom" textRotation="0" wrapText="true" indent="0" shrinkToFit="false"/>
      <protection locked="true" hidden="false"/>
    </xf>
    <xf numFmtId="164" fontId="37" fillId="0" borderId="38" xfId="0" applyFont="true" applyBorder="true" applyAlignment="true" applyProtection="false">
      <alignment horizontal="general" vertical="bottom" textRotation="0" wrapText="true" indent="0" shrinkToFit="false"/>
      <protection locked="true" hidden="false"/>
    </xf>
    <xf numFmtId="164" fontId="58" fillId="0" borderId="43" xfId="0" applyFont="true" applyBorder="true" applyAlignment="true" applyProtection="false">
      <alignment horizontal="general" vertical="bottom" textRotation="0" wrapText="true" indent="0" shrinkToFit="false"/>
      <protection locked="true" hidden="false"/>
    </xf>
    <xf numFmtId="164" fontId="40" fillId="0" borderId="15" xfId="0" applyFont="true" applyBorder="true" applyAlignment="true" applyProtection="false">
      <alignment horizontal="general" vertical="bottom" textRotation="0" wrapText="tru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false" applyProtection="false">
      <alignment horizontal="general" vertical="bottom" textRotation="0" wrapText="false" indent="0" shrinkToFit="false"/>
      <protection locked="true" hidden="false"/>
    </xf>
    <xf numFmtId="164" fontId="93"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47" fillId="6" borderId="14" xfId="0" applyFont="true" applyBorder="true" applyAlignment="true" applyProtection="false">
      <alignment horizontal="general" vertical="bottom" textRotation="0" wrapText="true" indent="0" shrinkToFit="false"/>
      <protection locked="true" hidden="false"/>
    </xf>
    <xf numFmtId="164" fontId="95" fillId="0" borderId="0" xfId="0" applyFont="true" applyBorder="false" applyAlignment="false" applyProtection="false">
      <alignment horizontal="general" vertical="bottom" textRotation="0" wrapText="false" indent="0" shrinkToFit="false"/>
      <protection locked="true" hidden="false"/>
    </xf>
    <xf numFmtId="164" fontId="96" fillId="0" borderId="14" xfId="0" applyFont="true" applyBorder="true" applyAlignment="true" applyProtection="false">
      <alignment horizontal="general" vertical="bottom" textRotation="0" wrapText="true" indent="0" shrinkToFit="false"/>
      <protection locked="true" hidden="false"/>
    </xf>
    <xf numFmtId="164" fontId="66" fillId="0" borderId="14" xfId="0" applyFont="true" applyBorder="true" applyAlignment="true" applyProtection="false">
      <alignment horizontal="general" vertical="bottom" textRotation="0" wrapText="true" indent="0" shrinkToFit="false"/>
      <protection locked="true" hidden="false"/>
    </xf>
    <xf numFmtId="164" fontId="78" fillId="7" borderId="14" xfId="0" applyFont="true" applyBorder="true" applyAlignment="true" applyProtection="false">
      <alignment horizontal="general" vertical="bottom" textRotation="0" wrapText="true" indent="0" shrinkToFit="false"/>
      <protection locked="true" hidden="false"/>
    </xf>
    <xf numFmtId="164" fontId="46" fillId="8" borderId="14" xfId="0" applyFont="true" applyBorder="true" applyAlignment="true" applyProtection="false">
      <alignment horizontal="general" vertical="bottom" textRotation="0" wrapText="true" indent="0" shrinkToFit="false"/>
      <protection locked="true" hidden="false"/>
    </xf>
    <xf numFmtId="164" fontId="33" fillId="0" borderId="44" xfId="0" applyFont="tru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49" fillId="7" borderId="14" xfId="0" applyFont="true" applyBorder="true" applyAlignment="true" applyProtection="false">
      <alignment horizontal="general" vertical="bottom" textRotation="0" wrapText="true" indent="0" shrinkToFit="false"/>
      <protection locked="true" hidden="false"/>
    </xf>
    <xf numFmtId="164" fontId="33" fillId="10" borderId="28" xfId="0" applyFont="true" applyBorder="true" applyAlignment="true" applyProtection="false">
      <alignment horizontal="center" vertical="center" textRotation="0" wrapText="true" indent="0" shrinkToFit="false"/>
      <protection locked="true" hidden="false"/>
    </xf>
    <xf numFmtId="164" fontId="60" fillId="0" borderId="14" xfId="0" applyFont="true" applyBorder="true" applyAlignment="true" applyProtection="false">
      <alignment horizontal="general" vertical="bottom" textRotation="0" wrapText="true" indent="0" shrinkToFit="false"/>
      <protection locked="true" hidden="false"/>
    </xf>
    <xf numFmtId="164" fontId="97" fillId="0" borderId="14" xfId="0" applyFont="true" applyBorder="true" applyAlignment="true" applyProtection="false">
      <alignment horizontal="general" vertical="bottom" textRotation="0" wrapText="true" indent="0" shrinkToFit="false"/>
      <protection locked="true" hidden="false"/>
    </xf>
    <xf numFmtId="164" fontId="98" fillId="0" borderId="14" xfId="0" applyFont="true" applyBorder="true" applyAlignment="true" applyProtection="false">
      <alignment horizontal="general" vertical="bottom" textRotation="0" wrapText="true" indent="0" shrinkToFit="false"/>
      <protection locked="true" hidden="false"/>
    </xf>
    <xf numFmtId="164" fontId="34" fillId="7" borderId="14" xfId="0" applyFont="true" applyBorder="true" applyAlignment="true" applyProtection="false">
      <alignment horizontal="general" vertical="bottom" textRotation="0" wrapText="true" indent="0"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64" fontId="33" fillId="0" borderId="46" xfId="0" applyFont="true" applyBorder="true" applyAlignment="true" applyProtection="false">
      <alignment horizontal="general" vertical="bottom" textRotation="0" wrapText="true" indent="0" shrinkToFit="false"/>
      <protection locked="true" hidden="false"/>
    </xf>
    <xf numFmtId="164" fontId="33" fillId="3" borderId="35" xfId="0" applyFont="true" applyBorder="true" applyAlignment="true" applyProtection="false">
      <alignment horizontal="general" vertical="bottom" textRotation="0" wrapText="true" indent="0" shrinkToFit="false"/>
      <protection locked="true" hidden="false"/>
    </xf>
    <xf numFmtId="164" fontId="60" fillId="0" borderId="0" xfId="0" applyFont="true" applyBorder="false" applyAlignment="false" applyProtection="false">
      <alignment horizontal="general" vertical="bottom" textRotation="0" wrapText="false" indent="0" shrinkToFit="false"/>
      <protection locked="true" hidden="false"/>
    </xf>
    <xf numFmtId="164" fontId="33" fillId="8" borderId="47" xfId="0" applyFont="true" applyBorder="true" applyAlignment="true" applyProtection="false">
      <alignment horizontal="general" vertical="bottom" textRotation="0" wrapText="true" indent="0" shrinkToFit="false"/>
      <protection locked="true" hidden="false"/>
    </xf>
    <xf numFmtId="164" fontId="33" fillId="8" borderId="41" xfId="0" applyFont="true" applyBorder="true" applyAlignment="true" applyProtection="false">
      <alignment horizontal="general" vertical="bottom" textRotation="0" wrapText="true" indent="0" shrinkToFit="false"/>
      <protection locked="true" hidden="false"/>
    </xf>
    <xf numFmtId="164" fontId="89" fillId="0" borderId="0" xfId="0" applyFont="true" applyBorder="false" applyAlignment="false" applyProtection="false">
      <alignment horizontal="general" vertical="bottom" textRotation="0" wrapText="false" indent="0" shrinkToFit="false"/>
      <protection locked="true" hidden="false"/>
    </xf>
    <xf numFmtId="164" fontId="44" fillId="0" borderId="45" xfId="0" applyFont="true" applyBorder="true" applyAlignment="false" applyProtection="false">
      <alignment horizontal="general" vertical="bottom" textRotation="0" wrapText="false" indent="0" shrinkToFit="false"/>
      <protection locked="true" hidden="false"/>
    </xf>
    <xf numFmtId="164" fontId="84" fillId="0" borderId="14" xfId="0" applyFont="true" applyBorder="true" applyAlignment="false" applyProtection="false">
      <alignment horizontal="general" vertical="bottom" textRotation="0" wrapText="false" indent="0" shrinkToFit="false"/>
      <protection locked="true" hidden="false"/>
    </xf>
    <xf numFmtId="164" fontId="52" fillId="8" borderId="14" xfId="0" applyFont="true" applyBorder="true" applyAlignment="true" applyProtection="false">
      <alignment horizontal="general" vertical="bottom" textRotation="0" wrapText="true" indent="0" shrinkToFit="false"/>
      <protection locked="true" hidden="false"/>
    </xf>
    <xf numFmtId="164" fontId="33" fillId="0" borderId="41" xfId="0" applyFont="true" applyBorder="true" applyAlignment="true" applyProtection="false">
      <alignment horizontal="center" vertical="center" textRotation="0" wrapText="true" indent="0" shrinkToFit="false"/>
      <protection locked="true" hidden="false"/>
    </xf>
    <xf numFmtId="164" fontId="57" fillId="8" borderId="14" xfId="0" applyFont="true" applyBorder="true" applyAlignment="true" applyProtection="false">
      <alignment horizontal="general" vertical="bottom" textRotation="0" wrapText="true" indent="0" shrinkToFit="false"/>
      <protection locked="true" hidden="false"/>
    </xf>
    <xf numFmtId="164" fontId="37" fillId="0" borderId="45" xfId="0" applyFont="true" applyBorder="true" applyAlignment="false" applyProtection="false">
      <alignment horizontal="general" vertical="bottom" textRotation="0" wrapText="false" indent="0" shrinkToFit="false"/>
      <protection locked="true" hidden="false"/>
    </xf>
    <xf numFmtId="164" fontId="45" fillId="8" borderId="27" xfId="0" applyFont="true" applyBorder="true" applyAlignment="true" applyProtection="false">
      <alignment horizontal="general" vertical="bottom" textRotation="0" wrapText="true" indent="0" shrinkToFit="false"/>
      <protection locked="true" hidden="false"/>
    </xf>
    <xf numFmtId="164" fontId="37" fillId="0" borderId="48" xfId="0" applyFont="true" applyBorder="true" applyAlignment="true" applyProtection="false">
      <alignment horizontal="general" vertical="bottom" textRotation="0" wrapText="true" indent="0" shrinkToFit="false"/>
      <protection locked="true" hidden="false"/>
    </xf>
    <xf numFmtId="164" fontId="34" fillId="0" borderId="48" xfId="0" applyFont="true" applyBorder="true" applyAlignment="true" applyProtection="false">
      <alignment horizontal="general" vertical="bottom" textRotation="0" wrapText="true" indent="0" shrinkToFit="false"/>
      <protection locked="true" hidden="false"/>
    </xf>
    <xf numFmtId="164" fontId="37" fillId="0" borderId="49" xfId="0" applyFont="true" applyBorder="true" applyAlignment="true" applyProtection="false">
      <alignment horizontal="general" vertical="bottom" textRotation="0" wrapText="true" indent="0" shrinkToFit="false"/>
      <protection locked="true" hidden="false"/>
    </xf>
    <xf numFmtId="164" fontId="37" fillId="0" borderId="16" xfId="0" applyFont="true" applyBorder="true" applyAlignment="true" applyProtection="false">
      <alignment horizontal="general" vertical="bottom" textRotation="0" wrapText="true" indent="0" shrinkToFit="false"/>
      <protection locked="true" hidden="false"/>
    </xf>
    <xf numFmtId="164" fontId="46" fillId="0" borderId="50" xfId="0" applyFont="true" applyBorder="true" applyAlignment="true" applyProtection="false">
      <alignment horizontal="general" vertical="bottom" textRotation="0" wrapText="true" indent="0" shrinkToFit="false"/>
      <protection locked="true" hidden="false"/>
    </xf>
    <xf numFmtId="164" fontId="33" fillId="0" borderId="28" xfId="0" applyFont="true" applyBorder="true" applyAlignment="true" applyProtection="false">
      <alignment horizontal="center" vertical="center" textRotation="0" wrapText="true" indent="0" shrinkToFit="false"/>
      <protection locked="true" hidden="false"/>
    </xf>
    <xf numFmtId="164" fontId="41" fillId="0" borderId="17" xfId="0" applyFont="true" applyBorder="true" applyAlignment="true" applyProtection="false">
      <alignment horizontal="general" vertical="bottom" textRotation="0" wrapText="true" indent="0" shrinkToFit="false"/>
      <protection locked="true" hidden="false"/>
    </xf>
    <xf numFmtId="164" fontId="37" fillId="0" borderId="1" xfId="0" applyFont="true" applyBorder="true" applyAlignment="false" applyProtection="false">
      <alignment horizontal="general" vertical="bottom" textRotation="0" wrapText="false" indent="0" shrinkToFit="false"/>
      <protection locked="true" hidden="false"/>
    </xf>
    <xf numFmtId="164" fontId="103" fillId="0" borderId="33" xfId="0" applyFont="true" applyBorder="true" applyAlignment="true" applyProtection="false">
      <alignment horizontal="general" vertical="bottom" textRotation="0" wrapText="true" indent="0" shrinkToFit="false"/>
      <protection locked="true" hidden="false"/>
    </xf>
    <xf numFmtId="164" fontId="37" fillId="0" borderId="15" xfId="0" applyFont="true" applyBorder="true" applyAlignment="true" applyProtection="false">
      <alignment horizontal="general" vertical="bottom" textRotation="0" wrapText="true" indent="0" shrinkToFit="false"/>
      <protection locked="true" hidden="false"/>
    </xf>
    <xf numFmtId="164" fontId="105" fillId="0" borderId="14" xfId="0" applyFont="true" applyBorder="true" applyAlignment="true" applyProtection="false">
      <alignment horizontal="general" vertical="bottom" textRotation="0" wrapText="true" indent="0" shrinkToFit="false"/>
      <protection locked="true" hidden="false"/>
    </xf>
    <xf numFmtId="164" fontId="44" fillId="7" borderId="32" xfId="0" applyFont="true" applyBorder="true" applyAlignment="true" applyProtection="false">
      <alignment horizontal="general" vertical="bottom" textRotation="0" wrapText="true" indent="0" shrinkToFit="false"/>
      <protection locked="true" hidden="false"/>
    </xf>
    <xf numFmtId="164" fontId="47" fillId="7" borderId="0" xfId="0" applyFont="true" applyBorder="false" applyAlignment="true" applyProtection="false">
      <alignment horizontal="general" vertical="bottom" textRotation="0" wrapText="true" indent="0" shrinkToFit="false"/>
      <protection locked="true" hidden="false"/>
    </xf>
    <xf numFmtId="164" fontId="44" fillId="0" borderId="51" xfId="0" applyFont="true" applyBorder="true" applyAlignment="true" applyProtection="false">
      <alignment horizontal="general" vertical="bottom" textRotation="0" wrapText="true" indent="0" shrinkToFit="false"/>
      <protection locked="true" hidden="false"/>
    </xf>
    <xf numFmtId="164" fontId="44" fillId="0" borderId="41" xfId="0" applyFont="true" applyBorder="true" applyAlignment="true" applyProtection="false">
      <alignment horizontal="general" vertical="bottom" textRotation="0" wrapText="true" indent="0" shrinkToFit="false"/>
      <protection locked="true" hidden="false"/>
    </xf>
    <xf numFmtId="164" fontId="33" fillId="0" borderId="51" xfId="0" applyFont="true" applyBorder="true" applyAlignment="true" applyProtection="false">
      <alignment horizontal="general" vertical="bottom" textRotation="0" wrapText="true" indent="0" shrinkToFit="false"/>
      <protection locked="true" hidden="false"/>
    </xf>
    <xf numFmtId="164" fontId="107" fillId="0" borderId="33" xfId="0" applyFont="true" applyBorder="true" applyAlignment="true" applyProtection="false">
      <alignment horizontal="general" vertical="bottom" textRotation="0" wrapText="true" indent="0" shrinkToFit="false"/>
      <protection locked="true" hidden="false"/>
    </xf>
    <xf numFmtId="164" fontId="41" fillId="0" borderId="14" xfId="0" applyFont="true" applyBorder="true" applyAlignment="false" applyProtection="false">
      <alignment horizontal="general" vertical="bottom" textRotation="0" wrapText="false" indent="0" shrinkToFit="false"/>
      <protection locked="true" hidden="false"/>
    </xf>
    <xf numFmtId="164" fontId="37" fillId="0" borderId="32" xfId="0" applyFont="true" applyBorder="true" applyAlignment="true" applyProtection="false">
      <alignment horizontal="general" vertical="bottom" textRotation="0" wrapText="true" indent="0" shrinkToFit="false"/>
      <protection locked="true" hidden="false"/>
    </xf>
    <xf numFmtId="164" fontId="45" fillId="0" borderId="46" xfId="0" applyFont="true" applyBorder="true" applyAlignment="false" applyProtection="false">
      <alignment horizontal="general" vertical="bottom" textRotation="0" wrapText="false" indent="0" shrinkToFit="false"/>
      <protection locked="true" hidden="false"/>
    </xf>
    <xf numFmtId="164" fontId="37" fillId="7" borderId="0" xfId="0" applyFont="true" applyBorder="false" applyAlignment="true" applyProtection="false">
      <alignment horizontal="general" vertical="bottom" textRotation="0" wrapText="true" indent="0" shrinkToFit="false"/>
      <protection locked="true" hidden="false"/>
    </xf>
    <xf numFmtId="164" fontId="45" fillId="0" borderId="14" xfId="0" applyFont="true" applyBorder="true" applyAlignment="false" applyProtection="false">
      <alignment horizontal="general" vertical="bottom" textRotation="0" wrapText="false" indent="0" shrinkToFit="false"/>
      <protection locked="true" hidden="false"/>
    </xf>
    <xf numFmtId="164" fontId="37" fillId="0" borderId="28" xfId="0" applyFont="true" applyBorder="true" applyAlignment="true" applyProtection="false">
      <alignment horizontal="general" vertical="bottom" textRotation="0" wrapText="true" indent="0" shrinkToFit="false"/>
      <protection locked="true" hidden="false"/>
    </xf>
    <xf numFmtId="164" fontId="33" fillId="11" borderId="52" xfId="0" applyFont="true" applyBorder="true" applyAlignment="true" applyProtection="false">
      <alignment horizontal="center" vertical="bottom" textRotation="0" wrapText="true" indent="0" shrinkToFit="false"/>
      <protection locked="true" hidden="false"/>
    </xf>
    <xf numFmtId="164" fontId="33" fillId="0" borderId="53" xfId="0" applyFont="true" applyBorder="true" applyAlignment="true" applyProtection="false">
      <alignment horizontal="general" vertical="bottom" textRotation="0" wrapText="true" indent="0" shrinkToFit="false"/>
      <protection locked="true" hidden="false"/>
    </xf>
    <xf numFmtId="164" fontId="47" fillId="0" borderId="35" xfId="0" applyFont="true" applyBorder="true" applyAlignment="true" applyProtection="false">
      <alignment horizontal="general" vertical="bottom" textRotation="0" wrapText="true" indent="0" shrinkToFit="false"/>
      <protection locked="true" hidden="false"/>
    </xf>
    <xf numFmtId="164" fontId="108" fillId="6" borderId="35" xfId="0" applyFont="true" applyBorder="true" applyAlignment="true" applyProtection="false">
      <alignment horizontal="general" vertical="bottom" textRotation="0" wrapText="true" indent="0" shrinkToFit="false"/>
      <protection locked="true" hidden="false"/>
    </xf>
    <xf numFmtId="164" fontId="108" fillId="0" borderId="35" xfId="0" applyFont="true" applyBorder="true" applyAlignment="true" applyProtection="false">
      <alignment horizontal="general" vertical="bottom" textRotation="0" wrapText="true" indent="0" shrinkToFit="false"/>
      <protection locked="true" hidden="false"/>
    </xf>
    <xf numFmtId="164" fontId="47" fillId="0" borderId="42" xfId="0" applyFont="true" applyBorder="true" applyAlignment="true" applyProtection="false">
      <alignment horizontal="general" vertical="bottom" textRotation="0" wrapText="true" indent="0" shrinkToFit="false"/>
      <protection locked="true" hidden="false"/>
    </xf>
    <xf numFmtId="164" fontId="40" fillId="0" borderId="29" xfId="0" applyFont="true" applyBorder="true" applyAlignment="true" applyProtection="false">
      <alignment horizontal="general" vertical="bottom" textRotation="0" wrapText="true" indent="0" shrinkToFit="false"/>
      <protection locked="true" hidden="false"/>
    </xf>
    <xf numFmtId="164" fontId="54" fillId="0" borderId="32" xfId="0" applyFont="true" applyBorder="true" applyAlignment="true" applyProtection="false">
      <alignment horizontal="general" vertical="bottom" textRotation="0" wrapText="true" indent="0" shrinkToFit="false"/>
      <protection locked="true" hidden="false"/>
    </xf>
    <xf numFmtId="164" fontId="56" fillId="0" borderId="45" xfId="0" applyFont="true" applyBorder="true" applyAlignment="true" applyProtection="false">
      <alignment horizontal="general" vertical="bottom" textRotation="0" wrapText="true" indent="0" shrinkToFit="false"/>
      <protection locked="true" hidden="false"/>
    </xf>
    <xf numFmtId="164" fontId="54" fillId="7" borderId="32" xfId="0" applyFont="true" applyBorder="true" applyAlignment="true" applyProtection="false">
      <alignment horizontal="general" vertical="bottom" textRotation="0" wrapText="true" indent="0" shrinkToFit="false"/>
      <protection locked="true" hidden="false"/>
    </xf>
    <xf numFmtId="164" fontId="111" fillId="3" borderId="17" xfId="0" applyFont="true" applyBorder="true" applyAlignment="true" applyProtection="false">
      <alignment horizontal="general" vertical="bottom" textRotation="0" wrapText="true" indent="0" shrinkToFit="false"/>
      <protection locked="true" hidden="false"/>
    </xf>
    <xf numFmtId="164" fontId="67" fillId="0" borderId="29" xfId="0" applyFont="true" applyBorder="true" applyAlignment="true" applyProtection="false">
      <alignment horizontal="general" vertical="bottom" textRotation="0" wrapText="true" indent="0" shrinkToFit="false"/>
      <protection locked="true" hidden="false"/>
    </xf>
    <xf numFmtId="164" fontId="53" fillId="0" borderId="0" xfId="0" applyFont="true" applyBorder="false" applyAlignment="true" applyProtection="false">
      <alignment horizontal="general" vertical="bottom" textRotation="0" wrapText="true" indent="0" shrinkToFit="false"/>
      <protection locked="true" hidden="false"/>
    </xf>
    <xf numFmtId="164" fontId="113" fillId="6" borderId="17" xfId="0" applyFont="true" applyBorder="true" applyAlignment="true" applyProtection="false">
      <alignment horizontal="general" vertical="bottom" textRotation="0" wrapText="true" indent="0" shrinkToFit="false"/>
      <protection locked="true" hidden="false"/>
    </xf>
    <xf numFmtId="164" fontId="33" fillId="11" borderId="52" xfId="0" applyFont="true" applyBorder="true" applyAlignment="true" applyProtection="false">
      <alignment horizontal="general" vertical="bottom" textRotation="0" wrapText="true" indent="0" shrinkToFit="false"/>
      <protection locked="true" hidden="false"/>
    </xf>
    <xf numFmtId="164" fontId="40" fillId="0" borderId="30" xfId="0" applyFont="true" applyBorder="true" applyAlignment="true" applyProtection="false">
      <alignment horizontal="general" vertical="bottom" textRotation="0" wrapText="true" indent="0" shrinkToFit="false"/>
      <protection locked="true" hidden="false"/>
    </xf>
    <xf numFmtId="164" fontId="54" fillId="0" borderId="14" xfId="0" applyFont="true" applyBorder="true" applyAlignment="true" applyProtection="false">
      <alignment horizontal="general" vertical="bottom" textRotation="0" wrapText="true" indent="0" shrinkToFit="false"/>
      <protection locked="true" hidden="false"/>
    </xf>
    <xf numFmtId="164" fontId="54" fillId="0" borderId="15" xfId="0" applyFont="true" applyBorder="true" applyAlignment="true" applyProtection="false">
      <alignment horizontal="general" vertical="bottom" textRotation="0" wrapText="true" indent="0" shrinkToFit="false"/>
      <protection locked="true" hidden="false"/>
    </xf>
    <xf numFmtId="164" fontId="40" fillId="0" borderId="16" xfId="0" applyFont="true" applyBorder="true" applyAlignment="true" applyProtection="false">
      <alignment horizontal="general" vertical="bottom" textRotation="0" wrapText="true" indent="0" shrinkToFit="false"/>
      <protection locked="true" hidden="false"/>
    </xf>
    <xf numFmtId="164" fontId="40" fillId="0" borderId="0" xfId="0" applyFont="true" applyBorder="true" applyAlignment="true" applyProtection="false">
      <alignment horizontal="general" vertical="bottom" textRotation="0" wrapText="true" indent="0" shrinkToFit="false"/>
      <protection locked="true" hidden="false"/>
    </xf>
    <xf numFmtId="164" fontId="47" fillId="7" borderId="17" xfId="0" applyFont="true" applyBorder="true" applyAlignment="true" applyProtection="false">
      <alignment horizontal="general" vertical="bottom" textRotation="0" wrapText="tru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6" fillId="7" borderId="0" xfId="0" applyFont="true" applyBorder="false" applyAlignment="false" applyProtection="false">
      <alignment horizontal="general" vertical="bottom" textRotation="0" wrapText="false" indent="0" shrinkToFit="false"/>
      <protection locked="true" hidden="false"/>
    </xf>
    <xf numFmtId="164" fontId="40" fillId="0" borderId="27" xfId="0" applyFont="true" applyBorder="true" applyAlignment="true" applyProtection="false">
      <alignment horizontal="general" vertical="bottom" textRotation="0" wrapText="true" indent="0" shrinkToFit="false"/>
      <protection locked="true" hidden="false"/>
    </xf>
    <xf numFmtId="164" fontId="74" fillId="12" borderId="35" xfId="0" applyFont="true" applyBorder="true" applyAlignment="true" applyProtection="false">
      <alignment horizontal="general" vertical="bottom" textRotation="0" wrapText="true" indent="0" shrinkToFit="false"/>
      <protection locked="true" hidden="false"/>
    </xf>
    <xf numFmtId="164" fontId="115" fillId="0" borderId="0" xfId="0" applyFont="true" applyBorder="false" applyAlignment="false" applyProtection="false">
      <alignment horizontal="general" vertical="bottom" textRotation="0" wrapText="false" indent="0" shrinkToFit="false"/>
      <protection locked="true" hidden="false"/>
    </xf>
    <xf numFmtId="164" fontId="44" fillId="0" borderId="54" xfId="0" applyFont="true" applyBorder="true" applyAlignment="true" applyProtection="false">
      <alignment horizontal="general" vertical="bottom" textRotation="0" wrapText="true" indent="0" shrinkToFit="false"/>
      <protection locked="true" hidden="false"/>
    </xf>
    <xf numFmtId="164" fontId="89" fillId="0" borderId="0" xfId="0" applyFont="true" applyBorder="false" applyAlignment="true" applyProtection="false">
      <alignment horizontal="general" vertical="bottom" textRotation="0" wrapText="true" indent="0" shrinkToFit="false"/>
      <protection locked="true" hidden="false"/>
    </xf>
    <xf numFmtId="164" fontId="44" fillId="8" borderId="55" xfId="0" applyFont="true" applyBorder="true" applyAlignment="true" applyProtection="false">
      <alignment horizontal="general" vertical="bottom" textRotation="0" wrapText="true" indent="0" shrinkToFit="false"/>
      <protection locked="true" hidden="false"/>
    </xf>
    <xf numFmtId="164" fontId="44" fillId="8" borderId="56" xfId="0" applyFont="true" applyBorder="true" applyAlignment="true" applyProtection="false">
      <alignment horizontal="general" vertical="bottom" textRotation="0" wrapText="true" indent="0" shrinkToFit="false"/>
      <protection locked="true" hidden="false"/>
    </xf>
    <xf numFmtId="164" fontId="33" fillId="8" borderId="56" xfId="0" applyFont="true" applyBorder="true" applyAlignment="true" applyProtection="false">
      <alignment horizontal="general" vertical="bottom" textRotation="0" wrapText="true" indent="0" shrinkToFit="false"/>
      <protection locked="true" hidden="false"/>
    </xf>
    <xf numFmtId="164" fontId="33" fillId="10" borderId="57" xfId="0" applyFont="true" applyBorder="true" applyAlignment="true" applyProtection="false">
      <alignment horizontal="center" vertical="bottom" textRotation="0" wrapText="true" indent="0" shrinkToFit="false"/>
      <protection locked="true" hidden="false"/>
    </xf>
    <xf numFmtId="164" fontId="33" fillId="0" borderId="58" xfId="0" applyFont="true" applyBorder="true" applyAlignment="true" applyProtection="false">
      <alignment horizontal="general" vertical="bottom" textRotation="0" wrapText="true" indent="0" shrinkToFit="false"/>
      <protection locked="true" hidden="false"/>
    </xf>
    <xf numFmtId="164" fontId="33" fillId="0" borderId="59" xfId="0" applyFont="true" applyBorder="true" applyAlignment="true" applyProtection="false">
      <alignment horizontal="general" vertical="bottom" textRotation="0" wrapText="true" indent="0" shrinkToFit="false"/>
      <protection locked="true" hidden="false"/>
    </xf>
    <xf numFmtId="164" fontId="33" fillId="0" borderId="60" xfId="0" applyFont="true" applyBorder="true" applyAlignment="true" applyProtection="false">
      <alignment horizontal="general" vertical="bottom" textRotation="0" wrapText="true" indent="0" shrinkToFit="false"/>
      <protection locked="true" hidden="false"/>
    </xf>
    <xf numFmtId="164" fontId="33" fillId="0" borderId="61" xfId="0" applyFont="true" applyBorder="true" applyAlignment="true" applyProtection="false">
      <alignment horizontal="general" vertical="bottom" textRotation="0" wrapText="true" indent="0" shrinkToFit="false"/>
      <protection locked="true" hidden="false"/>
    </xf>
    <xf numFmtId="164" fontId="34" fillId="0" borderId="62" xfId="0" applyFont="true" applyBorder="true" applyAlignment="true" applyProtection="false">
      <alignment horizontal="general" vertical="bottom" textRotation="0" wrapText="true" indent="0" shrinkToFit="false"/>
      <protection locked="true" hidden="false"/>
    </xf>
    <xf numFmtId="164" fontId="33" fillId="0" borderId="63" xfId="0" applyFont="true" applyBorder="true" applyAlignment="true" applyProtection="false">
      <alignment horizontal="general" vertical="bottom" textRotation="0" wrapText="true" indent="0" shrinkToFit="false"/>
      <protection locked="true" hidden="false"/>
    </xf>
    <xf numFmtId="164" fontId="33" fillId="0" borderId="62" xfId="0" applyFont="true" applyBorder="true" applyAlignment="true" applyProtection="false">
      <alignment horizontal="general" vertical="bottom" textRotation="0" wrapText="true" indent="0" shrinkToFit="false"/>
      <protection locked="true" hidden="false"/>
    </xf>
    <xf numFmtId="164" fontId="34" fillId="8" borderId="62" xfId="0" applyFont="true" applyBorder="true" applyAlignment="true" applyProtection="false">
      <alignment horizontal="general" vertical="bottom" textRotation="0" wrapText="tru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4" fontId="33" fillId="10" borderId="27" xfId="0" applyFont="true" applyBorder="true" applyAlignment="true" applyProtection="false">
      <alignment horizontal="center" vertical="bottom" textRotation="0" wrapText="true" indent="0" shrinkToFit="false"/>
      <protection locked="true" hidden="false"/>
    </xf>
    <xf numFmtId="164" fontId="33" fillId="10" borderId="52" xfId="0" applyFont="true" applyBorder="true" applyAlignment="true" applyProtection="false">
      <alignment horizontal="center" vertical="bottom" textRotation="0" wrapText="true" indent="0" shrinkToFit="false"/>
      <protection locked="true" hidden="false"/>
    </xf>
    <xf numFmtId="164" fontId="116" fillId="0" borderId="17" xfId="0" applyFont="true" applyBorder="true" applyAlignment="true" applyProtection="false">
      <alignment horizontal="general" vertical="bottom" textRotation="0" wrapText="true" indent="0" shrinkToFit="false"/>
      <protection locked="true" hidden="false"/>
    </xf>
    <xf numFmtId="164" fontId="116" fillId="0" borderId="15" xfId="0" applyFont="true" applyBorder="true" applyAlignment="true" applyProtection="false">
      <alignment horizontal="general" vertical="bottom" textRotation="0" wrapText="true" indent="0" shrinkToFit="false"/>
      <protection locked="true" hidden="false"/>
    </xf>
    <xf numFmtId="164" fontId="46" fillId="0" borderId="27" xfId="0" applyFont="true" applyBorder="true" applyAlignment="true" applyProtection="false">
      <alignment horizontal="general" vertical="bottom" textRotation="0" wrapText="true" indent="0" shrinkToFit="false"/>
      <protection locked="true" hidden="false"/>
    </xf>
    <xf numFmtId="164" fontId="33" fillId="0" borderId="52" xfId="0" applyFont="true" applyBorder="true" applyAlignment="true" applyProtection="false">
      <alignment horizontal="general" vertical="bottom" textRotation="0" wrapText="true" indent="0" shrinkToFit="false"/>
      <protection locked="true" hidden="false"/>
    </xf>
    <xf numFmtId="164" fontId="33" fillId="0" borderId="0" xfId="0" applyFont="true" applyBorder="false" applyAlignment="true" applyProtection="false">
      <alignment horizontal="center"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3" fillId="13" borderId="0" xfId="0" applyFont="true" applyBorder="false" applyAlignment="true" applyProtection="false">
      <alignment horizontal="general" vertical="bottom" textRotation="0" wrapText="true" indent="0" shrinkToFit="false"/>
      <protection locked="true" hidden="false"/>
    </xf>
    <xf numFmtId="164" fontId="35" fillId="0" borderId="18" xfId="0" applyFont="true" applyBorder="true" applyAlignment="true" applyProtection="false">
      <alignment horizontal="general" vertical="bottom" textRotation="0" wrapText="true" indent="0" shrinkToFit="false"/>
      <protection locked="true" hidden="false"/>
    </xf>
    <xf numFmtId="164" fontId="35" fillId="13" borderId="25" xfId="0" applyFont="true" applyBorder="true" applyAlignment="true" applyProtection="false">
      <alignment horizontal="general" vertical="bottom" textRotation="0" wrapText="true" indent="0" shrinkToFit="false"/>
      <protection locked="true" hidden="false"/>
    </xf>
    <xf numFmtId="164" fontId="33" fillId="13" borderId="23" xfId="0" applyFont="true" applyBorder="true" applyAlignment="true" applyProtection="false">
      <alignment horizontal="general" vertical="bottom" textRotation="0" wrapText="true" indent="0" shrinkToFit="false"/>
      <protection locked="true" hidden="false"/>
    </xf>
    <xf numFmtId="164" fontId="33" fillId="13" borderId="24" xfId="0" applyFont="true" applyBorder="true" applyAlignment="true" applyProtection="false">
      <alignment horizontal="general" vertical="bottom" textRotation="0" wrapText="true" indent="0" shrinkToFit="false"/>
      <protection locked="true" hidden="false"/>
    </xf>
    <xf numFmtId="164" fontId="35" fillId="8" borderId="25" xfId="0" applyFont="true" applyBorder="true" applyAlignment="true" applyProtection="false">
      <alignment horizontal="general" vertical="bottom" textRotation="0" wrapText="true" indent="0" shrinkToFit="false"/>
      <protection locked="true" hidden="false"/>
    </xf>
    <xf numFmtId="164" fontId="33" fillId="14" borderId="17" xfId="0" applyFont="true" applyBorder="true" applyAlignment="true" applyProtection="false">
      <alignment horizontal="general" vertical="bottom" textRotation="0" wrapText="true" indent="0" shrinkToFit="false"/>
      <protection locked="true" hidden="false"/>
    </xf>
    <xf numFmtId="164" fontId="37" fillId="13" borderId="0" xfId="0" applyFont="true" applyBorder="false" applyAlignment="true" applyProtection="false">
      <alignment horizontal="general" vertical="bottom" textRotation="0" wrapText="true" indent="0" shrinkToFit="false"/>
      <protection locked="true" hidden="false"/>
    </xf>
    <xf numFmtId="164" fontId="37" fillId="0" borderId="14" xfId="0" applyFont="true" applyBorder="true" applyAlignment="true" applyProtection="false">
      <alignment horizontal="general" vertical="bottom" textRotation="0" wrapText="true" indent="0" shrinkToFit="false"/>
      <protection locked="true" hidden="false"/>
    </xf>
    <xf numFmtId="164" fontId="68" fillId="14" borderId="17" xfId="0" applyFont="true" applyBorder="true" applyAlignment="true" applyProtection="false">
      <alignment horizontal="general" vertical="bottom" textRotation="0" wrapText="true" indent="0" shrinkToFit="false"/>
      <protection locked="true" hidden="false"/>
    </xf>
    <xf numFmtId="164" fontId="122" fillId="0" borderId="0" xfId="0" applyFont="true" applyBorder="false" applyAlignment="true" applyProtection="false">
      <alignment horizontal="general" vertical="bottom" textRotation="0" wrapText="true" indent="0" shrinkToFit="false"/>
      <protection locked="true" hidden="false"/>
    </xf>
    <xf numFmtId="164" fontId="123" fillId="0" borderId="0" xfId="0" applyFont="true" applyBorder="false" applyAlignment="true" applyProtection="false">
      <alignment horizontal="general" vertical="bottom" textRotation="0" wrapText="true" indent="0" shrinkToFit="false"/>
      <protection locked="true" hidden="false"/>
    </xf>
    <xf numFmtId="164" fontId="98" fillId="13" borderId="14" xfId="0" applyFont="true" applyBorder="true" applyAlignment="true" applyProtection="false">
      <alignment horizontal="general" vertical="bottom" textRotation="0" wrapText="true" indent="0" shrinkToFit="false"/>
      <protection locked="true" hidden="false"/>
    </xf>
    <xf numFmtId="164" fontId="123" fillId="13" borderId="0" xfId="0" applyFont="true" applyBorder="false" applyAlignment="true" applyProtection="false">
      <alignment horizontal="general" vertical="bottom" textRotation="0" wrapText="true" indent="0" shrinkToFit="false"/>
      <protection locked="true" hidden="false"/>
    </xf>
    <xf numFmtId="164" fontId="33" fillId="13" borderId="16" xfId="0" applyFont="true" applyBorder="true" applyAlignment="true" applyProtection="false">
      <alignment horizontal="general" vertical="bottom" textRotation="0" wrapText="true" indent="0" shrinkToFit="false"/>
      <protection locked="true" hidden="false"/>
    </xf>
    <xf numFmtId="164" fontId="98" fillId="8" borderId="14" xfId="0" applyFont="true" applyBorder="true" applyAlignment="true" applyProtection="false">
      <alignment horizontal="general" vertical="bottom" textRotation="0" wrapText="true" indent="0" shrinkToFit="false"/>
      <protection locked="true" hidden="false"/>
    </xf>
    <xf numFmtId="164" fontId="123" fillId="8" borderId="0" xfId="0" applyFont="true" applyBorder="false" applyAlignment="true" applyProtection="false">
      <alignment horizontal="general" vertical="bottom" textRotation="0" wrapText="true" indent="0" shrinkToFit="false"/>
      <protection locked="true" hidden="false"/>
    </xf>
    <xf numFmtId="164" fontId="87" fillId="0" borderId="17" xfId="0" applyFont="true" applyBorder="true" applyAlignment="true" applyProtection="false">
      <alignment horizontal="general" vertical="bottom" textRotation="0" wrapText="true" indent="0" shrinkToFit="false"/>
      <protection locked="true" hidden="false"/>
    </xf>
    <xf numFmtId="164" fontId="39" fillId="0" borderId="14" xfId="0" applyFont="true" applyBorder="true" applyAlignment="true" applyProtection="false">
      <alignment horizontal="general" vertical="bottom" textRotation="0" wrapText="true" indent="0" shrinkToFit="false"/>
      <protection locked="true" hidden="false"/>
    </xf>
    <xf numFmtId="164" fontId="41" fillId="0" borderId="14" xfId="0" applyFont="true" applyBorder="true" applyAlignment="true" applyProtection="false">
      <alignment horizontal="general" vertical="bottom" textRotation="0" wrapText="true" indent="0" shrinkToFit="false"/>
      <protection locked="true" hidden="false"/>
    </xf>
    <xf numFmtId="164" fontId="37" fillId="0" borderId="17" xfId="0" applyFont="true" applyBorder="true" applyAlignment="true" applyProtection="false">
      <alignment horizontal="general" vertical="bottom" textRotation="0" wrapText="true" indent="0" shrinkToFit="false"/>
      <protection locked="true" hidden="false"/>
    </xf>
    <xf numFmtId="164" fontId="83" fillId="0" borderId="0" xfId="0" applyFont="true" applyBorder="true" applyAlignment="true" applyProtection="false">
      <alignment horizontal="general" vertical="bottom" textRotation="0" wrapText="true" indent="0" shrinkToFit="false"/>
      <protection locked="true" hidden="false"/>
    </xf>
    <xf numFmtId="164" fontId="125" fillId="0" borderId="0" xfId="0" applyFont="true" applyBorder="true" applyAlignment="true" applyProtection="false">
      <alignment horizontal="general" vertical="bottom" textRotation="0" wrapText="true" indent="0" shrinkToFit="false"/>
      <protection locked="true" hidden="false"/>
    </xf>
    <xf numFmtId="164" fontId="34" fillId="13" borderId="14" xfId="0" applyFont="true" applyBorder="true" applyAlignment="true" applyProtection="false">
      <alignment horizontal="general" vertical="bottom" textRotation="0" wrapText="true" indent="0" shrinkToFit="false"/>
      <protection locked="true" hidden="false"/>
    </xf>
    <xf numFmtId="164" fontId="33" fillId="6" borderId="16" xfId="0" applyFont="true" applyBorder="true" applyAlignment="true" applyProtection="false">
      <alignment horizontal="general" vertical="bottom" textRotation="0" wrapText="true" indent="0" shrinkToFit="false"/>
      <protection locked="true" hidden="false"/>
    </xf>
    <xf numFmtId="164" fontId="33" fillId="0" borderId="41" xfId="0" applyFont="true" applyBorder="true" applyAlignment="true" applyProtection="false">
      <alignment horizontal="center" vertical="center" textRotation="0" wrapText="true" indent="0" shrinkToFit="false"/>
      <protection locked="true" hidden="false"/>
    </xf>
    <xf numFmtId="164" fontId="44" fillId="7" borderId="17" xfId="0" applyFont="true" applyBorder="true" applyAlignment="true" applyProtection="false">
      <alignment horizontal="general" vertical="bottom" textRotation="0" wrapText="true" indent="0" shrinkToFit="false"/>
      <protection locked="true" hidden="false"/>
    </xf>
    <xf numFmtId="164" fontId="45" fillId="0" borderId="14" xfId="0" applyFont="true" applyBorder="true" applyAlignment="true" applyProtection="false">
      <alignment horizontal="general" vertical="bottom" textRotation="0" wrapText="true" indent="0" shrinkToFit="false"/>
      <protection locked="true" hidden="false"/>
    </xf>
    <xf numFmtId="164" fontId="103" fillId="0" borderId="0" xfId="0" applyFont="true" applyBorder="true" applyAlignment="true" applyProtection="false">
      <alignment horizontal="general" vertical="bottom" textRotation="0" wrapText="true" indent="0" shrinkToFit="false"/>
      <protection locked="true" hidden="false"/>
    </xf>
    <xf numFmtId="164" fontId="117" fillId="0" borderId="0" xfId="0" applyFont="true" applyBorder="true" applyAlignment="true" applyProtection="false">
      <alignment horizontal="general"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64" fontId="37" fillId="13" borderId="27" xfId="0" applyFont="true" applyBorder="true" applyAlignment="true" applyProtection="false">
      <alignment horizontal="general" vertical="bottom" textRotation="0" wrapText="true" indent="0" shrinkToFit="false"/>
      <protection locked="true" hidden="false"/>
    </xf>
    <xf numFmtId="164" fontId="46" fillId="8" borderId="33" xfId="0" applyFont="true" applyBorder="true" applyAlignment="true" applyProtection="false">
      <alignment horizontal="general" vertical="bottom" textRotation="0" wrapText="true" indent="0" shrinkToFit="false"/>
      <protection locked="true" hidden="false"/>
    </xf>
    <xf numFmtId="164" fontId="37" fillId="8" borderId="33" xfId="0" applyFont="true" applyBorder="true" applyAlignment="true" applyProtection="false">
      <alignment horizontal="general" vertical="bottom" textRotation="0" wrapText="true" indent="0" shrinkToFit="false"/>
      <protection locked="true" hidden="false"/>
    </xf>
    <xf numFmtId="164" fontId="37" fillId="8" borderId="27" xfId="0" applyFont="true" applyBorder="true" applyAlignment="true" applyProtection="false">
      <alignment horizontal="general" vertical="bottom" textRotation="0" wrapText="true" indent="0" shrinkToFit="false"/>
      <protection locked="true" hidden="false"/>
    </xf>
    <xf numFmtId="164" fontId="37" fillId="8" borderId="28" xfId="0" applyFont="true" applyBorder="true" applyAlignment="true" applyProtection="false">
      <alignment horizontal="general" vertical="bottom" textRotation="0" wrapText="true" indent="0" shrinkToFit="false"/>
      <protection locked="true" hidden="false"/>
    </xf>
    <xf numFmtId="164" fontId="33" fillId="0" borderId="64" xfId="0" applyFont="true" applyBorder="true" applyAlignment="true" applyProtection="false">
      <alignment horizontal="general" vertical="bottom" textRotation="0" wrapText="true" indent="0" shrinkToFit="false"/>
      <protection locked="true" hidden="false"/>
    </xf>
    <xf numFmtId="164" fontId="36" fillId="0" borderId="43" xfId="0" applyFont="true" applyBorder="true" applyAlignment="true" applyProtection="false">
      <alignment horizontal="general" vertical="bottom" textRotation="0" wrapText="true" indent="0" shrinkToFit="false"/>
      <protection locked="true" hidden="false"/>
    </xf>
    <xf numFmtId="164" fontId="47" fillId="14" borderId="17" xfId="0" applyFont="true" applyBorder="true" applyAlignment="true" applyProtection="false">
      <alignment horizontal="general" vertical="bottom" textRotation="0" wrapText="true" indent="0" shrinkToFit="false"/>
      <protection locked="true" hidden="false"/>
    </xf>
    <xf numFmtId="164" fontId="35" fillId="0" borderId="30" xfId="0" applyFont="true" applyBorder="true" applyAlignment="true" applyProtection="false">
      <alignment horizontal="general" vertical="bottom" textRotation="0" wrapText="true" indent="0" shrinkToFit="false"/>
      <protection locked="true" hidden="false"/>
    </xf>
    <xf numFmtId="164" fontId="127" fillId="0" borderId="17" xfId="0" applyFont="true" applyBorder="true" applyAlignment="true" applyProtection="false">
      <alignment horizontal="general" vertical="bottom" textRotation="0" wrapText="true" indent="0" shrinkToFit="false"/>
      <protection locked="true" hidden="false"/>
    </xf>
    <xf numFmtId="164" fontId="37" fillId="0" borderId="17" xfId="0" applyFont="true" applyBorder="true" applyAlignment="true" applyProtection="false">
      <alignment horizontal="general" vertical="bottom" textRotation="0" wrapText="true" indent="0" shrinkToFit="false"/>
      <protection locked="true" hidden="false"/>
    </xf>
    <xf numFmtId="164" fontId="123" fillId="0" borderId="0" xfId="0" applyFont="true" applyBorder="true" applyAlignment="true" applyProtection="false">
      <alignment horizontal="general" vertical="bottom" textRotation="0" wrapText="true" indent="0" shrinkToFit="false"/>
      <protection locked="true" hidden="false"/>
    </xf>
    <xf numFmtId="164" fontId="42" fillId="13" borderId="14" xfId="0" applyFont="true" applyBorder="true" applyAlignment="true" applyProtection="false">
      <alignment horizontal="general" vertical="bottom" textRotation="0" wrapText="true" indent="0" shrinkToFit="false"/>
      <protection locked="true" hidden="false"/>
    </xf>
    <xf numFmtId="164" fontId="43" fillId="13" borderId="0" xfId="0" applyFont="true" applyBorder="false" applyAlignment="true" applyProtection="false">
      <alignment horizontal="general" vertical="bottom" textRotation="0" wrapText="true" indent="0" shrinkToFit="false"/>
      <protection locked="true" hidden="false"/>
    </xf>
    <xf numFmtId="164" fontId="129" fillId="0" borderId="14" xfId="0" applyFont="true" applyBorder="true" applyAlignment="true" applyProtection="false">
      <alignment horizontal="general" vertical="bottom" textRotation="0" wrapText="true" indent="0" shrinkToFit="false"/>
      <protection locked="true" hidden="false"/>
    </xf>
    <xf numFmtId="164" fontId="46" fillId="0" borderId="65" xfId="0" applyFont="true" applyBorder="true" applyAlignment="true" applyProtection="false">
      <alignment horizontal="general" vertical="bottom" textRotation="0" wrapText="true" indent="0" shrinkToFit="false"/>
      <protection locked="true" hidden="false"/>
    </xf>
    <xf numFmtId="164" fontId="117" fillId="0" borderId="36" xfId="0" applyFont="true" applyBorder="true" applyAlignment="true" applyProtection="false">
      <alignment horizontal="general" vertical="bottom" textRotation="0" wrapText="true" indent="0" shrinkToFit="false"/>
      <protection locked="true" hidden="false"/>
    </xf>
    <xf numFmtId="164" fontId="33" fillId="0" borderId="66" xfId="0" applyFont="true" applyBorder="true" applyAlignment="true" applyProtection="false">
      <alignment horizontal="general" vertical="bottom" textRotation="0" wrapText="true" indent="0" shrinkToFit="false"/>
      <protection locked="true" hidden="false"/>
    </xf>
    <xf numFmtId="164" fontId="44" fillId="0" borderId="36" xfId="0" applyFont="true" applyBorder="true" applyAlignment="true" applyProtection="false">
      <alignment horizontal="general" vertical="bottom" textRotation="0" wrapText="true" indent="0" shrinkToFit="false"/>
      <protection locked="true" hidden="false"/>
    </xf>
    <xf numFmtId="164" fontId="117" fillId="0" borderId="65" xfId="0" applyFont="true" applyBorder="true" applyAlignment="true" applyProtection="false">
      <alignment horizontal="general" vertical="bottom" textRotation="0" wrapText="true" indent="0" shrinkToFit="false"/>
      <protection locked="true" hidden="false"/>
    </xf>
    <xf numFmtId="164" fontId="33" fillId="0" borderId="65" xfId="0" applyFont="true" applyBorder="true" applyAlignment="true" applyProtection="false">
      <alignment horizontal="general" vertical="bottom" textRotation="0" wrapText="true" indent="0" shrinkToFit="false"/>
      <protection locked="true" hidden="false"/>
    </xf>
    <xf numFmtId="164" fontId="34" fillId="13" borderId="33" xfId="0" applyFont="true" applyBorder="true" applyAlignment="true" applyProtection="false">
      <alignment horizontal="general" vertical="bottom" textRotation="0" wrapText="true" indent="0" shrinkToFit="false"/>
      <protection locked="true" hidden="false"/>
    </xf>
    <xf numFmtId="164" fontId="33" fillId="13" borderId="27" xfId="0" applyFont="true" applyBorder="true" applyAlignment="true" applyProtection="false">
      <alignment horizontal="general" vertical="bottom" textRotation="0" wrapText="true" indent="0" shrinkToFit="false"/>
      <protection locked="true" hidden="false"/>
    </xf>
    <xf numFmtId="164" fontId="33" fillId="13" borderId="28" xfId="0" applyFont="true" applyBorder="true" applyAlignment="true" applyProtection="false">
      <alignment horizontal="general" vertical="bottom" textRotation="0" wrapText="true" indent="0" shrinkToFit="false"/>
      <protection locked="true" hidden="false"/>
    </xf>
    <xf numFmtId="164" fontId="37" fillId="14" borderId="0" xfId="0" applyFont="true" applyBorder="false" applyAlignment="true" applyProtection="false">
      <alignment horizontal="general" vertical="bottom" textRotation="0" wrapText="true" indent="0" shrinkToFit="false"/>
      <protection locked="true" hidden="false"/>
    </xf>
    <xf numFmtId="164" fontId="66" fillId="0" borderId="17" xfId="0" applyFont="true" applyBorder="true" applyAlignment="true" applyProtection="false">
      <alignment horizontal="general" vertical="bottom" textRotation="0" wrapText="true" indent="0" shrinkToFit="false"/>
      <protection locked="true" hidden="false"/>
    </xf>
    <xf numFmtId="164" fontId="42" fillId="0" borderId="0" xfId="0" applyFont="true" applyBorder="true" applyAlignment="true" applyProtection="false">
      <alignment horizontal="general" vertical="bottom" textRotation="0" wrapText="true" indent="0" shrinkToFit="false"/>
      <protection locked="true" hidden="false"/>
    </xf>
    <xf numFmtId="164" fontId="131" fillId="0" borderId="0" xfId="0" applyFont="true" applyBorder="false" applyAlignment="true" applyProtection="false">
      <alignment horizontal="general" vertical="bottom" textRotation="0" wrapText="true" indent="0" shrinkToFit="false"/>
      <protection locked="true" hidden="false"/>
    </xf>
    <xf numFmtId="164" fontId="37" fillId="7" borderId="41" xfId="0" applyFont="true" applyBorder="true" applyAlignment="true" applyProtection="false">
      <alignment horizontal="general" vertical="bottom" textRotation="0" wrapText="true" indent="0" shrinkToFit="false"/>
      <protection locked="true" hidden="false"/>
    </xf>
    <xf numFmtId="164" fontId="45" fillId="0" borderId="0" xfId="0" applyFont="true" applyBorder="true" applyAlignment="true" applyProtection="false">
      <alignment horizontal="general" vertical="bottom" textRotation="0" wrapText="true" indent="0" shrinkToFit="false"/>
      <protection locked="true" hidden="false"/>
    </xf>
    <xf numFmtId="164" fontId="62" fillId="0" borderId="0" xfId="0" applyFont="true" applyBorder="true" applyAlignment="true" applyProtection="false">
      <alignment horizontal="general" vertical="bottom" textRotation="0" wrapText="true" indent="0" shrinkToFit="false"/>
      <protection locked="true" hidden="false"/>
    </xf>
    <xf numFmtId="164" fontId="48" fillId="0" borderId="14" xfId="0" applyFont="true" applyBorder="true" applyAlignment="true" applyProtection="false">
      <alignment horizontal="general" vertical="bottom" textRotation="0" wrapText="true" indent="0" shrinkToFit="false"/>
      <protection locked="true" hidden="false"/>
    </xf>
    <xf numFmtId="164" fontId="102" fillId="0" borderId="14" xfId="0" applyFont="true" applyBorder="true" applyAlignment="true" applyProtection="false">
      <alignment horizontal="general" vertical="bottom" textRotation="0" wrapText="true" indent="0" shrinkToFit="false"/>
      <protection locked="true" hidden="false"/>
    </xf>
    <xf numFmtId="164" fontId="134" fillId="0" borderId="14" xfId="0" applyFont="true" applyBorder="true" applyAlignment="true" applyProtection="false">
      <alignment horizontal="general" vertical="bottom" textRotation="0" wrapText="true" indent="0" shrinkToFit="false"/>
      <protection locked="true" hidden="false"/>
    </xf>
    <xf numFmtId="164" fontId="42" fillId="13" borderId="0" xfId="0" applyFont="true" applyBorder="false" applyAlignment="true" applyProtection="false">
      <alignment horizontal="general" vertical="bottom" textRotation="0" wrapText="true" indent="0" shrinkToFit="false"/>
      <protection locked="true" hidden="false"/>
    </xf>
    <xf numFmtId="164" fontId="44" fillId="14" borderId="17" xfId="0" applyFont="true" applyBorder="true" applyAlignment="true" applyProtection="false">
      <alignment horizontal="general" vertical="bottom" textRotation="0" wrapText="true" indent="0" shrinkToFit="false"/>
      <protection locked="true" hidden="false"/>
    </xf>
    <xf numFmtId="164" fontId="44" fillId="14" borderId="32" xfId="0" applyFont="true" applyBorder="true" applyAlignment="true" applyProtection="false">
      <alignment horizontal="general" vertical="bottom" textRotation="0" wrapText="true" indent="0" shrinkToFit="false"/>
      <protection locked="true" hidden="false"/>
    </xf>
    <xf numFmtId="164" fontId="46" fillId="0" borderId="0" xfId="0" applyFont="true" applyBorder="true" applyAlignment="true" applyProtection="false">
      <alignment horizontal="general" vertical="bottom" textRotation="0" wrapText="true" indent="0" shrinkToFit="false"/>
      <protection locked="true" hidden="false"/>
    </xf>
    <xf numFmtId="164" fontId="135" fillId="0" borderId="33" xfId="0" applyFont="true" applyBorder="true" applyAlignment="true" applyProtection="false">
      <alignment horizontal="general" vertical="bottom" textRotation="0" wrapText="true" indent="0" shrinkToFit="false"/>
      <protection locked="true" hidden="false"/>
    </xf>
    <xf numFmtId="164" fontId="33" fillId="0" borderId="14" xfId="0" applyFont="true" applyBorder="true" applyAlignment="true" applyProtection="false">
      <alignment horizontal="general" vertical="bottom" textRotation="0" wrapText="true" indent="0" shrinkToFit="false"/>
      <protection locked="true" hidden="false"/>
    </xf>
    <xf numFmtId="164" fontId="66" fillId="0" borderId="14" xfId="0" applyFont="true" applyBorder="true" applyAlignment="true" applyProtection="false">
      <alignment horizontal="general" vertical="bottom" textRotation="0" wrapText="true" indent="0" shrinkToFit="false"/>
      <protection locked="true" hidden="false"/>
    </xf>
    <xf numFmtId="164" fontId="40" fillId="0" borderId="14" xfId="0" applyFont="true" applyBorder="true" applyAlignment="true" applyProtection="false">
      <alignment horizontal="general" vertical="bottom" textRotation="0" wrapText="true" indent="0" shrinkToFit="false"/>
      <protection locked="true" hidden="false"/>
    </xf>
    <xf numFmtId="164" fontId="48" fillId="0" borderId="17" xfId="0" applyFont="true" applyBorder="true" applyAlignment="true" applyProtection="false">
      <alignment horizontal="general" vertical="bottom" textRotation="0" wrapText="true" indent="0" shrinkToFit="false"/>
      <protection locked="true" hidden="false"/>
    </xf>
    <xf numFmtId="164" fontId="33" fillId="0" borderId="15" xfId="0" applyFont="true" applyBorder="true" applyAlignment="true" applyProtection="false">
      <alignment horizontal="general" vertical="bottom" textRotation="0" wrapText="true" indent="0" shrinkToFit="false"/>
      <protection locked="true" hidden="false"/>
    </xf>
    <xf numFmtId="164" fontId="97" fillId="6" borderId="0" xfId="0" applyFont="true" applyBorder="false" applyAlignment="true" applyProtection="false">
      <alignment horizontal="general" vertical="bottom" textRotation="0" wrapText="true" indent="0" shrinkToFit="false"/>
      <protection locked="true" hidden="false"/>
    </xf>
    <xf numFmtId="164" fontId="37" fillId="7" borderId="65" xfId="0" applyFont="true" applyBorder="true" applyAlignment="true" applyProtection="false">
      <alignment horizontal="general" vertical="bottom" textRotation="0" wrapText="true" indent="0" shrinkToFit="false"/>
      <protection locked="true" hidden="false"/>
    </xf>
    <xf numFmtId="164" fontId="138" fillId="0" borderId="0" xfId="0" applyFont="true" applyBorder="true" applyAlignment="true" applyProtection="false">
      <alignment horizontal="general" vertical="bottom" textRotation="0" wrapText="true" indent="0" shrinkToFit="false"/>
      <protection locked="true" hidden="false"/>
    </xf>
    <xf numFmtId="164" fontId="33" fillId="7" borderId="27" xfId="0" applyFont="true" applyBorder="true" applyAlignment="true" applyProtection="false">
      <alignment horizontal="center" vertical="bottom" textRotation="0" wrapText="tru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139" fillId="14" borderId="17" xfId="0" applyFont="true" applyBorder="true" applyAlignment="true" applyProtection="false">
      <alignment horizontal="general" vertical="bottom" textRotation="0" wrapText="true" indent="0" shrinkToFit="false"/>
      <protection locked="true" hidden="false"/>
    </xf>
    <xf numFmtId="164" fontId="62" fillId="0" borderId="17" xfId="0" applyFont="true" applyBorder="true" applyAlignment="true" applyProtection="false">
      <alignment horizontal="general" vertical="bottom" textRotation="0" wrapText="true" indent="0" shrinkToFit="false"/>
      <protection locked="true" hidden="false"/>
    </xf>
    <xf numFmtId="164" fontId="141" fillId="0" borderId="0" xfId="0" applyFont="true" applyBorder="true" applyAlignment="true" applyProtection="false">
      <alignment horizontal="general" vertical="bottom" textRotation="0" wrapText="true" indent="0" shrinkToFit="false"/>
      <protection locked="true" hidden="false"/>
    </xf>
    <xf numFmtId="164" fontId="142" fillId="0" borderId="0" xfId="0" applyFont="true" applyBorder="true" applyAlignment="true" applyProtection="false">
      <alignment horizontal="general" vertical="bottom" textRotation="0" wrapText="true" indent="0" shrinkToFit="false"/>
      <protection locked="true" hidden="false"/>
    </xf>
    <xf numFmtId="164" fontId="46" fillId="15" borderId="33" xfId="0" applyFont="true" applyBorder="true" applyAlignment="true" applyProtection="false">
      <alignment horizontal="general" vertical="bottom" textRotation="0" wrapText="true" indent="0" shrinkToFit="false"/>
      <protection locked="true" hidden="false"/>
    </xf>
    <xf numFmtId="164" fontId="44" fillId="15" borderId="27" xfId="0" applyFont="true" applyBorder="true" applyAlignment="true" applyProtection="false">
      <alignment horizontal="general" vertical="bottom" textRotation="0" wrapText="true" indent="0" shrinkToFit="false"/>
      <protection locked="true" hidden="false"/>
    </xf>
    <xf numFmtId="164" fontId="33" fillId="15" borderId="28" xfId="0" applyFont="true" applyBorder="true" applyAlignment="true" applyProtection="false">
      <alignment horizontal="general" vertical="bottom" textRotation="0" wrapText="true" indent="0" shrinkToFit="false"/>
      <protection locked="true" hidden="false"/>
    </xf>
    <xf numFmtId="164" fontId="33" fillId="15" borderId="32" xfId="0" applyFont="true" applyBorder="true" applyAlignment="true" applyProtection="false">
      <alignment horizontal="general" vertical="bottom" textRotation="0" wrapText="true" indent="0" shrinkToFit="false"/>
      <protection locked="true" hidden="false"/>
    </xf>
    <xf numFmtId="164" fontId="33" fillId="11" borderId="0" xfId="0" applyFont="true" applyBorder="true" applyAlignment="true" applyProtection="false">
      <alignment horizontal="center" vertical="bottom" textRotation="0" wrapText="true" indent="0" shrinkToFit="false"/>
      <protection locked="true" hidden="false"/>
    </xf>
    <xf numFmtId="164" fontId="120" fillId="0" borderId="14" xfId="0" applyFont="true" applyBorder="true" applyAlignment="true" applyProtection="false">
      <alignment horizontal="general" vertical="bottom" textRotation="0" wrapText="true" indent="0" shrinkToFit="false"/>
      <protection locked="true" hidden="false"/>
    </xf>
    <xf numFmtId="164" fontId="61" fillId="0" borderId="14" xfId="0" applyFont="true" applyBorder="true" applyAlignment="true" applyProtection="false">
      <alignment horizontal="general" vertical="bottom" textRotation="0" wrapText="true" indent="0" shrinkToFit="false"/>
      <protection locked="true" hidden="false"/>
    </xf>
    <xf numFmtId="164" fontId="123" fillId="0" borderId="14" xfId="0" applyFont="true" applyBorder="true" applyAlignment="true" applyProtection="false">
      <alignment horizontal="general" vertical="bottom" textRotation="0" wrapText="true" indent="0" shrinkToFit="false"/>
      <protection locked="true" hidden="false"/>
    </xf>
    <xf numFmtId="164" fontId="67" fillId="6" borderId="17" xfId="0" applyFont="true" applyBorder="true" applyAlignment="true" applyProtection="false">
      <alignment horizontal="general" vertical="bottom" textRotation="0" wrapText="true" indent="0" shrinkToFit="false"/>
      <protection locked="true" hidden="false"/>
    </xf>
    <xf numFmtId="164" fontId="143" fillId="0" borderId="14" xfId="0" applyFont="true" applyBorder="true" applyAlignment="true" applyProtection="false">
      <alignment horizontal="general" vertical="bottom" textRotation="0" wrapText="true" indent="0" shrinkToFit="false"/>
      <protection locked="true" hidden="false"/>
    </xf>
    <xf numFmtId="164" fontId="117" fillId="0" borderId="0" xfId="0" applyFont="true" applyBorder="false" applyAlignment="true" applyProtection="false">
      <alignment horizontal="general" vertical="bottom" textRotation="0" wrapText="true" indent="0" shrinkToFit="false"/>
      <protection locked="true" hidden="false"/>
    </xf>
    <xf numFmtId="164" fontId="117" fillId="0" borderId="14" xfId="0" applyFont="true" applyBorder="true" applyAlignment="true" applyProtection="false">
      <alignment horizontal="general" vertical="bottom" textRotation="0" wrapText="true" indent="0" shrinkToFit="false"/>
      <protection locked="true" hidden="false"/>
    </xf>
    <xf numFmtId="164" fontId="45" fillId="0" borderId="0" xfId="0" applyFont="true" applyBorder="false" applyAlignment="true" applyProtection="false">
      <alignment horizontal="general" vertical="bottom" textRotation="0" wrapText="true" indent="0" shrinkToFit="false"/>
      <protection locked="true" hidden="false"/>
    </xf>
    <xf numFmtId="164" fontId="35" fillId="0" borderId="27" xfId="0" applyFont="true" applyBorder="true" applyAlignment="true" applyProtection="false">
      <alignment horizontal="general" vertical="bottom" textRotation="0" wrapText="true" indent="0" shrinkToFit="false"/>
      <protection locked="true" hidden="false"/>
    </xf>
    <xf numFmtId="164" fontId="56" fillId="0" borderId="33" xfId="0" applyFont="true" applyBorder="true" applyAlignment="true" applyProtection="false">
      <alignment horizontal="general" vertical="bottom" textRotation="0" wrapText="true" indent="0" shrinkToFit="false"/>
      <protection locked="true" hidden="false"/>
    </xf>
    <xf numFmtId="164" fontId="145" fillId="0" borderId="17" xfId="0" applyFont="true" applyBorder="true" applyAlignment="true" applyProtection="false">
      <alignment horizontal="general" vertical="bottom" textRotation="0" wrapText="true" indent="0" shrinkToFit="false"/>
      <protection locked="true" hidden="false"/>
    </xf>
    <xf numFmtId="164" fontId="146" fillId="0" borderId="17" xfId="0" applyFont="true" applyBorder="true" applyAlignment="true" applyProtection="false">
      <alignment horizontal="general" vertical="bottom" textRotation="0" wrapText="true" indent="0" shrinkToFit="false"/>
      <protection locked="true" hidden="false"/>
    </xf>
    <xf numFmtId="164" fontId="147" fillId="0" borderId="0" xfId="0" applyFont="true" applyBorder="true" applyAlignment="true" applyProtection="false">
      <alignment horizontal="general" vertical="bottom" textRotation="0" wrapText="true" indent="0" shrinkToFit="false"/>
      <protection locked="true" hidden="false"/>
    </xf>
    <xf numFmtId="164" fontId="148" fillId="0" borderId="0" xfId="0" applyFont="true" applyBorder="true" applyAlignment="true" applyProtection="false">
      <alignment horizontal="general" vertical="bottom" textRotation="0" wrapText="true" indent="0" shrinkToFit="false"/>
      <protection locked="true" hidden="false"/>
    </xf>
    <xf numFmtId="164" fontId="37" fillId="7" borderId="14" xfId="0" applyFont="true" applyBorder="true" applyAlignment="true" applyProtection="false">
      <alignment horizontal="general" vertical="bottom" textRotation="0" wrapText="true" indent="0" shrinkToFit="false"/>
      <protection locked="true" hidden="false"/>
    </xf>
    <xf numFmtId="164" fontId="97" fillId="6" borderId="17" xfId="0" applyFont="true" applyBorder="true" applyAlignment="true" applyProtection="false">
      <alignment horizontal="general" vertical="bottom" textRotation="0" wrapText="true" indent="0" shrinkToFit="false"/>
      <protection locked="true" hidden="false"/>
    </xf>
    <xf numFmtId="164" fontId="149" fillId="0" borderId="0" xfId="0" applyFont="true" applyBorder="false" applyAlignment="true" applyProtection="false">
      <alignment horizontal="general" vertical="bottom" textRotation="0" wrapText="true" indent="0" shrinkToFit="false"/>
      <protection locked="true" hidden="false"/>
    </xf>
    <xf numFmtId="164" fontId="97" fillId="6" borderId="32" xfId="0" applyFont="true" applyBorder="true" applyAlignment="true" applyProtection="false">
      <alignment horizontal="general" vertical="bottom" textRotation="0" wrapText="true" indent="0" shrinkToFit="false"/>
      <protection locked="true" hidden="false"/>
    </xf>
    <xf numFmtId="164" fontId="46" fillId="0" borderId="32" xfId="0" applyFont="true" applyBorder="true" applyAlignment="true" applyProtection="false">
      <alignment horizontal="general" vertical="bottom" textRotation="0" wrapText="true" indent="0" shrinkToFit="false"/>
      <protection locked="true" hidden="false"/>
    </xf>
    <xf numFmtId="164" fontId="117" fillId="0" borderId="32" xfId="0" applyFont="true" applyBorder="true" applyAlignment="true" applyProtection="false">
      <alignment horizontal="general" vertical="bottom" textRotation="0" wrapText="true" indent="0" shrinkToFit="false"/>
      <protection locked="true" hidden="false"/>
    </xf>
    <xf numFmtId="164" fontId="117" fillId="0" borderId="27" xfId="0" applyFont="true" applyBorder="true" applyAlignment="true" applyProtection="false">
      <alignment horizontal="general" vertical="bottom" textRotation="0" wrapText="true" indent="0" shrinkToFit="false"/>
      <protection locked="true" hidden="false"/>
    </xf>
    <xf numFmtId="164" fontId="58" fillId="14" borderId="17" xfId="0" applyFont="true" applyBorder="true" applyAlignment="true" applyProtection="false">
      <alignment horizontal="general" vertical="bottom" textRotation="0" wrapText="true" indent="0" shrinkToFit="false"/>
      <protection locked="true" hidden="false"/>
    </xf>
    <xf numFmtId="164" fontId="95" fillId="14" borderId="17" xfId="0" applyFont="true" applyBorder="true" applyAlignment="true" applyProtection="false">
      <alignment horizontal="general" vertical="bottom" textRotation="0" wrapText="true" indent="0" shrinkToFit="false"/>
      <protection locked="true" hidden="false"/>
    </xf>
    <xf numFmtId="164" fontId="150" fillId="0" borderId="0" xfId="0" applyFont="true" applyBorder="false" applyAlignment="true" applyProtection="false">
      <alignment horizontal="general" vertical="bottom" textRotation="0" wrapText="true" indent="0" shrinkToFit="false"/>
      <protection locked="true" hidden="false"/>
    </xf>
    <xf numFmtId="164" fontId="33" fillId="0" borderId="17" xfId="0" applyFont="true" applyBorder="true" applyAlignment="true" applyProtection="false">
      <alignment horizontal="general" vertical="bottom" textRotation="0" wrapText="true" indent="0" shrinkToFit="false"/>
      <protection locked="true" hidden="false"/>
    </xf>
    <xf numFmtId="164" fontId="33" fillId="7" borderId="50" xfId="0" applyFont="true" applyBorder="true" applyAlignment="true" applyProtection="false">
      <alignment horizontal="general" vertical="bottom" textRotation="0" wrapText="true" indent="0" shrinkToFit="false"/>
      <protection locked="true" hidden="false"/>
    </xf>
    <xf numFmtId="164" fontId="46" fillId="0" borderId="46" xfId="0" applyFont="true" applyBorder="true" applyAlignment="true" applyProtection="false">
      <alignment horizontal="general" vertical="bottom" textRotation="0" wrapText="true" indent="0" shrinkToFit="false"/>
      <protection locked="true" hidden="false"/>
    </xf>
    <xf numFmtId="164" fontId="44" fillId="0" borderId="46" xfId="0" applyFont="true" applyBorder="true" applyAlignment="true" applyProtection="false">
      <alignment horizontal="general" vertical="bottom" textRotation="0" wrapText="true" indent="0" shrinkToFit="false"/>
      <protection locked="true" hidden="false"/>
    </xf>
    <xf numFmtId="164" fontId="40" fillId="0" borderId="50" xfId="0" applyFont="true" applyBorder="true" applyAlignment="true" applyProtection="false">
      <alignment horizontal="general" vertical="bottom" textRotation="0" wrapText="true" indent="0" shrinkToFit="false"/>
      <protection locked="true" hidden="false"/>
    </xf>
    <xf numFmtId="164" fontId="33" fillId="6" borderId="45" xfId="0" applyFont="true" applyBorder="true" applyAlignment="true" applyProtection="false">
      <alignment horizontal="general" vertical="bottom" textRotation="0" wrapText="true" indent="0" shrinkToFit="false"/>
      <protection locked="true" hidden="false"/>
    </xf>
    <xf numFmtId="164" fontId="54" fillId="0" borderId="0" xfId="0" applyFont="true" applyBorder="false" applyAlignment="true" applyProtection="false">
      <alignment horizontal="general" vertical="bottom" textRotation="0" wrapText="true" indent="0" shrinkToFit="false"/>
      <protection locked="true" hidden="false"/>
    </xf>
    <xf numFmtId="164" fontId="82" fillId="0" borderId="14" xfId="0" applyFont="true" applyBorder="true" applyAlignment="true" applyProtection="false">
      <alignment horizontal="general" vertical="bottom" textRotation="0" wrapText="true" indent="0" shrinkToFit="false"/>
      <protection locked="true" hidden="false"/>
    </xf>
    <xf numFmtId="164" fontId="45" fillId="0" borderId="32" xfId="0" applyFont="true" applyBorder="true" applyAlignment="true" applyProtection="false">
      <alignment horizontal="general" vertical="bottom" textRotation="0" wrapText="true" indent="0" shrinkToFit="false"/>
      <protection locked="true" hidden="false"/>
    </xf>
    <xf numFmtId="164" fontId="45" fillId="0" borderId="0" xfId="0" applyFont="true" applyBorder="false" applyAlignment="true" applyProtection="false">
      <alignment horizontal="general" vertical="bottom" textRotation="0" wrapText="true" indent="0" shrinkToFit="false"/>
      <protection locked="true" hidden="false"/>
    </xf>
    <xf numFmtId="164" fontId="80" fillId="0" borderId="15" xfId="0" applyFont="true" applyBorder="true" applyAlignment="true" applyProtection="false">
      <alignment horizontal="general" vertical="bottom" textRotation="0" wrapText="true" indent="0" shrinkToFit="false"/>
      <protection locked="true" hidden="false"/>
    </xf>
    <xf numFmtId="164" fontId="80" fillId="0" borderId="14" xfId="0" applyFont="true" applyBorder="true" applyAlignment="true" applyProtection="false">
      <alignment horizontal="general" vertical="bottom" textRotation="0" wrapText="true" indent="0" shrinkToFit="false"/>
      <protection locked="true" hidden="false"/>
    </xf>
    <xf numFmtId="164" fontId="153" fillId="6" borderId="14" xfId="0" applyFont="true" applyBorder="true" applyAlignment="true" applyProtection="false">
      <alignment horizontal="general" vertical="bottom" textRotation="0" wrapText="true" indent="0" shrinkToFit="false"/>
      <protection locked="true" hidden="false"/>
    </xf>
    <xf numFmtId="164" fontId="87" fillId="0" borderId="14" xfId="0" applyFont="true" applyBorder="true" applyAlignment="true" applyProtection="false">
      <alignment horizontal="general" vertical="bottom" textRotation="0" wrapText="true" indent="0" shrinkToFit="false"/>
      <protection locked="true" hidden="false"/>
    </xf>
    <xf numFmtId="164" fontId="52" fillId="0" borderId="14" xfId="0" applyFont="true" applyBorder="true" applyAlignment="true" applyProtection="false">
      <alignment horizontal="general" vertical="bottom" textRotation="0" wrapText="true" indent="0" shrinkToFit="false"/>
      <protection locked="true" hidden="false"/>
    </xf>
    <xf numFmtId="164" fontId="110" fillId="0" borderId="14" xfId="0" applyFont="true" applyBorder="true" applyAlignment="true" applyProtection="false">
      <alignment horizontal="general" vertical="bottom" textRotation="0" wrapText="true" indent="0" shrinkToFit="false"/>
      <protection locked="true" hidden="false"/>
    </xf>
    <xf numFmtId="164" fontId="155" fillId="0" borderId="14" xfId="0" applyFont="true" applyBorder="true" applyAlignment="true" applyProtection="false">
      <alignment horizontal="general" vertical="bottom" textRotation="0" wrapText="true" indent="0" shrinkToFit="false"/>
      <protection locked="true" hidden="false"/>
    </xf>
    <xf numFmtId="164" fontId="156" fillId="0" borderId="14" xfId="0" applyFont="true" applyBorder="true" applyAlignment="true" applyProtection="false">
      <alignment horizontal="general" vertical="bottom" textRotation="0" wrapText="true" indent="0" shrinkToFit="false"/>
      <protection locked="true" hidden="false"/>
    </xf>
    <xf numFmtId="164" fontId="157" fillId="0" borderId="0" xfId="0" applyFont="true" applyBorder="false" applyAlignment="true" applyProtection="false">
      <alignment horizontal="general" vertical="bottom" textRotation="0" wrapText="true" indent="0" shrinkToFit="false"/>
      <protection locked="true" hidden="false"/>
    </xf>
    <xf numFmtId="164" fontId="158" fillId="0" borderId="0" xfId="0" applyFont="true" applyBorder="false" applyAlignment="true" applyProtection="false">
      <alignment horizontal="general" vertical="bottom" textRotation="0" wrapText="true" indent="0" shrinkToFit="false"/>
      <protection locked="true" hidden="false"/>
    </xf>
    <xf numFmtId="164" fontId="158" fillId="7" borderId="14" xfId="0" applyFont="true" applyBorder="true" applyAlignment="true" applyProtection="false">
      <alignment horizontal="general" vertical="bottom" textRotation="0" wrapText="true" indent="0" shrinkToFit="false"/>
      <protection locked="true" hidden="false"/>
    </xf>
    <xf numFmtId="164" fontId="46" fillId="6" borderId="32" xfId="0" applyFont="true" applyBorder="true" applyAlignment="true" applyProtection="false">
      <alignment horizontal="general" vertical="bottom" textRotation="0" wrapText="true" indent="0" shrinkToFit="false"/>
      <protection locked="true" hidden="false"/>
    </xf>
    <xf numFmtId="164" fontId="33" fillId="0" borderId="41" xfId="0" applyFont="true" applyBorder="true" applyAlignment="true" applyProtection="false">
      <alignment horizontal="general" vertical="bottom" textRotation="0" wrapText="true" indent="0" shrinkToFit="false"/>
      <protection locked="true" hidden="false"/>
    </xf>
    <xf numFmtId="164" fontId="37" fillId="0" borderId="41" xfId="0" applyFont="true" applyBorder="true" applyAlignment="true" applyProtection="false">
      <alignment horizontal="general" vertical="bottom" textRotation="0" wrapText="tru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83" fillId="0" borderId="17" xfId="0" applyFont="true" applyBorder="true" applyAlignment="true" applyProtection="false">
      <alignment horizontal="general" vertical="bottom" textRotation="0" wrapText="true" indent="0" shrinkToFit="false"/>
      <protection locked="true" hidden="false"/>
    </xf>
    <xf numFmtId="164" fontId="37" fillId="6" borderId="41" xfId="0" applyFont="true" applyBorder="true" applyAlignment="true" applyProtection="false">
      <alignment horizontal="general" vertical="bottom" textRotation="0" wrapText="true" indent="0" shrinkToFit="false"/>
      <protection locked="true" hidden="false"/>
    </xf>
    <xf numFmtId="164" fontId="44" fillId="0" borderId="47" xfId="0" applyFont="true" applyBorder="true" applyAlignment="true" applyProtection="false">
      <alignment horizontal="general" vertical="bottom" textRotation="0" wrapText="true" indent="0" shrinkToFit="false"/>
      <protection locked="true" hidden="false"/>
    </xf>
    <xf numFmtId="164" fontId="40" fillId="0" borderId="51" xfId="0" applyFont="true" applyBorder="true" applyAlignment="true" applyProtection="false">
      <alignment horizontal="general" vertical="bottom" textRotation="0" wrapText="true" indent="0" shrinkToFit="false"/>
      <protection locked="true" hidden="false"/>
    </xf>
    <xf numFmtId="164" fontId="33" fillId="11" borderId="27" xfId="0" applyFont="true" applyBorder="true" applyAlignment="true" applyProtection="false">
      <alignment horizontal="general" vertical="bottom" textRotation="0" wrapText="true" indent="0" shrinkToFit="false"/>
      <protection locked="true" hidden="false"/>
    </xf>
    <xf numFmtId="164" fontId="84" fillId="0" borderId="14" xfId="0" applyFont="true" applyBorder="true" applyAlignment="true" applyProtection="false">
      <alignment horizontal="general" vertical="bottom" textRotation="0" wrapText="true" indent="0" shrinkToFit="false"/>
      <protection locked="true" hidden="false"/>
    </xf>
    <xf numFmtId="164" fontId="159" fillId="0" borderId="14" xfId="0" applyFont="true" applyBorder="true" applyAlignment="true" applyProtection="false">
      <alignment horizontal="general" vertical="bottom" textRotation="0" wrapText="true" indent="0" shrinkToFit="false"/>
      <protection locked="true" hidden="false"/>
    </xf>
    <xf numFmtId="164" fontId="37" fillId="0" borderId="67" xfId="0" applyFont="true" applyBorder="true" applyAlignment="true" applyProtection="false">
      <alignment horizontal="general" vertical="bottom" textRotation="0" wrapText="true" indent="0" shrinkToFit="false"/>
      <protection locked="true" hidden="false"/>
    </xf>
    <xf numFmtId="164" fontId="54" fillId="0" borderId="14" xfId="0" applyFont="true" applyBorder="true" applyAlignment="true" applyProtection="false">
      <alignment horizontal="general" vertical="bottom" textRotation="0" wrapText="true" indent="0" shrinkToFit="false"/>
      <protection locked="true" hidden="false"/>
    </xf>
    <xf numFmtId="164" fontId="54" fillId="0" borderId="17" xfId="0" applyFont="true" applyBorder="true" applyAlignment="true" applyProtection="false">
      <alignment horizontal="general" vertical="bottom" textRotation="0" wrapText="true" indent="0" shrinkToFit="false"/>
      <protection locked="true" hidden="false"/>
    </xf>
    <xf numFmtId="164" fontId="33" fillId="14" borderId="35" xfId="0" applyFont="true" applyBorder="true" applyAlignment="true" applyProtection="false">
      <alignment horizontal="general" vertical="bottom" textRotation="0" wrapText="true" indent="0" shrinkToFit="false"/>
      <protection locked="true" hidden="false"/>
    </xf>
    <xf numFmtId="164" fontId="33" fillId="14" borderId="14" xfId="0" applyFont="true" applyBorder="true" applyAlignment="true" applyProtection="false">
      <alignment horizontal="general" vertical="bottom" textRotation="0" wrapText="true" indent="0" shrinkToFit="false"/>
      <protection locked="true" hidden="false"/>
    </xf>
    <xf numFmtId="164" fontId="116" fillId="14" borderId="17" xfId="0" applyFont="true" applyBorder="tru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4" fontId="98" fillId="0" borderId="0" xfId="0" applyFont="true" applyBorder="false" applyAlignment="false" applyProtection="false">
      <alignment horizontal="general" vertical="bottom" textRotation="0" wrapText="false" indent="0" shrinkToFit="false"/>
      <protection locked="true" hidden="false"/>
    </xf>
    <xf numFmtId="164" fontId="68"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179" fillId="0" borderId="0" xfId="0" applyFont="true" applyBorder="false" applyAlignment="false" applyProtection="false">
      <alignment horizontal="general" vertical="bottom" textRotation="0" wrapText="false" indent="0" shrinkToFit="false"/>
      <protection locked="true" hidden="false"/>
    </xf>
    <xf numFmtId="164" fontId="129" fillId="0" borderId="0" xfId="0" applyFont="true" applyBorder="false" applyAlignment="false" applyProtection="false">
      <alignment horizontal="general" vertical="bottom" textRotation="0" wrapText="false" indent="0" shrinkToFit="false"/>
      <protection locked="true" hidden="false"/>
    </xf>
    <xf numFmtId="164" fontId="83" fillId="0" borderId="0" xfId="0" applyFont="true" applyBorder="false" applyAlignment="false" applyProtection="false">
      <alignment horizontal="general" vertical="bottom" textRotation="0" wrapText="false" indent="0" shrinkToFit="false"/>
      <protection locked="true" hidden="false"/>
    </xf>
    <xf numFmtId="164" fontId="135" fillId="0" borderId="0" xfId="0" applyFont="true" applyBorder="false" applyAlignment="false" applyProtection="false">
      <alignment horizontal="general" vertical="bottom" textRotation="0" wrapText="false" indent="0" shrinkToFit="false"/>
      <protection locked="true" hidden="false"/>
    </xf>
    <xf numFmtId="164" fontId="134" fillId="0" borderId="0" xfId="0" applyFont="true" applyBorder="false" applyAlignment="false" applyProtection="false">
      <alignment horizontal="general" vertical="bottom" textRotation="0" wrapText="false" indent="0" shrinkToFit="false"/>
      <protection locked="true" hidden="false"/>
    </xf>
    <xf numFmtId="164" fontId="96" fillId="0" borderId="0" xfId="0" applyFont="true" applyBorder="false" applyAlignment="false" applyProtection="false">
      <alignment horizontal="general"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80"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Ergebnis" xfId="20"/>
    <cellStyle name="Ergebnis2" xfId="21"/>
    <cellStyle name="Überschrift" xfId="22"/>
    <cellStyle name="Überschrift1" xfId="23"/>
    <cellStyle name="Heading 1" xfId="24"/>
    <cellStyle name="Heading1 2" xfId="25"/>
    <cellStyle name="Result 3" xfId="26"/>
    <cellStyle name="Result2 4" xfId="27"/>
  </cellStyles>
  <dxfs count="1">
    <dxf>
      <font>
        <name val="Calibri"/>
        <family val="2"/>
        <b val="1"/>
        <i val="1"/>
        <color rgb="FF000000"/>
        <sz val="11"/>
        <u val="single"/>
      </font>
    </dxf>
  </dxfs>
  <colors>
    <indexedColors>
      <rgbColor rgb="FF000000"/>
      <rgbColor rgb="FFEEEEEE"/>
      <rgbColor rgb="FFFF0000"/>
      <rgbColor rgb="FF00FF7F"/>
      <rgbColor rgb="FF2B2BD2"/>
      <rgbColor rgb="FFFFFF00"/>
      <rgbColor rgb="FF232323"/>
      <rgbColor rgb="FF2BD22B"/>
      <rgbColor rgb="FF800000"/>
      <rgbColor rgb="FF008000"/>
      <rgbColor rgb="FF000080"/>
      <rgbColor rgb="FFA8A600"/>
      <rgbColor rgb="FFA80053"/>
      <rgbColor rgb="FF0084D1"/>
      <rgbColor rgb="FFCCCCCC"/>
      <rgbColor rgb="FF808080"/>
      <rgbColor rgb="FFB2B2B2"/>
      <rgbColor rgb="FFDC2300"/>
      <rgbColor rgb="FFFFFFCC"/>
      <rgbColor rgb="FF101010"/>
      <rgbColor rgb="FF400000"/>
      <rgbColor rgb="FF004586"/>
      <rgbColor rgb="FF0070C0"/>
      <rgbColor rgb="FFDDDDDD"/>
      <rgbColor rgb="FF0000A8"/>
      <rgbColor rgb="FF222222"/>
      <rgbColor rgb="FFFFFF00"/>
      <rgbColor rgb="FF00A800"/>
      <rgbColor rgb="FFA80000"/>
      <rgbColor rgb="FF7E0021"/>
      <rgbColor rgb="FF0053A8"/>
      <rgbColor rgb="FF15428B"/>
      <rgbColor rgb="FF00B050"/>
      <rgbColor rgb="FFCCFFFF"/>
      <rgbColor rgb="FF191919"/>
      <rgbColor rgb="FFFFFF99"/>
      <rgbColor rgb="FF83CAFF"/>
      <rgbColor rgb="FF1A1A1A"/>
      <rgbColor rgb="FFB3B3B3"/>
      <rgbColor rgb="FFD2D02B"/>
      <rgbColor rgb="FF2B7ED2"/>
      <rgbColor rgb="FF2BD27E"/>
      <rgbColor rgb="FFAECF00"/>
      <rgbColor rgb="FFFFD320"/>
      <rgbColor rgb="FFBEBD3F"/>
      <rgbColor rgb="FFFF420E"/>
      <rgbColor rgb="FF666666"/>
      <rgbColor rgb="FF999999"/>
      <rgbColor rgb="FF003F80"/>
      <rgbColor rgb="FF579D1C"/>
      <rgbColor rgb="FF212121"/>
      <rgbColor rgb="FF242424"/>
      <rgbColor rgb="FFD22B2B"/>
      <rgbColor rgb="FFC5000B"/>
      <rgbColor rgb="FF3F3FB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problemlos</c:f>
              <c:strCache>
                <c:ptCount val="1"/>
                <c:pt idx="0">
                  <c:v>problemlos</c:v>
                </c:pt>
              </c:strCache>
            </c:strRef>
          </c:tx>
          <c:spPr>
            <a:solidFill>
              <a:srgbClr val="2bd27e"/>
            </a:solidFill>
            <a:ln>
              <a:noFill/>
            </a:ln>
          </c:spPr>
          <c:invertIfNegative val="0"/>
          <c:dPt>
            <c:idx val="0"/>
            <c:invertIfNegative val="0"/>
            <c:spPr>
              <a:solidFill>
                <a:srgbClr val="2bd27e"/>
              </a:solidFill>
              <a:ln>
                <a:noFill/>
              </a:ln>
            </c:spPr>
          </c:dPt>
          <c:dPt>
            <c:idx val="1"/>
            <c:invertIfNegative val="0"/>
            <c:spPr>
              <a:solidFill>
                <a:srgbClr val="2bd27e"/>
              </a:solidFill>
              <a:ln>
                <a:noFill/>
              </a:ln>
            </c:spPr>
          </c:dPt>
          <c:dPt>
            <c:idx val="3"/>
            <c:invertIfNegative val="0"/>
            <c:spPr>
              <a:solidFill>
                <a:srgbClr val="2bd27e"/>
              </a:solidFill>
              <a:ln>
                <a:noFill/>
              </a:ln>
            </c:spPr>
          </c:dPt>
          <c:dLbls>
            <c:numFmt formatCode="General" sourceLinked="1"/>
            <c:dLbl>
              <c:idx val="0"/>
              <c:numFmt formatCode="General" sourceLinked="1"/>
              <c:txPr>
                <a:bodyPr/>
                <a:lstStyle/>
                <a:p>
                  <a:pPr>
                    <a:defRPr b="0" sz="1000" spc="-1" strike="noStrike">
                      <a:latin typeface="Arial"/>
                    </a:defRPr>
                  </a:pPr>
                </a:p>
              </c:txPr>
              <c:showLegendKey val="0"/>
              <c:showVal val="0"/>
              <c:showCatName val="0"/>
              <c:showSerName val="0"/>
              <c:showPercent val="1"/>
              <c:separator> </c:separator>
            </c:dLbl>
            <c:dLbl>
              <c:idx val="1"/>
              <c:numFmt formatCode="General" sourceLinked="1"/>
              <c:txPr>
                <a:bodyPr/>
                <a:lstStyle/>
                <a:p>
                  <a:pPr>
                    <a:defRPr b="0" sz="1000" spc="-1" strike="noStrike">
                      <a:latin typeface="Arial"/>
                    </a:defRPr>
                  </a:pPr>
                </a:p>
              </c:txPr>
              <c:showLegendKey val="0"/>
              <c:showVal val="0"/>
              <c:showCatName val="0"/>
              <c:showSerName val="0"/>
              <c:showPercent val="1"/>
              <c:separator> </c:separator>
            </c:dLbl>
            <c:dLbl>
              <c:idx val="3"/>
              <c:numFmt formatCode="General" sourceLinked="1"/>
              <c:txPr>
                <a:bodyPr/>
                <a:lstStyle/>
                <a:p>
                  <a:pPr>
                    <a:defRPr b="0" sz="1000" spc="-1" strike="noStrike">
                      <a:latin typeface="Arial"/>
                    </a:defRPr>
                  </a:pPr>
                </a:p>
              </c:txPr>
              <c:showLegendKey val="0"/>
              <c:showVal val="0"/>
              <c:showCatName val="0"/>
              <c:showSerName val="0"/>
              <c:showPercent val="1"/>
              <c:separator> </c:separator>
            </c:dLbl>
            <c:txPr>
              <a:bodyPr/>
              <a:lstStyle/>
              <a:p>
                <a:pPr>
                  <a:defRPr b="0" sz="1000" spc="-1" strike="noStrike">
                    <a:latin typeface="Arial"/>
                  </a:defRPr>
                </a:pPr>
              </a:p>
            </c:txPr>
            <c:showLegendKey val="0"/>
            <c:showVal val="0"/>
            <c:showCatName val="0"/>
            <c:showSerName val="0"/>
            <c:showPercent val="1"/>
            <c:separator> </c:separator>
            <c:showLeaderLines val="0"/>
          </c:dLbls>
          <c:cat>
            <c:strRef>
              <c:f>Auswertung!$C$75:$C$79</c:f>
              <c:strCache>
                <c:ptCount val="5"/>
                <c:pt idx="0">
                  <c:v>Lühr, 1984</c:v>
                </c:pt>
                <c:pt idx="1">
                  <c:v>Ringe, 2006</c:v>
                </c:pt>
                <c:pt idx="2">
                  <c:v/>
                </c:pt>
                <c:pt idx="3">
                  <c:v>Lühr, 1984</c:v>
                </c:pt>
                <c:pt idx="4">
                  <c:v>Ringe, 2006</c:v>
                </c:pt>
              </c:strCache>
            </c:strRef>
          </c:cat>
          <c:val>
            <c:numRef>
              <c:f>Auswertung!$E$75:$E$79</c:f>
              <c:numCache>
                <c:formatCode>General</c:formatCode>
                <c:ptCount val="5"/>
                <c:pt idx="0">
                  <c:v>243</c:v>
                </c:pt>
                <c:pt idx="1">
                  <c:v>230</c:v>
                </c:pt>
                <c:pt idx="2">
                  <c:v/>
                </c:pt>
                <c:pt idx="3">
                  <c:v>0.754658385093168</c:v>
                </c:pt>
                <c:pt idx="4">
                  <c:v>0.714285714285714</c:v>
                </c:pt>
              </c:numCache>
            </c:numRef>
          </c:val>
        </c:ser>
        <c:ser>
          <c:idx val="1"/>
          <c:order val="1"/>
          <c:tx>
            <c:strRef>
              <c:f>Auswertung!$P$3</c:f>
              <c:strCache>
                <c:ptCount val="1"/>
                <c:pt idx="0">
                  <c:v>Zusatzannahmen nötig</c:v>
                </c:pt>
              </c:strCache>
            </c:strRef>
          </c:tx>
          <c:spPr>
            <a:solidFill>
              <a:srgbClr val="d2d02b"/>
            </a:solidFill>
            <a:ln>
              <a:noFill/>
            </a:ln>
          </c:spPr>
          <c:invertIfNegative val="0"/>
          <c:dLbls>
            <c:numFmt formatCode="General" sourceLinked="1"/>
            <c:txPr>
              <a:bodyPr/>
              <a:lstStyle/>
              <a:p>
                <a:pPr>
                  <a:defRPr b="0" sz="1000" spc="-1" strike="noStrike">
                    <a:latin typeface="Arial"/>
                  </a:defRPr>
                </a:pPr>
              </a:p>
            </c:txPr>
            <c:showLegendKey val="0"/>
            <c:showVal val="0"/>
            <c:showCatName val="0"/>
            <c:showSerName val="0"/>
            <c:showPercent val="1"/>
            <c:separator> </c:separator>
            <c:showLeaderLines val="0"/>
          </c:dLbls>
          <c:cat>
            <c:strRef>
              <c:f>Auswertung!$C$75:$C$79</c:f>
              <c:strCache>
                <c:ptCount val="5"/>
                <c:pt idx="0">
                  <c:v>Lühr, 1984</c:v>
                </c:pt>
                <c:pt idx="1">
                  <c:v>Ringe, 2006</c:v>
                </c:pt>
                <c:pt idx="2">
                  <c:v/>
                </c:pt>
                <c:pt idx="3">
                  <c:v>Lühr, 1984</c:v>
                </c:pt>
                <c:pt idx="4">
                  <c:v>Ringe, 2006</c:v>
                </c:pt>
              </c:strCache>
            </c:strRef>
          </c:cat>
          <c:val>
            <c:numRef>
              <c:f>Auswertung!$F$75:$F$79</c:f>
              <c:numCache>
                <c:formatCode>General</c:formatCode>
                <c:ptCount val="5"/>
                <c:pt idx="0">
                  <c:v>73</c:v>
                </c:pt>
                <c:pt idx="1">
                  <c:v>79</c:v>
                </c:pt>
                <c:pt idx="2">
                  <c:v/>
                </c:pt>
                <c:pt idx="3">
                  <c:v>0.2329</c:v>
                </c:pt>
                <c:pt idx="4">
                  <c:v>0.2453</c:v>
                </c:pt>
              </c:numCache>
            </c:numRef>
          </c:val>
        </c:ser>
        <c:ser>
          <c:idx val="2"/>
          <c:order val="2"/>
          <c:tx>
            <c:strRef>
              <c:f>Auswertung!$M$71</c:f>
              <c:strCache>
                <c:ptCount val="1"/>
                <c:pt idx="0">
                  <c:v>Problem ohne Lösungsvorschlag</c:v>
                </c:pt>
              </c:strCache>
            </c:strRef>
          </c:tx>
          <c:spPr>
            <a:solidFill>
              <a:srgbClr val="d22b2b"/>
            </a:solidFill>
            <a:ln>
              <a:noFill/>
            </a:ln>
          </c:spPr>
          <c:invertIfNegative val="0"/>
          <c:dLbls>
            <c:numFmt formatCode="General" sourceLinked="1"/>
            <c:txPr>
              <a:bodyPr/>
              <a:lstStyle/>
              <a:p>
                <a:pPr>
                  <a:defRPr b="0" sz="1000" spc="-1" strike="noStrike">
                    <a:latin typeface="Arial"/>
                  </a:defRPr>
                </a:pPr>
              </a:p>
            </c:txPr>
            <c:showLegendKey val="0"/>
            <c:showVal val="0"/>
            <c:showCatName val="0"/>
            <c:showSerName val="0"/>
            <c:showPercent val="1"/>
            <c:separator> </c:separator>
            <c:showLeaderLines val="0"/>
          </c:dLbls>
          <c:cat>
            <c:strRef>
              <c:f>Auswertung!$C$75:$C$79</c:f>
              <c:strCache>
                <c:ptCount val="5"/>
                <c:pt idx="0">
                  <c:v>Lühr, 1984</c:v>
                </c:pt>
                <c:pt idx="1">
                  <c:v>Ringe, 2006</c:v>
                </c:pt>
                <c:pt idx="2">
                  <c:v/>
                </c:pt>
                <c:pt idx="3">
                  <c:v>Lühr, 1984</c:v>
                </c:pt>
                <c:pt idx="4">
                  <c:v>Ringe, 2006</c:v>
                </c:pt>
              </c:strCache>
            </c:strRef>
          </c:cat>
          <c:val>
            <c:numRef>
              <c:f>Auswertung!$M$75:$M$79</c:f>
              <c:numCache>
                <c:formatCode>General</c:formatCode>
                <c:ptCount val="5"/>
                <c:pt idx="0">
                  <c:v>4</c:v>
                </c:pt>
                <c:pt idx="1">
                  <c:v>4</c:v>
                </c:pt>
                <c:pt idx="2">
                  <c:v/>
                </c:pt>
                <c:pt idx="3">
                  <c:v>0.0124</c:v>
                </c:pt>
                <c:pt idx="4">
                  <c:v>0.0124</c:v>
                </c:pt>
              </c:numCache>
            </c:numRef>
          </c:val>
        </c:ser>
        <c:gapWidth val="100"/>
        <c:overlap val="0"/>
        <c:axId val="99411003"/>
        <c:axId val="79249141"/>
      </c:barChart>
      <c:catAx>
        <c:axId val="99411003"/>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9249141"/>
        <c:crosses val="autoZero"/>
        <c:auto val="1"/>
        <c:lblAlgn val="ctr"/>
        <c:lblOffset val="100"/>
      </c:catAx>
      <c:valAx>
        <c:axId val="79249141"/>
        <c:scaling>
          <c:orientation val="minMax"/>
        </c:scaling>
        <c:delete val="0"/>
        <c:axPos val="l"/>
        <c:majorGridlines>
          <c:spPr>
            <a:ln>
              <a:solidFill>
                <a:srgbClr val="b3b3b3"/>
              </a:solidFill>
            </a:ln>
          </c:spPr>
        </c:majorGridlines>
        <c:minorGridlines>
          <c:spPr>
            <a:ln>
              <a:solidFill>
                <a:srgbClr val="dddddd"/>
              </a:solidFill>
            </a:ln>
          </c:spPr>
        </c:minorGridlines>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9411003"/>
        <c:crosses val="autoZero"/>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problemlos</c:f>
              <c:strCache>
                <c:ptCount val="1"/>
                <c:pt idx="0">
                  <c:v>problemlos</c:v>
                </c:pt>
              </c:strCache>
            </c:strRef>
          </c:tx>
          <c:spPr>
            <a:solidFill>
              <a:srgbClr val="004586"/>
            </a:solidFill>
            <a:ln>
              <a:noFill/>
            </a:ln>
          </c:spPr>
          <c:invertIfNegative val="0"/>
          <c:dLbls>
            <c:numFmt formatCode="General"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Auswertung!$C$75:$C$76</c:f>
              <c:strCache>
                <c:ptCount val="2"/>
                <c:pt idx="0">
                  <c:v>Lühr, 1984</c:v>
                </c:pt>
                <c:pt idx="1">
                  <c:v>Ringe, 2006</c:v>
                </c:pt>
              </c:strCache>
            </c:strRef>
          </c:cat>
          <c:val>
            <c:numRef>
              <c:f>Auswertung!$E$75:$E$76</c:f>
              <c:numCache>
                <c:formatCode>General</c:formatCode>
                <c:ptCount val="2"/>
                <c:pt idx="0">
                  <c:v>243</c:v>
                </c:pt>
                <c:pt idx="1">
                  <c:v>230</c:v>
                </c:pt>
              </c:numCache>
            </c:numRef>
          </c:val>
        </c:ser>
        <c:ser>
          <c:idx val="1"/>
          <c:order val="1"/>
          <c:tx>
            <c:strRef>
              <c:f>Auswertung!$F$71</c:f>
              <c:strCache>
                <c:ptCount val="1"/>
                <c:pt idx="0">
                  <c:v>Zusatzannahmen nötig</c:v>
                </c:pt>
              </c:strCache>
            </c:strRef>
          </c:tx>
          <c:spPr>
            <a:solidFill>
              <a:srgbClr val="d2d02b"/>
            </a:solidFill>
            <a:ln>
              <a:noFill/>
            </a:ln>
          </c:spPr>
          <c:invertIfNegative val="0"/>
          <c:dLbls>
            <c:numFmt formatCode="General" sourceLinked="1"/>
            <c:txPr>
              <a:bodyPr/>
              <a:lstStyle/>
              <a:p>
                <a:pPr>
                  <a:defRPr b="0" sz="1000" spc="-1" strike="noStrike">
                    <a:latin typeface="Arial"/>
                  </a:defRPr>
                </a:pPr>
              </a:p>
            </c:txPr>
            <c:showLegendKey val="0"/>
            <c:showVal val="1"/>
            <c:showCatName val="0"/>
            <c:showSerName val="0"/>
            <c:showPercent val="1"/>
            <c:separator> </c:separator>
            <c:showLeaderLines val="0"/>
          </c:dLbls>
          <c:cat>
            <c:strRef>
              <c:f>Auswertung!$C$75:$C$76</c:f>
              <c:strCache>
                <c:ptCount val="2"/>
                <c:pt idx="0">
                  <c:v>Lühr, 1984</c:v>
                </c:pt>
                <c:pt idx="1">
                  <c:v>Ringe, 2006</c:v>
                </c:pt>
              </c:strCache>
            </c:strRef>
          </c:cat>
          <c:val>
            <c:numRef>
              <c:f>Auswertung!$F$75:$F$76</c:f>
              <c:numCache>
                <c:formatCode>General</c:formatCode>
                <c:ptCount val="2"/>
                <c:pt idx="0">
                  <c:v>73</c:v>
                </c:pt>
                <c:pt idx="1">
                  <c:v>79</c:v>
                </c:pt>
              </c:numCache>
            </c:numRef>
          </c:val>
        </c:ser>
        <c:ser>
          <c:idx val="2"/>
          <c:order val="2"/>
          <c:tx>
            <c:strRef>
              <c:f>Auswertung!$M$71</c:f>
              <c:strCache>
                <c:ptCount val="1"/>
                <c:pt idx="0">
                  <c:v>Problem ohne Lösungsvorschlag</c:v>
                </c:pt>
              </c:strCache>
            </c:strRef>
          </c:tx>
          <c:spPr>
            <a:solidFill>
              <a:srgbClr val="aecf00"/>
            </a:solidFill>
            <a:ln>
              <a:noFill/>
            </a:ln>
          </c:spPr>
          <c:invertIfNegative val="0"/>
          <c:dLbls>
            <c:numFmt formatCode="General" sourceLinked="1"/>
            <c:txPr>
              <a:bodyPr/>
              <a:lstStyle/>
              <a:p>
                <a:pPr>
                  <a:defRPr b="0" sz="1000" spc="-1" strike="noStrike">
                    <a:latin typeface="Arial"/>
                  </a:defRPr>
                </a:pPr>
              </a:p>
            </c:txPr>
            <c:showLegendKey val="0"/>
            <c:showVal val="0"/>
            <c:showCatName val="0"/>
            <c:showSerName val="0"/>
            <c:showPercent val="0"/>
            <c:separator> </c:separator>
            <c:showLeaderLines val="0"/>
          </c:dLbls>
          <c:cat>
            <c:strRef>
              <c:f>Auswertung!$C$75:$C$76</c:f>
              <c:strCache>
                <c:ptCount val="2"/>
                <c:pt idx="0">
                  <c:v>Lühr, 1984</c:v>
                </c:pt>
                <c:pt idx="1">
                  <c:v>Ringe, 2006</c:v>
                </c:pt>
              </c:strCache>
            </c:strRef>
          </c:cat>
          <c:val>
            <c:numRef>
              <c:f>Auswertung!$M$75:$M$76</c:f>
              <c:numCache>
                <c:formatCode>General</c:formatCode>
                <c:ptCount val="2"/>
                <c:pt idx="0">
                  <c:v>4</c:v>
                </c:pt>
                <c:pt idx="1">
                  <c:v>4</c:v>
                </c:pt>
              </c:numCache>
            </c:numRef>
          </c:val>
        </c:ser>
        <c:gapWidth val="100"/>
        <c:overlap val="0"/>
        <c:axId val="33706216"/>
        <c:axId val="71122490"/>
      </c:barChart>
      <c:catAx>
        <c:axId val="33706216"/>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1122490"/>
        <c:crosses val="autoZero"/>
        <c:auto val="1"/>
        <c:lblAlgn val="ctr"/>
        <c:lblOffset val="100"/>
      </c:catAx>
      <c:valAx>
        <c:axId val="71122490"/>
        <c:scaling>
          <c:orientation val="minMax"/>
          <c:max val="350"/>
          <c:min val="0"/>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3706216"/>
        <c:crossesAt val="1"/>
        <c:majorUnit val="50"/>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ff420e"/>
            </a:solidFill>
            <a:ln>
              <a:noFill/>
            </a:ln>
          </c:spPr>
          <c:invertIfNegative val="0"/>
          <c:dLbls>
            <c:numFmt formatCode="0.00\ %" sourceLinked="1"/>
            <c:txPr>
              <a:bodyPr/>
              <a:lstStyle/>
              <a:p>
                <a:pPr>
                  <a:defRPr b="0" sz="1000" spc="-1" strike="noStrike">
                    <a:latin typeface="Arial"/>
                  </a:defRPr>
                </a:pPr>
              </a:p>
            </c:txPr>
            <c:showLegendKey val="0"/>
            <c:showVal val="1"/>
            <c:showCatName val="0"/>
            <c:showSerName val="0"/>
            <c:showPercent val="0"/>
            <c:separator> </c:separator>
            <c:showLeaderLines val="0"/>
          </c:dLbls>
          <c:val>
            <c:numRef>
              <c:f>Auswertung!$E$78:$E$79</c:f>
              <c:numCache>
                <c:formatCode>General</c:formatCode>
                <c:ptCount val="2"/>
                <c:pt idx="0">
                  <c:v>0.754658385093168</c:v>
                </c:pt>
                <c:pt idx="1">
                  <c:v>0.714285714285714</c:v>
                </c:pt>
              </c:numCache>
            </c:numRef>
          </c:val>
        </c:ser>
        <c:ser>
          <c:idx val="1"/>
          <c:order val="1"/>
          <c:spPr>
            <a:solidFill>
              <a:srgbClr val="aecf00"/>
            </a:solidFill>
            <a:ln>
              <a:noFill/>
            </a:ln>
          </c:spPr>
          <c:invertIfNegative val="0"/>
          <c:dLbls>
            <c:numFmt formatCode="0.00\ %" sourceLinked="1"/>
            <c:txPr>
              <a:bodyPr/>
              <a:lstStyle/>
              <a:p>
                <a:pPr>
                  <a:defRPr b="0" sz="1000" spc="-1" strike="noStrike">
                    <a:latin typeface="Arial"/>
                  </a:defRPr>
                </a:pPr>
              </a:p>
            </c:txPr>
            <c:showLegendKey val="0"/>
            <c:showVal val="1"/>
            <c:showCatName val="0"/>
            <c:showSerName val="0"/>
            <c:showPercent val="0"/>
            <c:separator> </c:separator>
            <c:showLeaderLines val="0"/>
          </c:dLbls>
          <c:val>
            <c:numRef>
              <c:f>Auswertung!$F$78:$F$79</c:f>
              <c:numCache>
                <c:formatCode>General</c:formatCode>
                <c:ptCount val="2"/>
                <c:pt idx="0">
                  <c:v>0.2329</c:v>
                </c:pt>
                <c:pt idx="1">
                  <c:v>0.2453</c:v>
                </c:pt>
              </c:numCache>
            </c:numRef>
          </c:val>
        </c:ser>
        <c:ser>
          <c:idx val="2"/>
          <c:order val="2"/>
          <c:spPr>
            <a:solidFill>
              <a:srgbClr val="579d1c"/>
            </a:solidFill>
            <a:ln>
              <a:noFill/>
            </a:ln>
          </c:spPr>
          <c:invertIfNegative val="0"/>
          <c:dLbls>
            <c:numFmt formatCode="0.00\ %" sourceLinked="1"/>
            <c:txPr>
              <a:bodyPr/>
              <a:lstStyle/>
              <a:p>
                <a:pPr>
                  <a:defRPr b="0" sz="1000" spc="-1" strike="noStrike">
                    <a:latin typeface="Arial"/>
                  </a:defRPr>
                </a:pPr>
              </a:p>
            </c:txPr>
            <c:showLegendKey val="0"/>
            <c:showVal val="1"/>
            <c:showCatName val="0"/>
            <c:showSerName val="0"/>
            <c:showPercent val="0"/>
            <c:separator> </c:separator>
            <c:showLeaderLines val="0"/>
          </c:dLbls>
          <c:val>
            <c:numRef>
              <c:f>Auswertung!$M$78:$M$79</c:f>
              <c:numCache>
                <c:formatCode>General</c:formatCode>
                <c:ptCount val="2"/>
                <c:pt idx="0">
                  <c:v>0.0124</c:v>
                </c:pt>
                <c:pt idx="1">
                  <c:v>0.0124</c:v>
                </c:pt>
              </c:numCache>
            </c:numRef>
          </c:val>
        </c:ser>
        <c:gapWidth val="100"/>
        <c:overlap val="0"/>
        <c:axId val="25576584"/>
        <c:axId val="3830857"/>
      </c:barChart>
      <c:catAx>
        <c:axId val="25576584"/>
        <c:scaling>
          <c:orientation val="minMax"/>
        </c:scaling>
        <c:delete val="1"/>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830857"/>
        <c:auto val="1"/>
        <c:lblAlgn val="ctr"/>
        <c:lblOffset val="100"/>
      </c:catAx>
      <c:valAx>
        <c:axId val="3830857"/>
        <c:scaling>
          <c:orientation val="minMax"/>
          <c:max val="1"/>
          <c:min val="0"/>
        </c:scaling>
        <c:delete val="0"/>
        <c:axPos val="l"/>
        <c:majorGridlines>
          <c:spPr>
            <a:ln>
              <a:solidFill>
                <a:srgbClr val="b3b3b3"/>
              </a:solidFill>
            </a:ln>
          </c:spPr>
        </c:majorGridlines>
        <c:numFmt formatCode="0.00\ %" sourceLinked="1"/>
        <c:majorTickMark val="out"/>
        <c:minorTickMark val="none"/>
        <c:tickLblPos val="nextTo"/>
        <c:spPr>
          <a:ln>
            <a:solidFill>
              <a:srgbClr val="b3b3b3"/>
            </a:solidFill>
          </a:ln>
        </c:spPr>
        <c:txPr>
          <a:bodyPr/>
          <a:lstStyle/>
          <a:p>
            <a:pPr>
              <a:defRPr b="0" sz="1000" spc="-1" strike="noStrike">
                <a:latin typeface="Arial"/>
              </a:defRPr>
            </a:pPr>
          </a:p>
        </c:txPr>
        <c:crossAx val="25576584"/>
        <c:crossesAt val="1"/>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Erklärungserfolg bezüglich der belegten Präterita</a:t>
            </a:r>
          </a:p>
        </c:rich>
      </c:tx>
      <c:overlay val="0"/>
      <c:spPr>
        <a:noFill/>
        <a:ln>
          <a:noFill/>
        </a:ln>
      </c:spPr>
    </c:title>
    <c:autoTitleDeleted val="0"/>
    <c:plotArea>
      <c:barChart>
        <c:barDir val="col"/>
        <c:grouping val="clustered"/>
        <c:varyColors val="0"/>
        <c:ser>
          <c:idx val="0"/>
          <c:order val="0"/>
          <c:tx>
            <c:strRef>
              <c:f>Auswertung!$E$71</c:f>
              <c:strCache>
                <c:ptCount val="1"/>
                <c:pt idx="0">
                  <c:v>davon problemlos</c:v>
                </c:pt>
              </c:strCache>
            </c:strRef>
          </c:tx>
          <c:spPr>
            <a:solidFill>
              <a:srgbClr val="2bd27e"/>
            </a:solidFill>
            <a:ln>
              <a:noFill/>
            </a:ln>
          </c:spPr>
          <c:invertIfNegative val="0"/>
          <c:dLbls>
            <c:numFmt formatCode="0.00\ %" sourceLinked="1"/>
            <c:txPr>
              <a:bodyPr/>
              <a:lstStyle/>
              <a:p>
                <a:pPr>
                  <a:defRPr b="0" sz="1000" spc="-1" strike="noStrike">
                    <a:latin typeface="Arial"/>
                  </a:defRPr>
                </a:pPr>
              </a:p>
            </c:txPr>
            <c:showLegendKey val="0"/>
            <c:showVal val="1"/>
            <c:showCatName val="0"/>
            <c:showSerName val="0"/>
            <c:showPercent val="0"/>
            <c:separator> </c:separator>
            <c:showLeaderLines val="0"/>
          </c:dLbls>
          <c:cat>
            <c:strRef>
              <c:f>Auswertung!$C$78:$C$79</c:f>
              <c:strCache>
                <c:ptCount val="2"/>
                <c:pt idx="0">
                  <c:v>Lühr, 1984</c:v>
                </c:pt>
                <c:pt idx="1">
                  <c:v>Ringe, 2006</c:v>
                </c:pt>
              </c:strCache>
            </c:strRef>
          </c:cat>
          <c:val>
            <c:numRef>
              <c:f>Auswertung!$E$78:$E$79</c:f>
              <c:numCache>
                <c:formatCode>General</c:formatCode>
                <c:ptCount val="2"/>
                <c:pt idx="0">
                  <c:v>0.754658385093168</c:v>
                </c:pt>
                <c:pt idx="1">
                  <c:v>0.714285714285714</c:v>
                </c:pt>
              </c:numCache>
            </c:numRef>
          </c:val>
        </c:ser>
        <c:ser>
          <c:idx val="1"/>
          <c:order val="1"/>
          <c:tx>
            <c:strRef>
              <c:f>Auswertung!$F$71</c:f>
              <c:strCache>
                <c:ptCount val="1"/>
                <c:pt idx="0">
                  <c:v>Zusatzannahmen nötig</c:v>
                </c:pt>
              </c:strCache>
            </c:strRef>
          </c:tx>
          <c:spPr>
            <a:solidFill>
              <a:srgbClr val="d2d02b"/>
            </a:solidFill>
            <a:ln>
              <a:noFill/>
            </a:ln>
          </c:spPr>
          <c:invertIfNegative val="0"/>
          <c:dLbls>
            <c:numFmt formatCode="0.00\ %" sourceLinked="1"/>
            <c:txPr>
              <a:bodyPr/>
              <a:lstStyle/>
              <a:p>
                <a:pPr>
                  <a:defRPr b="0" sz="1000" spc="-1" strike="noStrike">
                    <a:latin typeface="Arial"/>
                  </a:defRPr>
                </a:pPr>
              </a:p>
            </c:txPr>
            <c:showLegendKey val="0"/>
            <c:showVal val="1"/>
            <c:showCatName val="0"/>
            <c:showSerName val="0"/>
            <c:showPercent val="0"/>
            <c:separator> </c:separator>
            <c:showLeaderLines val="0"/>
          </c:dLbls>
          <c:cat>
            <c:strRef>
              <c:f>Auswertung!$C$78:$C$79</c:f>
              <c:strCache>
                <c:ptCount val="2"/>
                <c:pt idx="0">
                  <c:v>Lühr, 1984</c:v>
                </c:pt>
                <c:pt idx="1">
                  <c:v>Ringe, 2006</c:v>
                </c:pt>
              </c:strCache>
            </c:strRef>
          </c:cat>
          <c:val>
            <c:numRef>
              <c:f>Auswertung!$F$78:$F$79</c:f>
              <c:numCache>
                <c:formatCode>General</c:formatCode>
                <c:ptCount val="2"/>
                <c:pt idx="0">
                  <c:v>0.2329</c:v>
                </c:pt>
                <c:pt idx="1">
                  <c:v>0.2453</c:v>
                </c:pt>
              </c:numCache>
            </c:numRef>
          </c:val>
        </c:ser>
        <c:ser>
          <c:idx val="2"/>
          <c:order val="2"/>
          <c:tx>
            <c:strRef>
              <c:f>Auswertung!$M$71</c:f>
              <c:strCache>
                <c:ptCount val="1"/>
                <c:pt idx="0">
                  <c:v>Problem ohne Lösungsvorschlag</c:v>
                </c:pt>
              </c:strCache>
            </c:strRef>
          </c:tx>
          <c:spPr>
            <a:solidFill>
              <a:srgbClr val="d22b2b"/>
            </a:solidFill>
            <a:ln>
              <a:noFill/>
            </a:ln>
          </c:spPr>
          <c:invertIfNegative val="0"/>
          <c:dLbls>
            <c:numFmt formatCode="0.00\ %" sourceLinked="1"/>
            <c:txPr>
              <a:bodyPr/>
              <a:lstStyle/>
              <a:p>
                <a:pPr>
                  <a:defRPr b="0" sz="1000" spc="-1" strike="noStrike">
                    <a:latin typeface="Arial"/>
                  </a:defRPr>
                </a:pPr>
              </a:p>
            </c:txPr>
            <c:showLegendKey val="0"/>
            <c:showVal val="1"/>
            <c:showCatName val="0"/>
            <c:showSerName val="0"/>
            <c:showPercent val="0"/>
            <c:separator> </c:separator>
            <c:showLeaderLines val="0"/>
          </c:dLbls>
          <c:cat>
            <c:strRef>
              <c:f>Auswertung!$C$78:$C$79</c:f>
              <c:strCache>
                <c:ptCount val="2"/>
                <c:pt idx="0">
                  <c:v>Lühr, 1984</c:v>
                </c:pt>
                <c:pt idx="1">
                  <c:v>Ringe, 2006</c:v>
                </c:pt>
              </c:strCache>
            </c:strRef>
          </c:cat>
          <c:val>
            <c:numRef>
              <c:f>Auswertung!$M$78:$M$79</c:f>
              <c:numCache>
                <c:formatCode>General</c:formatCode>
                <c:ptCount val="2"/>
                <c:pt idx="0">
                  <c:v>0.0124</c:v>
                </c:pt>
                <c:pt idx="1">
                  <c:v>0.0124</c:v>
                </c:pt>
              </c:numCache>
            </c:numRef>
          </c:val>
        </c:ser>
        <c:gapWidth val="100"/>
        <c:overlap val="0"/>
        <c:axId val="39326022"/>
        <c:axId val="41993714"/>
      </c:barChart>
      <c:catAx>
        <c:axId val="39326022"/>
        <c:scaling>
          <c:orientation val="minMax"/>
        </c:scaling>
        <c:delete val="0"/>
        <c:axPos val="b"/>
        <c:title>
          <c:tx>
            <c:rich>
              <a:bodyPr rot="0"/>
              <a:lstStyle/>
              <a:p>
                <a:pPr>
                  <a:defRPr b="0" sz="900" spc="-1" strike="noStrike">
                    <a:latin typeface="Arial"/>
                  </a:defRPr>
                </a:pPr>
                <a:r>
                  <a:rPr b="0" sz="900" spc="-1" strike="noStrike">
                    <a:latin typeface="Arial"/>
                  </a:rPr>
                  <a:t>Erklärungserfolg</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1993714"/>
        <c:crosses val="autoZero"/>
        <c:auto val="1"/>
        <c:lblAlgn val="ctr"/>
        <c:lblOffset val="100"/>
      </c:catAx>
      <c:valAx>
        <c:axId val="4199371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Anteile an der Summe der belegten Varianten</a:t>
                </a:r>
              </a:p>
            </c:rich>
          </c:tx>
          <c:overlay val="0"/>
          <c:spPr>
            <a:noFill/>
            <a:ln>
              <a:noFill/>
            </a:ln>
          </c:spPr>
        </c:title>
        <c:numFmt formatCode="0.00\ %" sourceLinked="1"/>
        <c:majorTickMark val="out"/>
        <c:minorTickMark val="none"/>
        <c:tickLblPos val="nextTo"/>
        <c:spPr>
          <a:ln>
            <a:solidFill>
              <a:srgbClr val="b3b3b3"/>
            </a:solidFill>
          </a:ln>
        </c:spPr>
        <c:txPr>
          <a:bodyPr/>
          <a:lstStyle/>
          <a:p>
            <a:pPr>
              <a:defRPr b="0" sz="1000" spc="-1" strike="noStrike">
                <a:latin typeface="Arial"/>
              </a:defRPr>
            </a:pPr>
          </a:p>
        </c:txPr>
        <c:crossAx val="39326022"/>
        <c:crosses val="autoZero"/>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Times New Roman"/>
              </a:defRPr>
            </a:pPr>
            <a:r>
              <a:rPr b="0" sz="1300" spc="-1" strike="noStrike">
                <a:latin typeface="Times New Roman"/>
              </a:rPr>
              <a:t>Erklärungserfolg der Theorien bezüglich der Rekonstruktion</a:t>
            </a:r>
          </a:p>
        </c:rich>
      </c:tx>
      <c:overlay val="0"/>
      <c:spPr>
        <a:noFill/>
        <a:ln>
          <a:noFill/>
        </a:ln>
      </c:spPr>
    </c:title>
    <c:autoTitleDeleted val="0"/>
    <c:plotArea>
      <c:barChart>
        <c:barDir val="col"/>
        <c:grouping val="clustered"/>
        <c:varyColors val="0"/>
        <c:ser>
          <c:idx val="0"/>
          <c:order val="0"/>
          <c:tx>
            <c:strRef>
              <c:f>Auswertung!$I$61</c:f>
              <c:strCache>
                <c:ptCount val="1"/>
                <c:pt idx="0">
                  <c:v>weder Zusatzannahmen noch ungelöste Probleme</c:v>
                </c:pt>
              </c:strCache>
            </c:strRef>
          </c:tx>
          <c:spPr>
            <a:solidFill>
              <a:srgbClr val="2bd27e"/>
            </a:solidFill>
            <a:ln>
              <a:noFill/>
            </a:ln>
          </c:spPr>
          <c:invertIfNegative val="0"/>
          <c:dLbls>
            <c:numFmt formatCode="0.00\ %" sourceLinked="1"/>
            <c:txPr>
              <a:bodyPr/>
              <a:lstStyle/>
              <a:p>
                <a:pPr>
                  <a:defRPr b="0" sz="1000" spc="-1" strike="noStrike">
                    <a:latin typeface="Arial"/>
                  </a:defRPr>
                </a:pPr>
              </a:p>
            </c:txPr>
            <c:showLegendKey val="0"/>
            <c:showVal val="1"/>
            <c:showCatName val="0"/>
            <c:showSerName val="0"/>
            <c:showPercent val="0"/>
            <c:separator> </c:separator>
            <c:showLeaderLines val="0"/>
          </c:dLbls>
          <c:cat>
            <c:strRef>
              <c:f>Auswertung!$H$62:$H$63</c:f>
              <c:strCache>
                <c:ptCount val="2"/>
                <c:pt idx="0">
                  <c:v>Lühr, 1948</c:v>
                </c:pt>
                <c:pt idx="1">
                  <c:v>Ringe, 2006</c:v>
                </c:pt>
              </c:strCache>
            </c:strRef>
          </c:cat>
          <c:val>
            <c:numRef>
              <c:f>Auswertung!$I$62:$I$63</c:f>
              <c:numCache>
                <c:formatCode>General</c:formatCode>
                <c:ptCount val="2"/>
                <c:pt idx="0">
                  <c:v>0.41025641025641</c:v>
                </c:pt>
                <c:pt idx="1">
                  <c:v>0.333333333333333</c:v>
                </c:pt>
              </c:numCache>
            </c:numRef>
          </c:val>
        </c:ser>
        <c:ser>
          <c:idx val="1"/>
          <c:order val="1"/>
          <c:tx>
            <c:strRef>
              <c:f>Auswertung!$J$61</c:f>
              <c:strCache>
                <c:ptCount val="1"/>
                <c:pt idx="0">
                  <c:v>1 Zusatzannahme</c:v>
                </c:pt>
              </c:strCache>
            </c:strRef>
          </c:tx>
          <c:spPr>
            <a:solidFill>
              <a:srgbClr val="bebd3f"/>
            </a:solidFill>
            <a:ln>
              <a:noFill/>
            </a:ln>
          </c:spPr>
          <c:invertIfNegative val="0"/>
          <c:dLbls>
            <c:numFmt formatCode="0.00\ %" sourceLinked="1"/>
            <c:txPr>
              <a:bodyPr/>
              <a:lstStyle/>
              <a:p>
                <a:pPr>
                  <a:defRPr b="0" sz="1000" spc="-1" strike="noStrike">
                    <a:latin typeface="Arial"/>
                  </a:defRPr>
                </a:pPr>
              </a:p>
            </c:txPr>
            <c:showLegendKey val="0"/>
            <c:showVal val="1"/>
            <c:showCatName val="0"/>
            <c:showSerName val="0"/>
            <c:showPercent val="0"/>
            <c:separator> </c:separator>
            <c:showLeaderLines val="0"/>
          </c:dLbls>
          <c:cat>
            <c:strRef>
              <c:f>Auswertung!$H$62:$H$63</c:f>
              <c:strCache>
                <c:ptCount val="2"/>
                <c:pt idx="0">
                  <c:v>Lühr, 1948</c:v>
                </c:pt>
                <c:pt idx="1">
                  <c:v>Ringe, 2006</c:v>
                </c:pt>
              </c:strCache>
            </c:strRef>
          </c:cat>
          <c:val>
            <c:numRef>
              <c:f>Auswertung!$J$62:$J$63</c:f>
              <c:numCache>
                <c:formatCode>General</c:formatCode>
                <c:ptCount val="2"/>
                <c:pt idx="0">
                  <c:v>0.384615384615385</c:v>
                </c:pt>
                <c:pt idx="1">
                  <c:v>0.641025641025641</c:v>
                </c:pt>
              </c:numCache>
            </c:numRef>
          </c:val>
        </c:ser>
        <c:ser>
          <c:idx val="2"/>
          <c:order val="2"/>
          <c:tx>
            <c:strRef>
              <c:f>Auswertung!$K$61</c:f>
              <c:strCache>
                <c:ptCount val="1"/>
                <c:pt idx="0">
                  <c:v>2 Zusatzannahmen</c:v>
                </c:pt>
              </c:strCache>
            </c:strRef>
          </c:tx>
          <c:spPr>
            <a:solidFill>
              <a:srgbClr val="a8a600"/>
            </a:solidFill>
            <a:ln>
              <a:noFill/>
            </a:ln>
          </c:spPr>
          <c:invertIfNegative val="0"/>
          <c:dLbls>
            <c:numFmt formatCode="0.00\ %" sourceLinked="1"/>
            <c:txPr>
              <a:bodyPr/>
              <a:lstStyle/>
              <a:p>
                <a:pPr>
                  <a:defRPr b="0" sz="1000" spc="-1" strike="noStrike">
                    <a:latin typeface="Arial"/>
                  </a:defRPr>
                </a:pPr>
              </a:p>
            </c:txPr>
            <c:showLegendKey val="0"/>
            <c:showVal val="1"/>
            <c:showCatName val="0"/>
            <c:showSerName val="0"/>
            <c:showPercent val="0"/>
            <c:separator> </c:separator>
            <c:showLeaderLines val="0"/>
          </c:dLbls>
          <c:cat>
            <c:strRef>
              <c:f>Auswertung!$H$62:$H$63</c:f>
              <c:strCache>
                <c:ptCount val="2"/>
                <c:pt idx="0">
                  <c:v>Lühr, 1948</c:v>
                </c:pt>
                <c:pt idx="1">
                  <c:v>Ringe, 2006</c:v>
                </c:pt>
              </c:strCache>
            </c:strRef>
          </c:cat>
          <c:val>
            <c:numRef>
              <c:f>Auswertung!$K$62:$K$63</c:f>
              <c:numCache>
                <c:formatCode>General</c:formatCode>
                <c:ptCount val="2"/>
                <c:pt idx="0">
                  <c:v>0.153846153846154</c:v>
                </c:pt>
                <c:pt idx="1">
                  <c:v>0.0512820512820513</c:v>
                </c:pt>
              </c:numCache>
            </c:numRef>
          </c:val>
        </c:ser>
        <c:ser>
          <c:idx val="3"/>
          <c:order val="3"/>
          <c:tx>
            <c:strRef>
              <c:f>Auswertung!$L$61</c:f>
              <c:strCache>
                <c:ptCount val="1"/>
                <c:pt idx="0">
                  <c:v>Summe der Lemmata mit Zusatzannahmen</c:v>
                </c:pt>
              </c:strCache>
            </c:strRef>
          </c:tx>
          <c:spPr>
            <a:solidFill>
              <a:srgbClr val="d2d02b"/>
            </a:solidFill>
            <a:ln>
              <a:noFill/>
            </a:ln>
          </c:spPr>
          <c:invertIfNegative val="0"/>
          <c:dLbls>
            <c:numFmt formatCode="0.00\ %" sourceLinked="1"/>
            <c:txPr>
              <a:bodyPr/>
              <a:lstStyle/>
              <a:p>
                <a:pPr>
                  <a:defRPr b="0" sz="1000" spc="-1" strike="noStrike">
                    <a:latin typeface="Arial"/>
                  </a:defRPr>
                </a:pPr>
              </a:p>
            </c:txPr>
            <c:showLegendKey val="0"/>
            <c:showVal val="1"/>
            <c:showCatName val="0"/>
            <c:showSerName val="0"/>
            <c:showPercent val="0"/>
            <c:separator> </c:separator>
            <c:showLeaderLines val="0"/>
          </c:dLbls>
          <c:cat>
            <c:strRef>
              <c:f>Auswertung!$H$62:$H$63</c:f>
              <c:strCache>
                <c:ptCount val="2"/>
                <c:pt idx="0">
                  <c:v>Lühr, 1948</c:v>
                </c:pt>
                <c:pt idx="1">
                  <c:v>Ringe, 2006</c:v>
                </c:pt>
              </c:strCache>
            </c:strRef>
          </c:cat>
          <c:val>
            <c:numRef>
              <c:f>Auswertung!$L$62:$L$63</c:f>
              <c:numCache>
                <c:formatCode>General</c:formatCode>
                <c:ptCount val="2"/>
                <c:pt idx="0">
                  <c:v>0.538461538461538</c:v>
                </c:pt>
                <c:pt idx="1">
                  <c:v>0.692307692307692</c:v>
                </c:pt>
              </c:numCache>
            </c:numRef>
          </c:val>
        </c:ser>
        <c:ser>
          <c:idx val="4"/>
          <c:order val="4"/>
          <c:tx>
            <c:strRef>
              <c:f>Auswertung!$M$61</c:f>
              <c:strCache>
                <c:ptCount val="1"/>
                <c:pt idx="0">
                  <c:v>1 Zusatzannahme + 1 ungelöstes Problem</c:v>
                </c:pt>
              </c:strCache>
            </c:strRef>
          </c:tx>
          <c:spPr>
            <a:solidFill>
              <a:srgbClr val="d22b2b"/>
            </a:solidFill>
            <a:ln>
              <a:noFill/>
            </a:ln>
          </c:spPr>
          <c:invertIfNegative val="0"/>
          <c:dLbls>
            <c:numFmt formatCode="0.00\ %" sourceLinked="1"/>
            <c:txPr>
              <a:bodyPr/>
              <a:lstStyle/>
              <a:p>
                <a:pPr>
                  <a:defRPr b="0" sz="1000" spc="-1" strike="noStrike">
                    <a:latin typeface="Arial"/>
                  </a:defRPr>
                </a:pPr>
              </a:p>
            </c:txPr>
            <c:showLegendKey val="0"/>
            <c:showVal val="1"/>
            <c:showCatName val="0"/>
            <c:showSerName val="0"/>
            <c:showPercent val="0"/>
            <c:separator> </c:separator>
            <c:showLeaderLines val="0"/>
          </c:dLbls>
          <c:cat>
            <c:strRef>
              <c:f>Auswertung!$H$62:$H$63</c:f>
              <c:strCache>
                <c:ptCount val="2"/>
                <c:pt idx="0">
                  <c:v>Lühr, 1948</c:v>
                </c:pt>
                <c:pt idx="1">
                  <c:v>Ringe, 2006</c:v>
                </c:pt>
              </c:strCache>
            </c:strRef>
          </c:cat>
          <c:val>
            <c:numRef>
              <c:f>Auswertung!$M$62:$M$63</c:f>
              <c:numCache>
                <c:formatCode>General</c:formatCode>
                <c:ptCount val="2"/>
                <c:pt idx="0">
                  <c:v>0.0256410256410256</c:v>
                </c:pt>
                <c:pt idx="1">
                  <c:v>0.0256410256410256</c:v>
                </c:pt>
              </c:numCache>
            </c:numRef>
          </c:val>
        </c:ser>
        <c:gapWidth val="100"/>
        <c:overlap val="0"/>
        <c:axId val="31346964"/>
        <c:axId val="43953923"/>
      </c:barChart>
      <c:catAx>
        <c:axId val="31346964"/>
        <c:scaling>
          <c:orientation val="minMax"/>
        </c:scaling>
        <c:delete val="0"/>
        <c:axPos val="b"/>
        <c:title>
          <c:tx>
            <c:rich>
              <a:bodyPr rot="0"/>
              <a:lstStyle/>
              <a:p>
                <a:pPr>
                  <a:defRPr b="0" sz="900" spc="-1" strike="noStrike">
                    <a:latin typeface="Times New Roman"/>
                  </a:defRPr>
                </a:pPr>
                <a:r>
                  <a:rPr b="0" sz="900" spc="-1" strike="noStrike">
                    <a:latin typeface="Times New Roman"/>
                  </a:rPr>
                  <a:t>Erklärungsbedarf der Rekonstrukte</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Times New Roman"/>
              </a:defRPr>
            </a:pPr>
          </a:p>
        </c:txPr>
        <c:crossAx val="43953923"/>
        <c:crosses val="autoZero"/>
        <c:auto val="1"/>
        <c:lblAlgn val="ctr"/>
        <c:lblOffset val="100"/>
      </c:catAx>
      <c:valAx>
        <c:axId val="43953923"/>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Anteil an der Summe der ausgewerteten Lemmata</a:t>
                </a:r>
              </a:p>
            </c:rich>
          </c:tx>
          <c:overlay val="0"/>
          <c:spPr>
            <a:noFill/>
            <a:ln>
              <a:noFill/>
            </a:ln>
          </c:spPr>
        </c:title>
        <c:numFmt formatCode="0.00\ %" sourceLinked="1"/>
        <c:majorTickMark val="out"/>
        <c:minorTickMark val="none"/>
        <c:tickLblPos val="nextTo"/>
        <c:spPr>
          <a:ln>
            <a:solidFill>
              <a:srgbClr val="b3b3b3"/>
            </a:solidFill>
          </a:ln>
        </c:spPr>
        <c:txPr>
          <a:bodyPr/>
          <a:lstStyle/>
          <a:p>
            <a:pPr>
              <a:defRPr b="0" sz="1000" spc="-1" strike="noStrike">
                <a:latin typeface="Arial"/>
              </a:defRPr>
            </a:pPr>
          </a:p>
        </c:txPr>
        <c:crossAx val="31346964"/>
        <c:crosses val="autoZero"/>
      </c:valAx>
      <c:spPr>
        <a:noFill/>
        <a:ln>
          <a:solidFill>
            <a:srgbClr val="b3b3b3"/>
          </a:solidFill>
        </a:ln>
      </c:spPr>
    </c:plotArea>
    <c:legend>
      <c:legendPos val="r"/>
      <c:overlay val="0"/>
      <c:spPr>
        <a:noFill/>
        <a:ln>
          <a:noFill/>
        </a:ln>
      </c:spPr>
      <c:txPr>
        <a:bodyPr/>
        <a:lstStyle/>
        <a:p>
          <a:pPr>
            <a:defRPr b="0" sz="1000" spc="-1" strike="noStrike">
              <a:latin typeface="Times New Roman"/>
            </a:defRPr>
          </a:pPr>
        </a:p>
      </c:txPr>
    </c:legend>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latin typeface="Times New Roman"/>
              </a:defRPr>
            </a:pPr>
            <a:r>
              <a:rPr b="0" sz="1100" spc="-1" strike="noStrike">
                <a:latin typeface="Times New Roman"/>
              </a:rPr>
              <a:t>Anteile der Zusatzannahmen bei der Rekonstruktion</a:t>
            </a:r>
          </a:p>
        </c:rich>
      </c:tx>
      <c:overlay val="0"/>
      <c:spPr>
        <a:noFill/>
        <a:ln>
          <a:noFill/>
        </a:ln>
      </c:spPr>
    </c:title>
    <c:autoTitleDeleted val="0"/>
    <c:plotArea>
      <c:barChart>
        <c:barDir val="col"/>
        <c:grouping val="clustered"/>
        <c:varyColors val="0"/>
        <c:ser>
          <c:idx val="0"/>
          <c:order val="0"/>
          <c:tx>
            <c:strRef>
              <c:f>dentalsuffix</c:f>
              <c:strCache>
                <c:ptCount val="1"/>
                <c:pt idx="0">
                  <c:v>dentalsuffix</c:v>
                </c:pt>
              </c:strCache>
            </c:strRef>
          </c:tx>
          <c:spPr>
            <a:solidFill>
              <a:srgbClr val="004586"/>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Auswertung!$D$59:$D$60</c:f>
              <c:strCache>
                <c:ptCount val="2"/>
                <c:pt idx="0">
                  <c:v>Lühr, 1984</c:v>
                </c:pt>
                <c:pt idx="1">
                  <c:v>Ringe, 2006</c:v>
                </c:pt>
              </c:strCache>
            </c:strRef>
          </c:cat>
          <c:val>
            <c:numRef>
              <c:f>Auswertung!$E$59:$E$60</c:f>
              <c:numCache>
                <c:formatCode>General</c:formatCode>
                <c:ptCount val="2"/>
                <c:pt idx="0">
                  <c:v>0.111111111111111</c:v>
                </c:pt>
                <c:pt idx="1">
                  <c:v>0.1</c:v>
                </c:pt>
              </c:numCache>
            </c:numRef>
          </c:val>
        </c:ser>
        <c:ser>
          <c:idx val="1"/>
          <c:order val="1"/>
          <c:tx>
            <c:strRef>
              <c:f>stammvokal</c:f>
              <c:strCache>
                <c:ptCount val="1"/>
                <c:pt idx="0">
                  <c:v>stammvokal</c:v>
                </c:pt>
              </c:strCache>
            </c:strRef>
          </c:tx>
          <c:spPr>
            <a:solidFill>
              <a:srgbClr val="ff420e"/>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Auswertung!$D$59:$D$60</c:f>
              <c:strCache>
                <c:ptCount val="2"/>
                <c:pt idx="0">
                  <c:v>Lühr, 1984</c:v>
                </c:pt>
                <c:pt idx="1">
                  <c:v>Ringe, 2006</c:v>
                </c:pt>
              </c:strCache>
            </c:strRef>
          </c:cat>
          <c:val>
            <c:numRef>
              <c:f>Auswertung!$F$59:$F$60</c:f>
              <c:numCache>
                <c:formatCode>General</c:formatCode>
                <c:ptCount val="2"/>
                <c:pt idx="0">
                  <c:v>0.333333333333333</c:v>
                </c:pt>
                <c:pt idx="1">
                  <c:v>0.3</c:v>
                </c:pt>
              </c:numCache>
            </c:numRef>
          </c:val>
        </c:ser>
        <c:ser>
          <c:idx val="2"/>
          <c:order val="2"/>
          <c:tx>
            <c:strRef>
              <c:f>stammauslaut</c:f>
              <c:strCache>
                <c:ptCount val="1"/>
                <c:pt idx="0">
                  <c:v>stammauslaut</c:v>
                </c:pt>
              </c:strCache>
            </c:strRef>
          </c:tx>
          <c:spPr>
            <a:solidFill>
              <a:srgbClr val="ffd320"/>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Auswertung!$D$59:$D$60</c:f>
              <c:strCache>
                <c:ptCount val="2"/>
                <c:pt idx="0">
                  <c:v>Lühr, 1984</c:v>
                </c:pt>
                <c:pt idx="1">
                  <c:v>Ringe, 2006</c:v>
                </c:pt>
              </c:strCache>
            </c:strRef>
          </c:cat>
          <c:val>
            <c:numRef>
              <c:f>Auswertung!$G$59:$G$60</c:f>
              <c:numCache>
                <c:formatCode>General</c:formatCode>
                <c:ptCount val="2"/>
                <c:pt idx="0">
                  <c:v>0.0740740740740741</c:v>
                </c:pt>
                <c:pt idx="1">
                  <c:v>0.0333333333333333</c:v>
                </c:pt>
              </c:numCache>
            </c:numRef>
          </c:val>
        </c:ser>
        <c:ser>
          <c:idx val="3"/>
          <c:order val="3"/>
          <c:tx>
            <c:strRef>
              <c:f>dentasuffix_und_stammauslaut</c:f>
              <c:strCache>
                <c:ptCount val="1"/>
                <c:pt idx="0">
                  <c:v>dentasuffix_und_stammauslaut</c:v>
                </c:pt>
              </c:strCache>
            </c:strRef>
          </c:tx>
          <c:spPr>
            <a:solidFill>
              <a:srgbClr val="579d1c"/>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Auswertung!$D$59:$D$60</c:f>
              <c:strCache>
                <c:ptCount val="2"/>
                <c:pt idx="0">
                  <c:v>Lühr, 1984</c:v>
                </c:pt>
                <c:pt idx="1">
                  <c:v>Ringe, 2006</c:v>
                </c:pt>
              </c:strCache>
            </c:strRef>
          </c:cat>
          <c:val>
            <c:numRef>
              <c:f>Auswertung!$H$59:$H$60</c:f>
              <c:numCache>
                <c:formatCode>General</c:formatCode>
                <c:ptCount val="2"/>
                <c:pt idx="0">
                  <c:v>0.037037037037037</c:v>
                </c:pt>
                <c:pt idx="1">
                  <c:v>0</c:v>
                </c:pt>
              </c:numCache>
            </c:numRef>
          </c:val>
        </c:ser>
        <c:ser>
          <c:idx val="4"/>
          <c:order val="4"/>
          <c:tx>
            <c:strRef>
              <c:f>stammvokal_und_stammauslaut</c:f>
              <c:strCache>
                <c:ptCount val="1"/>
                <c:pt idx="0">
                  <c:v>stammvokal_und_stammauslaut</c:v>
                </c:pt>
              </c:strCache>
            </c:strRef>
          </c:tx>
          <c:spPr>
            <a:solidFill>
              <a:srgbClr val="7e0021"/>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Auswertung!$D$59:$D$60</c:f>
              <c:strCache>
                <c:ptCount val="2"/>
                <c:pt idx="0">
                  <c:v>Lühr, 1984</c:v>
                </c:pt>
                <c:pt idx="1">
                  <c:v>Ringe, 2006</c:v>
                </c:pt>
              </c:strCache>
            </c:strRef>
          </c:cat>
          <c:val>
            <c:numRef>
              <c:f>Auswertung!$I$59:$I$60</c:f>
              <c:numCache>
                <c:formatCode>General</c:formatCode>
                <c:ptCount val="2"/>
                <c:pt idx="0">
                  <c:v>0.444444444444444</c:v>
                </c:pt>
                <c:pt idx="1">
                  <c:v>0.566666666666667</c:v>
                </c:pt>
              </c:numCache>
            </c:numRef>
          </c:val>
        </c:ser>
        <c:gapWidth val="100"/>
        <c:overlap val="0"/>
        <c:axId val="47680779"/>
        <c:axId val="32793976"/>
      </c:barChart>
      <c:catAx>
        <c:axId val="47680779"/>
        <c:scaling>
          <c:orientation val="minMax"/>
        </c:scaling>
        <c:delete val="0"/>
        <c:axPos val="b"/>
        <c:title>
          <c:tx>
            <c:rich>
              <a:bodyPr rot="0"/>
              <a:lstStyle/>
              <a:p>
                <a:pPr>
                  <a:defRPr b="0" sz="1100" spc="-1" strike="noStrike">
                    <a:latin typeface="Times New Roman"/>
                  </a:defRPr>
                </a:pPr>
                <a:r>
                  <a:rPr b="0" sz="1100" spc="-1" strike="noStrike">
                    <a:latin typeface="Times New Roman"/>
                  </a:rPr>
                  <a:t>zu erklärende Elemente der Rekonstrukte</a:t>
                </a:r>
              </a:p>
            </c:rich>
          </c:tx>
          <c:overlay val="0"/>
          <c:spPr>
            <a:noFill/>
            <a:ln>
              <a:noFill/>
            </a:ln>
          </c:spPr>
        </c:title>
        <c:numFmt formatCode="0.00\ %" sourceLinked="1"/>
        <c:majorTickMark val="out"/>
        <c:minorTickMark val="none"/>
        <c:tickLblPos val="nextTo"/>
        <c:spPr>
          <a:ln>
            <a:solidFill>
              <a:srgbClr val="b3b3b3"/>
            </a:solidFill>
          </a:ln>
        </c:spPr>
        <c:txPr>
          <a:bodyPr/>
          <a:lstStyle/>
          <a:p>
            <a:pPr>
              <a:defRPr b="0" sz="1100" spc="-1" strike="noStrike">
                <a:latin typeface="Times New Roman"/>
              </a:defRPr>
            </a:pPr>
          </a:p>
        </c:txPr>
        <c:crossAx val="32793976"/>
        <c:crosses val="autoZero"/>
        <c:auto val="1"/>
        <c:lblAlgn val="ctr"/>
        <c:lblOffset val="100"/>
      </c:catAx>
      <c:valAx>
        <c:axId val="32793976"/>
        <c:scaling>
          <c:orientation val="minMax"/>
        </c:scaling>
        <c:delete val="0"/>
        <c:axPos val="l"/>
        <c:majorGridlines>
          <c:spPr>
            <a:ln>
              <a:solidFill>
                <a:srgbClr val="b3b3b3"/>
              </a:solidFill>
            </a:ln>
          </c:spPr>
        </c:majorGridlines>
        <c:title>
          <c:tx>
            <c:rich>
              <a:bodyPr rot="-5400000"/>
              <a:lstStyle/>
              <a:p>
                <a:pPr>
                  <a:defRPr b="0" sz="1100" spc="-1" strike="noStrike">
                    <a:latin typeface="Times New Roman"/>
                  </a:defRPr>
                </a:pPr>
                <a:r>
                  <a:rPr b="0" sz="1100" spc="-1" strike="noStrike">
                    <a:latin typeface="Times New Roman"/>
                  </a:rPr>
                  <a:t>relative Häufigkeit der Zusatzannahmen</a:t>
                </a:r>
              </a:p>
            </c:rich>
          </c:tx>
          <c:overlay val="0"/>
          <c:spPr>
            <a:noFill/>
            <a:ln>
              <a:noFill/>
            </a:ln>
          </c:spPr>
        </c:title>
        <c:numFmt formatCode="0.00\ %" sourceLinked="1"/>
        <c:majorTickMark val="out"/>
        <c:minorTickMark val="none"/>
        <c:tickLblPos val="nextTo"/>
        <c:spPr>
          <a:ln>
            <a:solidFill>
              <a:srgbClr val="b3b3b3"/>
            </a:solidFill>
          </a:ln>
        </c:spPr>
        <c:txPr>
          <a:bodyPr/>
          <a:lstStyle/>
          <a:p>
            <a:pPr>
              <a:defRPr b="0" sz="1100" spc="-1" strike="noStrike">
                <a:latin typeface="Times New Roman"/>
              </a:defRPr>
            </a:pPr>
          </a:p>
        </c:txPr>
        <c:crossAx val="47680779"/>
        <c:crosses val="autoZero"/>
      </c:valAx>
      <c:spPr>
        <a:noFill/>
        <a:ln>
          <a:solidFill>
            <a:srgbClr val="b3b3b3"/>
          </a:solidFill>
        </a:ln>
      </c:spPr>
    </c:plotArea>
    <c:legend>
      <c:legendPos val="r"/>
      <c:overlay val="0"/>
      <c:spPr>
        <a:noFill/>
        <a:ln>
          <a:noFill/>
        </a:ln>
      </c:spPr>
      <c:txPr>
        <a:bodyPr/>
        <a:lstStyle/>
        <a:p>
          <a:pPr>
            <a:defRPr b="0" sz="1100" spc="-1" strike="noStrike">
              <a:latin typeface="Times New Roman"/>
            </a:defRPr>
          </a:pPr>
        </a:p>
      </c:txPr>
    </c:legend>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latin typeface="Times New Roman"/>
              </a:defRPr>
            </a:pPr>
            <a:r>
              <a:rPr b="0" sz="1100" spc="-1" strike="noStrike">
                <a:latin typeface="Times New Roman"/>
              </a:rPr>
              <a:t>Anteile der belegten Präterita mit Zusatzannahmen</a:t>
            </a:r>
          </a:p>
        </c:rich>
      </c:tx>
      <c:overlay val="0"/>
      <c:spPr>
        <a:noFill/>
        <a:ln>
          <a:noFill/>
        </a:ln>
      </c:spPr>
    </c:title>
    <c:autoTitleDeleted val="0"/>
    <c:plotArea>
      <c:barChart>
        <c:barDir val="col"/>
        <c:grouping val="clustered"/>
        <c:varyColors val="0"/>
        <c:ser>
          <c:idx val="0"/>
          <c:order val="0"/>
          <c:tx>
            <c:strRef>
              <c:f>dentalsuffix</c:f>
              <c:strCache>
                <c:ptCount val="1"/>
                <c:pt idx="0">
                  <c:v>dentalsuffix</c:v>
                </c:pt>
              </c:strCache>
            </c:strRef>
          </c:tx>
          <c:spPr>
            <a:solidFill>
              <a:srgbClr val="004586"/>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Auswertung!$E$86:$E$87</c:f>
              <c:strCache>
                <c:ptCount val="2"/>
                <c:pt idx="0">
                  <c:v>Lühr, 1984</c:v>
                </c:pt>
                <c:pt idx="1">
                  <c:v>Ringe, 2006</c:v>
                </c:pt>
              </c:strCache>
            </c:strRef>
          </c:cat>
          <c:val>
            <c:numRef>
              <c:f>Auswertung!$F$86:$F$87</c:f>
              <c:numCache>
                <c:formatCode>General</c:formatCode>
                <c:ptCount val="2"/>
                <c:pt idx="0">
                  <c:v>0.26027397260274</c:v>
                </c:pt>
                <c:pt idx="1">
                  <c:v>0.240506329113924</c:v>
                </c:pt>
              </c:numCache>
            </c:numRef>
          </c:val>
        </c:ser>
        <c:ser>
          <c:idx val="1"/>
          <c:order val="1"/>
          <c:tx>
            <c:strRef>
              <c:f>stammvokal</c:f>
              <c:strCache>
                <c:ptCount val="1"/>
                <c:pt idx="0">
                  <c:v>stammvokal</c:v>
                </c:pt>
              </c:strCache>
            </c:strRef>
          </c:tx>
          <c:spPr>
            <a:solidFill>
              <a:srgbClr val="ff420e"/>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Auswertung!$E$86:$E$87</c:f>
              <c:strCache>
                <c:ptCount val="2"/>
                <c:pt idx="0">
                  <c:v>Lühr, 1984</c:v>
                </c:pt>
                <c:pt idx="1">
                  <c:v>Ringe, 2006</c:v>
                </c:pt>
              </c:strCache>
            </c:strRef>
          </c:cat>
          <c:val>
            <c:numRef>
              <c:f>Auswertung!$G$86:$G$87</c:f>
              <c:numCache>
                <c:formatCode>General</c:formatCode>
                <c:ptCount val="2"/>
                <c:pt idx="0">
                  <c:v>0.164383561643836</c:v>
                </c:pt>
                <c:pt idx="1">
                  <c:v>0.151898734177215</c:v>
                </c:pt>
              </c:numCache>
            </c:numRef>
          </c:val>
        </c:ser>
        <c:ser>
          <c:idx val="2"/>
          <c:order val="2"/>
          <c:tx>
            <c:strRef>
              <c:f>stammauslaut</c:f>
              <c:strCache>
                <c:ptCount val="1"/>
                <c:pt idx="0">
                  <c:v>stammauslaut</c:v>
                </c:pt>
              </c:strCache>
            </c:strRef>
          </c:tx>
          <c:spPr>
            <a:solidFill>
              <a:srgbClr val="ffd320"/>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Auswertung!$E$86:$E$87</c:f>
              <c:strCache>
                <c:ptCount val="2"/>
                <c:pt idx="0">
                  <c:v>Lühr, 1984</c:v>
                </c:pt>
                <c:pt idx="1">
                  <c:v>Ringe, 2006</c:v>
                </c:pt>
              </c:strCache>
            </c:strRef>
          </c:cat>
          <c:val>
            <c:numRef>
              <c:f>Auswertung!$H$86:$H$87</c:f>
              <c:numCache>
                <c:formatCode>General</c:formatCode>
                <c:ptCount val="2"/>
                <c:pt idx="0">
                  <c:v>0.164383561643836</c:v>
                </c:pt>
                <c:pt idx="1">
                  <c:v>0.151898734177215</c:v>
                </c:pt>
              </c:numCache>
            </c:numRef>
          </c:val>
        </c:ser>
        <c:ser>
          <c:idx val="3"/>
          <c:order val="3"/>
          <c:tx>
            <c:strRef>
              <c:f>dentalsuffix_und_stammvokal</c:f>
              <c:strCache>
                <c:ptCount val="1"/>
                <c:pt idx="0">
                  <c:v>dentalsuffix_und_stammvokal</c:v>
                </c:pt>
              </c:strCache>
            </c:strRef>
          </c:tx>
          <c:spPr>
            <a:solidFill>
              <a:srgbClr val="579d1c"/>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Auswertung!$E$86:$E$87</c:f>
              <c:strCache>
                <c:ptCount val="2"/>
                <c:pt idx="0">
                  <c:v>Lühr, 1984</c:v>
                </c:pt>
                <c:pt idx="1">
                  <c:v>Ringe, 2006</c:v>
                </c:pt>
              </c:strCache>
            </c:strRef>
          </c:cat>
          <c:val>
            <c:numRef>
              <c:f>Auswertung!$I$86:$I$87</c:f>
              <c:numCache>
                <c:formatCode>General</c:formatCode>
                <c:ptCount val="2"/>
                <c:pt idx="0">
                  <c:v>0.0136986301369863</c:v>
                </c:pt>
                <c:pt idx="1">
                  <c:v>0.0126582278481013</c:v>
                </c:pt>
              </c:numCache>
            </c:numRef>
          </c:val>
        </c:ser>
        <c:ser>
          <c:idx val="4"/>
          <c:order val="4"/>
          <c:tx>
            <c:strRef>
              <c:f>dentalsuffix_und_stammauslaut</c:f>
              <c:strCache>
                <c:ptCount val="1"/>
                <c:pt idx="0">
                  <c:v>dentalsuffix_und_stammauslaut</c:v>
                </c:pt>
              </c:strCache>
            </c:strRef>
          </c:tx>
          <c:spPr>
            <a:solidFill>
              <a:srgbClr val="7e0021"/>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Auswertung!$E$86:$E$87</c:f>
              <c:strCache>
                <c:ptCount val="2"/>
                <c:pt idx="0">
                  <c:v>Lühr, 1984</c:v>
                </c:pt>
                <c:pt idx="1">
                  <c:v>Ringe, 2006</c:v>
                </c:pt>
              </c:strCache>
            </c:strRef>
          </c:cat>
          <c:val>
            <c:numRef>
              <c:f>Auswertung!$J$86:$J$87</c:f>
              <c:numCache>
                <c:formatCode>General</c:formatCode>
                <c:ptCount val="2"/>
                <c:pt idx="0">
                  <c:v>0.0136986301369863</c:v>
                </c:pt>
                <c:pt idx="1">
                  <c:v>0.0126582278481013</c:v>
                </c:pt>
              </c:numCache>
            </c:numRef>
          </c:val>
        </c:ser>
        <c:ser>
          <c:idx val="5"/>
          <c:order val="5"/>
          <c:tx>
            <c:strRef>
              <c:f>stammvokal_und_stammauslaut</c:f>
              <c:strCache>
                <c:ptCount val="1"/>
                <c:pt idx="0">
                  <c:v>stammvokal_und_stammauslaut</c:v>
                </c:pt>
              </c:strCache>
            </c:strRef>
          </c:tx>
          <c:spPr>
            <a:solidFill>
              <a:srgbClr val="83caff"/>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Auswertung!$E$86:$E$87</c:f>
              <c:strCache>
                <c:ptCount val="2"/>
                <c:pt idx="0">
                  <c:v>Lühr, 1984</c:v>
                </c:pt>
                <c:pt idx="1">
                  <c:v>Ringe, 2006</c:v>
                </c:pt>
              </c:strCache>
            </c:strRef>
          </c:cat>
          <c:val>
            <c:numRef>
              <c:f>Auswertung!$K$86:$K$87</c:f>
              <c:numCache>
                <c:formatCode>General</c:formatCode>
                <c:ptCount val="2"/>
                <c:pt idx="0">
                  <c:v>0.383561643835616</c:v>
                </c:pt>
                <c:pt idx="1">
                  <c:v>0.354430379746835</c:v>
                </c:pt>
              </c:numCache>
            </c:numRef>
          </c:val>
        </c:ser>
        <c:gapWidth val="100"/>
        <c:overlap val="0"/>
        <c:axId val="18219175"/>
        <c:axId val="76047152"/>
      </c:barChart>
      <c:catAx>
        <c:axId val="18219175"/>
        <c:scaling>
          <c:orientation val="minMax"/>
        </c:scaling>
        <c:delete val="0"/>
        <c:axPos val="b"/>
        <c:title>
          <c:tx>
            <c:rich>
              <a:bodyPr rot="0"/>
              <a:lstStyle/>
              <a:p>
                <a:pPr>
                  <a:defRPr b="0" sz="1100" spc="-1" strike="noStrike">
                    <a:latin typeface="Times New Roman"/>
                  </a:defRPr>
                </a:pPr>
                <a:r>
                  <a:rPr b="0" sz="1100" spc="-1" strike="noStrike">
                    <a:latin typeface="Times New Roman"/>
                  </a:rPr>
                  <a:t>relative Häufigkeit der Präterita mir Zusatzannahmen</a:t>
                </a:r>
              </a:p>
            </c:rich>
          </c:tx>
          <c:overlay val="0"/>
          <c:spPr>
            <a:noFill/>
            <a:ln>
              <a:noFill/>
            </a:ln>
          </c:spPr>
        </c:title>
        <c:numFmt formatCode="0.00\ %" sourceLinked="1"/>
        <c:majorTickMark val="out"/>
        <c:minorTickMark val="none"/>
        <c:tickLblPos val="nextTo"/>
        <c:spPr>
          <a:ln>
            <a:solidFill>
              <a:srgbClr val="b3b3b3"/>
            </a:solidFill>
          </a:ln>
        </c:spPr>
        <c:txPr>
          <a:bodyPr/>
          <a:lstStyle/>
          <a:p>
            <a:pPr>
              <a:defRPr b="0" sz="1100" spc="-1" strike="noStrike">
                <a:latin typeface="Times New Roman"/>
              </a:defRPr>
            </a:pPr>
          </a:p>
        </c:txPr>
        <c:crossAx val="76047152"/>
        <c:crosses val="autoZero"/>
        <c:auto val="1"/>
        <c:lblAlgn val="ctr"/>
        <c:lblOffset val="100"/>
      </c:catAx>
      <c:valAx>
        <c:axId val="76047152"/>
        <c:scaling>
          <c:orientation val="minMax"/>
        </c:scaling>
        <c:delete val="0"/>
        <c:axPos val="l"/>
        <c:majorGridlines>
          <c:spPr>
            <a:ln>
              <a:solidFill>
                <a:srgbClr val="b3b3b3"/>
              </a:solidFill>
            </a:ln>
          </c:spPr>
        </c:majorGridlines>
        <c:title>
          <c:tx>
            <c:rich>
              <a:bodyPr rot="-5400000"/>
              <a:lstStyle/>
              <a:p>
                <a:pPr>
                  <a:defRPr b="0" sz="1100" spc="-1" strike="noStrike">
                    <a:latin typeface="Times New Roman"/>
                  </a:defRPr>
                </a:pPr>
                <a:r>
                  <a:rPr b="0" sz="1100" spc="-1" strike="noStrike">
                    <a:latin typeface="Times New Roman"/>
                  </a:rPr>
                  <a:t>erklärungsbedürftige Elemente der Präterita</a:t>
                </a:r>
              </a:p>
            </c:rich>
          </c:tx>
          <c:overlay val="0"/>
          <c:spPr>
            <a:noFill/>
            <a:ln>
              <a:noFill/>
            </a:ln>
          </c:spPr>
        </c:title>
        <c:numFmt formatCode="0.00\ %" sourceLinked="1"/>
        <c:majorTickMark val="out"/>
        <c:minorTickMark val="none"/>
        <c:tickLblPos val="nextTo"/>
        <c:spPr>
          <a:ln>
            <a:solidFill>
              <a:srgbClr val="b3b3b3"/>
            </a:solidFill>
          </a:ln>
        </c:spPr>
        <c:txPr>
          <a:bodyPr/>
          <a:lstStyle/>
          <a:p>
            <a:pPr>
              <a:defRPr b="0" sz="1100" spc="-1" strike="noStrike">
                <a:latin typeface="Times New Roman"/>
              </a:defRPr>
            </a:pPr>
          </a:p>
        </c:txPr>
        <c:crossAx val="18219175"/>
        <c:crosses val="autoZero"/>
      </c:valAx>
      <c:spPr>
        <a:noFill/>
        <a:ln>
          <a:solidFill>
            <a:srgbClr val="b3b3b3"/>
          </a:solidFill>
        </a:ln>
      </c:spPr>
    </c:plotArea>
    <c:legend>
      <c:legendPos val="r"/>
      <c:overlay val="0"/>
      <c:spPr>
        <a:noFill/>
        <a:ln>
          <a:noFill/>
        </a:ln>
      </c:spPr>
      <c:txPr>
        <a:bodyPr/>
        <a:lstStyle/>
        <a:p>
          <a:pPr>
            <a:defRPr b="0" sz="1100" spc="-1" strike="noStrike">
              <a:latin typeface="Times New Roman"/>
            </a:defRPr>
          </a:pPr>
        </a:p>
      </c:txPr>
    </c:legend>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latin typeface="Times New Roman"/>
              </a:defRPr>
            </a:pPr>
            <a:r>
              <a:rPr b="0" sz="1100" spc="-1" strike="noStrike">
                <a:latin typeface="Times New Roman"/>
              </a:rPr>
              <a:t>Anteile der belegten Präterita mit bisher ungelösten Problemen</a:t>
            </a:r>
          </a:p>
        </c:rich>
      </c:tx>
      <c:overlay val="0"/>
      <c:spPr>
        <a:noFill/>
        <a:ln>
          <a:noFill/>
        </a:ln>
      </c:spPr>
    </c:title>
    <c:autoTitleDeleted val="0"/>
    <c:plotArea>
      <c:layout>
        <c:manualLayout>
          <c:layoutTarget val="inner"/>
          <c:xMode val="edge"/>
          <c:yMode val="edge"/>
          <c:x val="0.0619664588000242"/>
          <c:y val="0.0332893182292029"/>
          <c:w val="0.633377732033662"/>
          <c:h val="0.902703454027382"/>
        </c:manualLayout>
      </c:layout>
      <c:barChart>
        <c:barDir val="col"/>
        <c:grouping val="clustered"/>
        <c:varyColors val="0"/>
        <c:ser>
          <c:idx val="0"/>
          <c:order val="0"/>
          <c:tx>
            <c:strRef>
              <c:f>stammvokal</c:f>
              <c:strCache>
                <c:ptCount val="1"/>
                <c:pt idx="0">
                  <c:v>stammvokal</c:v>
                </c:pt>
              </c:strCache>
            </c:strRef>
          </c:tx>
          <c:spPr>
            <a:solidFill>
              <a:srgbClr val="ff420e"/>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Auswertung!$L$86:$L$87</c:f>
              <c:strCache>
                <c:ptCount val="2"/>
                <c:pt idx="0">
                  <c:v>Lühr, 1984</c:v>
                </c:pt>
                <c:pt idx="1">
                  <c:v>Ringe, 2006</c:v>
                </c:pt>
              </c:strCache>
            </c:strRef>
          </c:cat>
          <c:val>
            <c:numRef>
              <c:f>Auswertung!$N$86:$N$87</c:f>
              <c:numCache>
                <c:formatCode>General</c:formatCode>
                <c:ptCount val="2"/>
                <c:pt idx="0">
                  <c:v>0.5</c:v>
                </c:pt>
                <c:pt idx="1">
                  <c:v>0.5</c:v>
                </c:pt>
              </c:numCache>
            </c:numRef>
          </c:val>
        </c:ser>
        <c:ser>
          <c:idx val="1"/>
          <c:order val="1"/>
          <c:tx>
            <c:strRef>
              <c:f>stammvokal_und_stammauslaut</c:f>
              <c:strCache>
                <c:ptCount val="1"/>
                <c:pt idx="0">
                  <c:v>stammvokal_und_stammauslaut</c:v>
                </c:pt>
              </c:strCache>
            </c:strRef>
          </c:tx>
          <c:spPr>
            <a:solidFill>
              <a:srgbClr val="579d1c"/>
            </a:solidFill>
            <a:ln>
              <a:noFill/>
            </a:ln>
          </c:spPr>
          <c:invertIfNegative val="0"/>
          <c:dLbls>
            <c:numFmt formatCode="0.00\ %" sourceLinked="1"/>
            <c:txPr>
              <a:bodyPr/>
              <a:lstStyle/>
              <a:p>
                <a:pPr>
                  <a:defRPr b="0" sz="1100" spc="-1" strike="noStrike">
                    <a:latin typeface="Times New Roman"/>
                  </a:defRPr>
                </a:pPr>
              </a:p>
            </c:txPr>
            <c:showLegendKey val="0"/>
            <c:showVal val="1"/>
            <c:showCatName val="0"/>
            <c:showSerName val="0"/>
            <c:showPercent val="0"/>
            <c:separator> </c:separator>
            <c:showLeaderLines val="0"/>
          </c:dLbls>
          <c:cat>
            <c:strRef>
              <c:f>Auswertung!$L$86:$L$87</c:f>
              <c:strCache>
                <c:ptCount val="2"/>
                <c:pt idx="0">
                  <c:v>Lühr, 1984</c:v>
                </c:pt>
                <c:pt idx="1">
                  <c:v>Ringe, 2006</c:v>
                </c:pt>
              </c:strCache>
            </c:strRef>
          </c:cat>
          <c:val>
            <c:numRef>
              <c:f>Auswertung!$P$86:$P$87</c:f>
              <c:numCache>
                <c:formatCode>General</c:formatCode>
                <c:ptCount val="2"/>
                <c:pt idx="0">
                  <c:v>0.5</c:v>
                </c:pt>
                <c:pt idx="1">
                  <c:v>0.5</c:v>
                </c:pt>
              </c:numCache>
            </c:numRef>
          </c:val>
        </c:ser>
        <c:gapWidth val="100"/>
        <c:overlap val="0"/>
        <c:axId val="90012282"/>
        <c:axId val="50329052"/>
      </c:barChart>
      <c:catAx>
        <c:axId val="90012282"/>
        <c:scaling>
          <c:orientation val="minMax"/>
        </c:scaling>
        <c:delete val="0"/>
        <c:axPos val="b"/>
        <c:title>
          <c:tx>
            <c:rich>
              <a:bodyPr rot="0"/>
              <a:lstStyle/>
              <a:p>
                <a:pPr>
                  <a:defRPr b="0" sz="1100" spc="-1" strike="noStrike">
                    <a:latin typeface="Times New Roman"/>
                  </a:defRPr>
                </a:pPr>
                <a:r>
                  <a:rPr b="0" sz="1100" spc="-1" strike="noStrike">
                    <a:latin typeface="Times New Roman"/>
                  </a:rPr>
                  <a:t>problematisches Element des Präteritums</a:t>
                </a:r>
              </a:p>
            </c:rich>
          </c:tx>
          <c:overlay val="0"/>
          <c:spPr>
            <a:noFill/>
            <a:ln>
              <a:noFill/>
            </a:ln>
          </c:spPr>
        </c:title>
        <c:numFmt formatCode="0.00\ %" sourceLinked="1"/>
        <c:majorTickMark val="out"/>
        <c:minorTickMark val="none"/>
        <c:tickLblPos val="nextTo"/>
        <c:spPr>
          <a:ln>
            <a:solidFill>
              <a:srgbClr val="b3b3b3"/>
            </a:solidFill>
          </a:ln>
        </c:spPr>
        <c:txPr>
          <a:bodyPr/>
          <a:lstStyle/>
          <a:p>
            <a:pPr>
              <a:defRPr b="0" sz="1100" spc="-1" strike="noStrike">
                <a:latin typeface="Times New Roman"/>
              </a:defRPr>
            </a:pPr>
          </a:p>
        </c:txPr>
        <c:crossAx val="50329052"/>
        <c:crosses val="autoZero"/>
        <c:auto val="1"/>
        <c:lblAlgn val="ctr"/>
        <c:lblOffset val="100"/>
      </c:catAx>
      <c:valAx>
        <c:axId val="50329052"/>
        <c:scaling>
          <c:orientation val="minMax"/>
        </c:scaling>
        <c:delete val="0"/>
        <c:axPos val="l"/>
        <c:majorGridlines>
          <c:spPr>
            <a:ln>
              <a:solidFill>
                <a:srgbClr val="b3b3b3"/>
              </a:solidFill>
            </a:ln>
          </c:spPr>
        </c:majorGridlines>
        <c:title>
          <c:tx>
            <c:rich>
              <a:bodyPr rot="-5400000"/>
              <a:lstStyle/>
              <a:p>
                <a:pPr>
                  <a:defRPr b="0" sz="1100" spc="-1" strike="noStrike">
                    <a:latin typeface="Times New Roman"/>
                  </a:defRPr>
                </a:pPr>
                <a:r>
                  <a:rPr b="0" sz="1100" spc="-1" strike="noStrike">
                    <a:latin typeface="Times New Roman"/>
                  </a:rPr>
                  <a:t>relative Häufigkeit der Belege</a:t>
                </a:r>
              </a:p>
            </c:rich>
          </c:tx>
          <c:overlay val="0"/>
          <c:spPr>
            <a:noFill/>
            <a:ln>
              <a:noFill/>
            </a:ln>
          </c:spPr>
        </c:title>
        <c:numFmt formatCode="0.00\ %" sourceLinked="1"/>
        <c:majorTickMark val="out"/>
        <c:minorTickMark val="none"/>
        <c:tickLblPos val="nextTo"/>
        <c:spPr>
          <a:ln>
            <a:solidFill>
              <a:srgbClr val="b3b3b3"/>
            </a:solidFill>
          </a:ln>
        </c:spPr>
        <c:txPr>
          <a:bodyPr/>
          <a:lstStyle/>
          <a:p>
            <a:pPr>
              <a:defRPr b="0" sz="1100" spc="-1" strike="noStrike">
                <a:latin typeface="Times New Roman"/>
              </a:defRPr>
            </a:pPr>
          </a:p>
        </c:txPr>
        <c:crossAx val="90012282"/>
        <c:crosses val="autoZero"/>
      </c:valAx>
      <c:spPr>
        <a:noFill/>
        <a:ln>
          <a:solidFill>
            <a:srgbClr val="b3b3b3"/>
          </a:solidFill>
        </a:ln>
      </c:spPr>
    </c:plotArea>
    <c:legend>
      <c:layout>
        <c:manualLayout>
          <c:xMode val="edge"/>
          <c:yMode val="edge"/>
          <c:x val="0.735242477447478"/>
          <c:y val="0.271387865730767"/>
          <c:w val="0.166500166500166"/>
          <c:h val="0.0769391159299416"/>
        </c:manualLayout>
      </c:layout>
      <c:spPr>
        <a:noFill/>
        <a:ln>
          <a:noFill/>
        </a:ln>
      </c:spPr>
      <c:txPr>
        <a:bodyPr/>
        <a:lstStyle/>
        <a:p>
          <a:pPr>
            <a:defRPr b="0" sz="1100" spc="-1" strike="noStrike">
              <a:latin typeface="Times New Roman"/>
            </a:defRPr>
          </a:pPr>
        </a:p>
      </c:tx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367200</xdr:colOff>
      <xdr:row>104</xdr:row>
      <xdr:rowOff>95040</xdr:rowOff>
    </xdr:from>
    <xdr:to>
      <xdr:col>18</xdr:col>
      <xdr:colOff>1351800</xdr:colOff>
      <xdr:row>127</xdr:row>
      <xdr:rowOff>26640</xdr:rowOff>
    </xdr:to>
    <xdr:graphicFrame>
      <xdr:nvGraphicFramePr>
        <xdr:cNvPr id="0" name=""/>
        <xdr:cNvGraphicFramePr/>
      </xdr:nvGraphicFramePr>
      <xdr:xfrm>
        <a:off x="27884160" y="23853240"/>
        <a:ext cx="7594920" cy="4546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1066680</xdr:colOff>
      <xdr:row>63</xdr:row>
      <xdr:rowOff>50400</xdr:rowOff>
    </xdr:from>
    <xdr:to>
      <xdr:col>31</xdr:col>
      <xdr:colOff>92160</xdr:colOff>
      <xdr:row>75</xdr:row>
      <xdr:rowOff>77040</xdr:rowOff>
    </xdr:to>
    <xdr:graphicFrame>
      <xdr:nvGraphicFramePr>
        <xdr:cNvPr id="1" name=""/>
        <xdr:cNvGraphicFramePr/>
      </xdr:nvGraphicFramePr>
      <xdr:xfrm>
        <a:off x="51003000" y="14448240"/>
        <a:ext cx="5762160" cy="3239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1071360</xdr:colOff>
      <xdr:row>68</xdr:row>
      <xdr:rowOff>218160</xdr:rowOff>
    </xdr:from>
    <xdr:to>
      <xdr:col>22</xdr:col>
      <xdr:colOff>221400</xdr:colOff>
      <xdr:row>80</xdr:row>
      <xdr:rowOff>211680</xdr:rowOff>
    </xdr:to>
    <xdr:graphicFrame>
      <xdr:nvGraphicFramePr>
        <xdr:cNvPr id="2" name=""/>
        <xdr:cNvGraphicFramePr/>
      </xdr:nvGraphicFramePr>
      <xdr:xfrm>
        <a:off x="35198640" y="15705720"/>
        <a:ext cx="5759640" cy="32396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2118600</xdr:colOff>
      <xdr:row>76</xdr:row>
      <xdr:rowOff>15120</xdr:rowOff>
    </xdr:from>
    <xdr:to>
      <xdr:col>3</xdr:col>
      <xdr:colOff>754920</xdr:colOff>
      <xdr:row>92</xdr:row>
      <xdr:rowOff>181440</xdr:rowOff>
    </xdr:to>
    <xdr:graphicFrame>
      <xdr:nvGraphicFramePr>
        <xdr:cNvPr id="3" name=""/>
        <xdr:cNvGraphicFramePr/>
      </xdr:nvGraphicFramePr>
      <xdr:xfrm>
        <a:off x="2118600" y="17856360"/>
        <a:ext cx="6609240" cy="36756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376560</xdr:colOff>
      <xdr:row>50</xdr:row>
      <xdr:rowOff>55800</xdr:rowOff>
    </xdr:from>
    <xdr:to>
      <xdr:col>9</xdr:col>
      <xdr:colOff>238320</xdr:colOff>
      <xdr:row>62</xdr:row>
      <xdr:rowOff>38520</xdr:rowOff>
    </xdr:to>
    <xdr:graphicFrame>
      <xdr:nvGraphicFramePr>
        <xdr:cNvPr id="4" name=""/>
        <xdr:cNvGraphicFramePr/>
      </xdr:nvGraphicFramePr>
      <xdr:xfrm>
        <a:off x="10173960" y="10757880"/>
        <a:ext cx="10283760" cy="34779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1487160</xdr:colOff>
      <xdr:row>66</xdr:row>
      <xdr:rowOff>2880</xdr:rowOff>
    </xdr:from>
    <xdr:to>
      <xdr:col>8</xdr:col>
      <xdr:colOff>2205360</xdr:colOff>
      <xdr:row>91</xdr:row>
      <xdr:rowOff>46440</xdr:rowOff>
    </xdr:to>
    <xdr:graphicFrame>
      <xdr:nvGraphicFramePr>
        <xdr:cNvPr id="5" name=""/>
        <xdr:cNvGraphicFramePr/>
      </xdr:nvGraphicFramePr>
      <xdr:xfrm>
        <a:off x="6238080" y="15089040"/>
        <a:ext cx="13061880" cy="61070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1090800</xdr:colOff>
      <xdr:row>78</xdr:row>
      <xdr:rowOff>145800</xdr:rowOff>
    </xdr:from>
    <xdr:to>
      <xdr:col>11</xdr:col>
      <xdr:colOff>715320</xdr:colOff>
      <xdr:row>110</xdr:row>
      <xdr:rowOff>155160</xdr:rowOff>
    </xdr:to>
    <xdr:graphicFrame>
      <xdr:nvGraphicFramePr>
        <xdr:cNvPr id="6" name=""/>
        <xdr:cNvGraphicFramePr/>
      </xdr:nvGraphicFramePr>
      <xdr:xfrm>
        <a:off x="10888200" y="18448200"/>
        <a:ext cx="13695480" cy="66693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540000</xdr:colOff>
      <xdr:row>66</xdr:row>
      <xdr:rowOff>87120</xdr:rowOff>
    </xdr:from>
    <xdr:to>
      <xdr:col>19</xdr:col>
      <xdr:colOff>496080</xdr:colOff>
      <xdr:row>87</xdr:row>
      <xdr:rowOff>5760</xdr:rowOff>
    </xdr:to>
    <xdr:graphicFrame>
      <xdr:nvGraphicFramePr>
        <xdr:cNvPr id="7" name=""/>
        <xdr:cNvGraphicFramePr/>
      </xdr:nvGraphicFramePr>
      <xdr:xfrm>
        <a:off x="24408360" y="15173280"/>
        <a:ext cx="11891880" cy="51796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L88"/>
  <sheetViews>
    <sheetView showFormulas="false" showGridLines="true" showRowColHeaders="true" showZeros="true" rightToLeft="false" tabSelected="false" showOutlineSymbols="true" defaultGridColor="true" view="normal" topLeftCell="Z1" colorId="64" zoomScale="100" zoomScaleNormal="100" zoomScalePageLayoutView="100" workbookViewId="0">
      <selection pane="topLeft" activeCell="A1" activeCellId="0" sqref="A1"/>
    </sheetView>
  </sheetViews>
  <sheetFormatPr defaultColWidth="11.53515625" defaultRowHeight="15.8" zeroHeight="false" outlineLevelRow="0" outlineLevelCol="0"/>
  <cols>
    <col collapsed="false" customWidth="true" hidden="false" outlineLevel="0" max="1" min="1" style="1" width="41.48"/>
    <col collapsed="false" customWidth="true" hidden="false" outlineLevel="0" max="2" min="2" style="2" width="25.86"/>
    <col collapsed="false" customWidth="true" hidden="false" outlineLevel="0" max="3" min="3" style="3" width="45.66"/>
    <col collapsed="false" customWidth="true" hidden="false" outlineLevel="0" max="4" min="4" style="3" width="25.86"/>
    <col collapsed="false" customWidth="true" hidden="false" outlineLevel="0" max="8" min="5" style="1" width="25.86"/>
    <col collapsed="false" customWidth="true" hidden="false" outlineLevel="0" max="9" min="9" style="1" width="44.29"/>
    <col collapsed="false" customWidth="true" hidden="false" outlineLevel="0" max="13" min="10" style="1" width="25.86"/>
    <col collapsed="false" customWidth="true" hidden="false" outlineLevel="0" max="14" min="14" style="4" width="25.86"/>
    <col collapsed="false" customWidth="true" hidden="false" outlineLevel="0" max="15" min="15" style="1" width="17.06"/>
    <col collapsed="false" customWidth="true" hidden="false" outlineLevel="0" max="16" min="16" style="1" width="18.11"/>
    <col collapsed="false" customWidth="true" hidden="false" outlineLevel="0" max="17" min="17" style="1" width="15.84"/>
    <col collapsed="false" customWidth="true" hidden="false" outlineLevel="0" max="18" min="18" style="1" width="16.83"/>
    <col collapsed="false" customWidth="true" hidden="false" outlineLevel="0" max="20" min="19" style="1" width="23.77"/>
    <col collapsed="false" customWidth="true" hidden="false" outlineLevel="0" max="21" min="21" style="1" width="34.62"/>
    <col collapsed="false" customWidth="false" hidden="false" outlineLevel="0" max="22" min="22" style="1" width="11.52"/>
    <col collapsed="false" customWidth="true" hidden="false" outlineLevel="0" max="23" min="23" style="1" width="15.29"/>
    <col collapsed="false" customWidth="true" hidden="false" outlineLevel="0" max="24" min="24" style="1" width="18.7"/>
    <col collapsed="false" customWidth="true" hidden="false" outlineLevel="0" max="25" min="25" style="1" width="28.31"/>
    <col collapsed="false" customWidth="true" hidden="false" outlineLevel="0" max="26" min="26" style="5" width="41.67"/>
    <col collapsed="false" customWidth="true" hidden="false" outlineLevel="0" max="27" min="27" style="6" width="26.4"/>
    <col collapsed="false" customWidth="true" hidden="false" outlineLevel="0" max="28" min="28" style="7" width="23.38"/>
    <col collapsed="false" customWidth="true" hidden="false" outlineLevel="0" max="29" min="29" style="1" width="15.18"/>
    <col collapsed="false" customWidth="true" hidden="false" outlineLevel="0" max="30" min="30" style="1" width="25.96"/>
    <col collapsed="false" customWidth="true" hidden="false" outlineLevel="0" max="31" min="31" style="1" width="30.95"/>
    <col collapsed="false" customWidth="true" hidden="false" outlineLevel="0" max="32" min="32" style="1" width="37.08"/>
    <col collapsed="false" customWidth="false" hidden="false" outlineLevel="0" max="33" min="33" style="1" width="11.52"/>
    <col collapsed="false" customWidth="true" hidden="false" outlineLevel="0" max="34" min="34" style="1" width="14.08"/>
    <col collapsed="false" customWidth="true" hidden="false" outlineLevel="0" max="35" min="35" style="1" width="16.61"/>
    <col collapsed="false" customWidth="true" hidden="false" outlineLevel="0" max="36" min="36" style="1" width="20.24"/>
    <col collapsed="false" customWidth="false" hidden="false" outlineLevel="0" max="37" min="37" style="1" width="11.52"/>
    <col collapsed="false" customWidth="true" hidden="false" outlineLevel="0" max="38" min="38" style="1" width="15.26"/>
    <col collapsed="false" customWidth="true" hidden="false" outlineLevel="0" max="39" min="39" style="1" width="19.25"/>
    <col collapsed="false" customWidth="true" hidden="false" outlineLevel="0" max="41" min="40" style="1" width="26.4"/>
    <col collapsed="false" customWidth="true" hidden="false" outlineLevel="0" max="42" min="42" style="1" width="27.92"/>
    <col collapsed="false" customWidth="false" hidden="false" outlineLevel="0" max="43" min="43" style="1" width="11.52"/>
    <col collapsed="false" customWidth="true" hidden="false" outlineLevel="0" max="44" min="44" style="1" width="16.72"/>
    <col collapsed="false" customWidth="true" hidden="false" outlineLevel="0" max="45" min="45" style="1" width="20.13"/>
    <col collapsed="false" customWidth="true" hidden="false" outlineLevel="0" max="46" min="46" style="1" width="29.78"/>
    <col collapsed="false" customWidth="false" hidden="false" outlineLevel="0" max="64" min="47" style="1" width="11.52"/>
  </cols>
  <sheetData>
    <row r="1" customFormat="false" ht="15.8" hidden="false" customHeight="true" outlineLevel="0" collapsed="false">
      <c r="A1" s="8"/>
      <c r="B1" s="9"/>
      <c r="C1" s="10" t="s">
        <v>0</v>
      </c>
      <c r="D1" s="10"/>
      <c r="E1" s="10"/>
      <c r="F1" s="10"/>
      <c r="G1" s="10"/>
      <c r="H1" s="10"/>
      <c r="I1" s="10"/>
      <c r="J1" s="10"/>
      <c r="K1" s="10"/>
      <c r="L1" s="10"/>
      <c r="M1" s="10"/>
      <c r="N1" s="10"/>
      <c r="O1" s="10"/>
      <c r="P1" s="10"/>
      <c r="Q1" s="10"/>
      <c r="R1" s="10"/>
      <c r="S1" s="10"/>
      <c r="T1" s="10"/>
      <c r="U1" s="10"/>
      <c r="V1" s="10"/>
      <c r="W1" s="10"/>
      <c r="X1" s="10"/>
      <c r="Y1" s="10"/>
      <c r="Z1" s="11"/>
      <c r="AA1" s="11" t="s">
        <v>1</v>
      </c>
      <c r="AB1" s="11"/>
      <c r="AC1" s="11"/>
      <c r="AD1" s="11"/>
      <c r="AE1" s="11"/>
      <c r="AF1" s="11"/>
      <c r="AG1" s="11"/>
      <c r="AH1" s="11"/>
      <c r="AI1" s="11"/>
      <c r="AJ1" s="11"/>
      <c r="AK1" s="11"/>
      <c r="AL1" s="11"/>
      <c r="AM1" s="11"/>
      <c r="AN1" s="11"/>
      <c r="AO1" s="11"/>
      <c r="AP1" s="11"/>
      <c r="AQ1" s="11"/>
      <c r="AR1" s="11"/>
      <c r="AS1" s="11"/>
      <c r="AT1" s="11"/>
    </row>
    <row r="2" customFormat="false" ht="15.8" hidden="false" customHeight="true" outlineLevel="0" collapsed="false">
      <c r="A2" s="8"/>
      <c r="B2" s="9"/>
      <c r="C2" s="12"/>
      <c r="D2" s="12"/>
      <c r="E2" s="13" t="s">
        <v>2</v>
      </c>
      <c r="F2" s="13"/>
      <c r="G2" s="13"/>
      <c r="H2" s="13"/>
      <c r="I2" s="13"/>
      <c r="J2" s="13"/>
      <c r="K2" s="13"/>
      <c r="L2" s="13"/>
      <c r="M2" s="13"/>
      <c r="N2" s="14" t="s">
        <v>3</v>
      </c>
      <c r="O2" s="14"/>
      <c r="P2" s="14"/>
      <c r="Q2" s="14"/>
      <c r="R2" s="14"/>
      <c r="S2" s="14"/>
      <c r="T2" s="14"/>
      <c r="U2" s="14"/>
      <c r="V2" s="14"/>
      <c r="W2" s="14"/>
      <c r="X2" s="14"/>
      <c r="Y2" s="14"/>
      <c r="Z2" s="15"/>
      <c r="AA2" s="15" t="s">
        <v>2</v>
      </c>
      <c r="AB2" s="15"/>
      <c r="AC2" s="15"/>
      <c r="AD2" s="15"/>
      <c r="AE2" s="15"/>
      <c r="AF2" s="15"/>
      <c r="AG2" s="15"/>
      <c r="AH2" s="15"/>
      <c r="AI2" s="15"/>
      <c r="AJ2" s="16" t="s">
        <v>3</v>
      </c>
      <c r="AK2" s="16"/>
      <c r="AL2" s="16"/>
      <c r="AM2" s="16"/>
      <c r="AN2" s="16"/>
      <c r="AO2" s="16"/>
      <c r="AP2" s="16"/>
      <c r="AQ2" s="16"/>
      <c r="AR2" s="16"/>
      <c r="AS2" s="16"/>
      <c r="AT2" s="16"/>
    </row>
    <row r="3" customFormat="false" ht="26.5" hidden="false" customHeight="true" outlineLevel="0" collapsed="false">
      <c r="A3" s="8" t="s">
        <v>4</v>
      </c>
      <c r="B3" s="17" t="s">
        <v>5</v>
      </c>
      <c r="C3" s="18" t="s">
        <v>6</v>
      </c>
      <c r="D3" s="18"/>
      <c r="E3" s="19" t="s">
        <v>7</v>
      </c>
      <c r="F3" s="19"/>
      <c r="G3" s="19"/>
      <c r="H3" s="19"/>
      <c r="I3" s="19"/>
      <c r="J3" s="20" t="s">
        <v>8</v>
      </c>
      <c r="K3" s="21" t="s">
        <v>9</v>
      </c>
      <c r="L3" s="21"/>
      <c r="M3" s="21"/>
      <c r="N3" s="22" t="s">
        <v>10</v>
      </c>
      <c r="O3" s="23" t="s">
        <v>11</v>
      </c>
      <c r="P3" s="19" t="s">
        <v>7</v>
      </c>
      <c r="Q3" s="19"/>
      <c r="R3" s="19"/>
      <c r="S3" s="19"/>
      <c r="T3" s="19"/>
      <c r="U3" s="19"/>
      <c r="V3" s="21" t="s">
        <v>9</v>
      </c>
      <c r="W3" s="21"/>
      <c r="X3" s="21"/>
      <c r="Y3" s="21"/>
      <c r="Z3" s="24" t="s">
        <v>6</v>
      </c>
      <c r="AA3" s="25" t="s">
        <v>7</v>
      </c>
      <c r="AB3" s="25"/>
      <c r="AC3" s="25"/>
      <c r="AD3" s="25"/>
      <c r="AE3" s="25"/>
      <c r="AF3" s="26" t="s">
        <v>8</v>
      </c>
      <c r="AG3" s="21" t="s">
        <v>9</v>
      </c>
      <c r="AH3" s="21"/>
      <c r="AI3" s="21"/>
      <c r="AJ3" s="23" t="s">
        <v>11</v>
      </c>
      <c r="AK3" s="19" t="s">
        <v>7</v>
      </c>
      <c r="AL3" s="19"/>
      <c r="AM3" s="19"/>
      <c r="AN3" s="19"/>
      <c r="AO3" s="19"/>
      <c r="AP3" s="19"/>
      <c r="AQ3" s="21" t="s">
        <v>9</v>
      </c>
      <c r="AR3" s="21"/>
      <c r="AS3" s="21"/>
      <c r="AT3" s="21"/>
    </row>
    <row r="4" customFormat="false" ht="15.8" hidden="false" customHeight="false" outlineLevel="0" collapsed="false">
      <c r="A4" s="8"/>
      <c r="B4" s="9"/>
      <c r="C4" s="12"/>
      <c r="D4" s="12"/>
      <c r="E4" s="27" t="s">
        <v>12</v>
      </c>
      <c r="F4" s="27" t="s">
        <v>13</v>
      </c>
      <c r="G4" s="27" t="s">
        <v>14</v>
      </c>
      <c r="H4" s="27" t="s">
        <v>15</v>
      </c>
      <c r="I4" s="27" t="s">
        <v>16</v>
      </c>
      <c r="J4" s="27"/>
      <c r="K4" s="27" t="s">
        <v>17</v>
      </c>
      <c r="L4" s="27" t="s">
        <v>13</v>
      </c>
      <c r="M4" s="27" t="s">
        <v>14</v>
      </c>
      <c r="N4" s="22"/>
      <c r="O4" s="27"/>
      <c r="P4" s="27" t="s">
        <v>12</v>
      </c>
      <c r="Q4" s="27" t="s">
        <v>13</v>
      </c>
      <c r="R4" s="27" t="s">
        <v>14</v>
      </c>
      <c r="S4" s="27" t="s">
        <v>18</v>
      </c>
      <c r="T4" s="27" t="s">
        <v>15</v>
      </c>
      <c r="U4" s="27" t="s">
        <v>16</v>
      </c>
      <c r="V4" s="27" t="s">
        <v>17</v>
      </c>
      <c r="W4" s="27" t="s">
        <v>13</v>
      </c>
      <c r="X4" s="27" t="s">
        <v>14</v>
      </c>
      <c r="Y4" s="27" t="s">
        <v>16</v>
      </c>
      <c r="Z4" s="28"/>
      <c r="AA4" s="29" t="s">
        <v>12</v>
      </c>
      <c r="AB4" s="27" t="s">
        <v>13</v>
      </c>
      <c r="AC4" s="27" t="s">
        <v>14</v>
      </c>
      <c r="AD4" s="27" t="s">
        <v>15</v>
      </c>
      <c r="AE4" s="27" t="s">
        <v>16</v>
      </c>
      <c r="AF4" s="27"/>
      <c r="AG4" s="27" t="s">
        <v>17</v>
      </c>
      <c r="AH4" s="27" t="s">
        <v>13</v>
      </c>
      <c r="AI4" s="27" t="s">
        <v>14</v>
      </c>
      <c r="AJ4" s="27"/>
      <c r="AK4" s="27" t="s">
        <v>12</v>
      </c>
      <c r="AL4" s="27" t="s">
        <v>13</v>
      </c>
      <c r="AM4" s="27" t="s">
        <v>14</v>
      </c>
      <c r="AN4" s="27" t="s">
        <v>18</v>
      </c>
      <c r="AO4" s="27" t="s">
        <v>15</v>
      </c>
      <c r="AP4" s="27" t="s">
        <v>16</v>
      </c>
      <c r="AQ4" s="27" t="s">
        <v>17</v>
      </c>
      <c r="AR4" s="27" t="s">
        <v>13</v>
      </c>
      <c r="AS4" s="27" t="s">
        <v>14</v>
      </c>
      <c r="AT4" s="1" t="s">
        <v>16</v>
      </c>
    </row>
    <row r="5" customFormat="false" ht="16.85" hidden="false" customHeight="false" outlineLevel="0" collapsed="false">
      <c r="A5" s="30" t="s">
        <v>19</v>
      </c>
      <c r="B5" s="9"/>
      <c r="C5" s="12"/>
      <c r="D5" s="12"/>
      <c r="E5" s="31"/>
      <c r="F5" s="31"/>
      <c r="G5" s="31"/>
      <c r="H5" s="31"/>
      <c r="I5" s="31"/>
      <c r="J5" s="32" t="n">
        <v>0</v>
      </c>
      <c r="K5" s="31" t="n">
        <v>0</v>
      </c>
      <c r="L5" s="31" t="n">
        <v>0</v>
      </c>
      <c r="M5" s="31" t="n">
        <v>0</v>
      </c>
      <c r="N5" s="33" t="n">
        <v>19</v>
      </c>
      <c r="O5" s="34" t="n">
        <v>11</v>
      </c>
      <c r="P5" s="34" t="n">
        <v>6</v>
      </c>
      <c r="Q5" s="34" t="n">
        <v>0</v>
      </c>
      <c r="R5" s="34" t="n">
        <v>0</v>
      </c>
      <c r="S5" s="34"/>
      <c r="T5" s="34" t="n">
        <v>2</v>
      </c>
      <c r="U5" s="34"/>
      <c r="V5" s="34"/>
      <c r="W5" s="34"/>
      <c r="X5" s="34"/>
      <c r="Y5" s="34"/>
      <c r="Z5" s="35" t="n">
        <v>0</v>
      </c>
      <c r="AA5" s="36" t="n">
        <v>0</v>
      </c>
      <c r="AB5" s="37" t="n">
        <v>0</v>
      </c>
      <c r="AC5" s="37" t="n">
        <v>0</v>
      </c>
      <c r="AD5" s="38"/>
      <c r="AE5" s="38"/>
      <c r="AF5" s="38"/>
      <c r="AG5" s="38"/>
      <c r="AH5" s="38"/>
      <c r="AI5" s="38"/>
      <c r="AJ5" s="38" t="n">
        <v>11</v>
      </c>
      <c r="AK5" s="38" t="n">
        <v>6</v>
      </c>
      <c r="AL5" s="38" t="n">
        <v>0</v>
      </c>
      <c r="AM5" s="38" t="n">
        <v>0</v>
      </c>
      <c r="AN5" s="38"/>
      <c r="AO5" s="38" t="n">
        <v>2</v>
      </c>
      <c r="AP5" s="38"/>
      <c r="AQ5" s="38"/>
      <c r="AR5" s="38"/>
      <c r="AS5" s="38"/>
      <c r="AT5" s="38"/>
    </row>
    <row r="6" customFormat="false" ht="16.85" hidden="false" customHeight="false" outlineLevel="0" collapsed="false">
      <c r="A6" s="30" t="s">
        <v>20</v>
      </c>
      <c r="B6" s="9"/>
      <c r="C6" s="39" t="n">
        <v>1</v>
      </c>
      <c r="D6" s="39"/>
      <c r="E6" s="31"/>
      <c r="F6" s="31" t="n">
        <v>1</v>
      </c>
      <c r="G6" s="31"/>
      <c r="H6" s="31"/>
      <c r="I6" s="31"/>
      <c r="J6" s="32" t="n">
        <v>0</v>
      </c>
      <c r="K6" s="31"/>
      <c r="L6" s="31"/>
      <c r="M6" s="31"/>
      <c r="N6" s="40" t="n">
        <v>7</v>
      </c>
      <c r="O6" s="34" t="n">
        <v>7</v>
      </c>
      <c r="P6" s="34"/>
      <c r="Q6" s="34"/>
      <c r="R6" s="34"/>
      <c r="S6" s="34"/>
      <c r="T6" s="34"/>
      <c r="U6" s="34"/>
      <c r="V6" s="34"/>
      <c r="W6" s="34"/>
      <c r="X6" s="34"/>
      <c r="Y6" s="34"/>
      <c r="Z6" s="35" t="n">
        <v>1</v>
      </c>
      <c r="AA6" s="41"/>
      <c r="AB6" s="38" t="n">
        <v>1</v>
      </c>
      <c r="AC6" s="38"/>
      <c r="AD6" s="38"/>
      <c r="AE6" s="38"/>
      <c r="AF6" s="38"/>
      <c r="AG6" s="38"/>
      <c r="AH6" s="38"/>
      <c r="AI6" s="38"/>
      <c r="AJ6" s="38" t="n">
        <v>7</v>
      </c>
      <c r="AK6" s="38"/>
      <c r="AL6" s="38"/>
      <c r="AM6" s="38"/>
      <c r="AN6" s="38"/>
      <c r="AO6" s="38"/>
      <c r="AP6" s="38"/>
      <c r="AQ6" s="38"/>
      <c r="AR6" s="38"/>
      <c r="AS6" s="38"/>
      <c r="AT6" s="38"/>
    </row>
    <row r="7" customFormat="false" ht="16.85" hidden="false" customHeight="false" outlineLevel="0" collapsed="false">
      <c r="A7" s="30" t="s">
        <v>21</v>
      </c>
      <c r="B7" s="9"/>
      <c r="C7" s="39" t="n">
        <v>0</v>
      </c>
      <c r="D7" s="39" t="n">
        <v>1</v>
      </c>
      <c r="E7" s="31"/>
      <c r="F7" s="31"/>
      <c r="G7" s="31"/>
      <c r="H7" s="31"/>
      <c r="I7" s="31"/>
      <c r="J7" s="32" t="n">
        <v>0</v>
      </c>
      <c r="K7" s="31"/>
      <c r="L7" s="31"/>
      <c r="M7" s="31"/>
      <c r="N7" s="40" t="n">
        <v>6</v>
      </c>
      <c r="O7" s="34" t="n">
        <v>6</v>
      </c>
      <c r="P7" s="34"/>
      <c r="Q7" s="34"/>
      <c r="R7" s="34"/>
      <c r="S7" s="34"/>
      <c r="T7" s="34"/>
      <c r="U7" s="34"/>
      <c r="V7" s="34"/>
      <c r="W7" s="34"/>
      <c r="X7" s="34"/>
      <c r="Y7" s="34"/>
      <c r="Z7" s="35" t="n">
        <v>0</v>
      </c>
      <c r="AA7" s="41"/>
      <c r="AB7" s="38"/>
      <c r="AC7" s="38"/>
      <c r="AD7" s="38"/>
      <c r="AE7" s="38"/>
      <c r="AF7" s="38"/>
      <c r="AG7" s="38"/>
      <c r="AH7" s="38"/>
      <c r="AI7" s="38"/>
      <c r="AJ7" s="38" t="n">
        <v>6</v>
      </c>
      <c r="AK7" s="38"/>
      <c r="AL7" s="38"/>
      <c r="AM7" s="38"/>
      <c r="AN7" s="38"/>
      <c r="AO7" s="38"/>
      <c r="AP7" s="38"/>
      <c r="AQ7" s="38"/>
      <c r="AR7" s="38"/>
      <c r="AS7" s="38"/>
      <c r="AT7" s="38"/>
    </row>
    <row r="8" customFormat="false" ht="16.85" hidden="false" customHeight="false" outlineLevel="0" collapsed="false">
      <c r="A8" s="30" t="s">
        <v>22</v>
      </c>
      <c r="B8" s="9"/>
      <c r="C8" s="39" t="n">
        <v>1</v>
      </c>
      <c r="D8" s="39"/>
      <c r="E8" s="31" t="n">
        <v>1</v>
      </c>
      <c r="F8" s="31"/>
      <c r="G8" s="31"/>
      <c r="H8" s="31"/>
      <c r="I8" s="31"/>
      <c r="J8" s="32" t="n">
        <v>0</v>
      </c>
      <c r="K8" s="31"/>
      <c r="L8" s="31"/>
      <c r="M8" s="31"/>
      <c r="N8" s="40" t="n">
        <v>18</v>
      </c>
      <c r="O8" s="34" t="n">
        <v>13</v>
      </c>
      <c r="P8" s="34" t="n">
        <v>2</v>
      </c>
      <c r="Q8" s="34" t="n">
        <v>1</v>
      </c>
      <c r="R8" s="34"/>
      <c r="S8" s="34"/>
      <c r="T8" s="34"/>
      <c r="U8" s="34" t="n">
        <v>2</v>
      </c>
      <c r="V8" s="34"/>
      <c r="W8" s="34"/>
      <c r="X8" s="34"/>
      <c r="Y8" s="34"/>
      <c r="Z8" s="35" t="n">
        <v>1</v>
      </c>
      <c r="AA8" s="41" t="n">
        <v>1</v>
      </c>
      <c r="AB8" s="38"/>
      <c r="AC8" s="38"/>
      <c r="AD8" s="38"/>
      <c r="AE8" s="38"/>
      <c r="AF8" s="38"/>
      <c r="AG8" s="38"/>
      <c r="AH8" s="38"/>
      <c r="AI8" s="38"/>
      <c r="AJ8" s="38" t="n">
        <v>13</v>
      </c>
      <c r="AK8" s="38" t="n">
        <v>2</v>
      </c>
      <c r="AL8" s="38" t="n">
        <v>1</v>
      </c>
      <c r="AM8" s="38"/>
      <c r="AN8" s="38"/>
      <c r="AO8" s="38"/>
      <c r="AP8" s="38" t="n">
        <v>2</v>
      </c>
      <c r="AQ8" s="38"/>
      <c r="AR8" s="38"/>
      <c r="AS8" s="38"/>
      <c r="AT8" s="38"/>
    </row>
    <row r="9" customFormat="false" ht="16.85" hidden="false" customHeight="false" outlineLevel="0" collapsed="false">
      <c r="A9" s="30" t="s">
        <v>23</v>
      </c>
      <c r="B9" s="9"/>
      <c r="C9" s="39" t="n">
        <v>0</v>
      </c>
      <c r="D9" s="39" t="n">
        <v>1</v>
      </c>
      <c r="E9" s="31"/>
      <c r="F9" s="31"/>
      <c r="G9" s="31"/>
      <c r="H9" s="31"/>
      <c r="I9" s="31"/>
      <c r="J9" s="32" t="n">
        <v>0</v>
      </c>
      <c r="K9" s="31"/>
      <c r="L9" s="31"/>
      <c r="M9" s="31"/>
      <c r="N9" s="40" t="n">
        <v>10</v>
      </c>
      <c r="O9" s="34" t="n">
        <v>10</v>
      </c>
      <c r="P9" s="34"/>
      <c r="Q9" s="34"/>
      <c r="R9" s="34"/>
      <c r="S9" s="34"/>
      <c r="T9" s="34"/>
      <c r="U9" s="34"/>
      <c r="V9" s="34"/>
      <c r="W9" s="34"/>
      <c r="X9" s="34"/>
      <c r="Y9" s="34"/>
      <c r="Z9" s="35" t="n">
        <v>0</v>
      </c>
      <c r="AA9" s="41"/>
      <c r="AB9" s="38"/>
      <c r="AC9" s="38"/>
      <c r="AD9" s="38"/>
      <c r="AE9" s="38"/>
      <c r="AF9" s="38"/>
      <c r="AG9" s="38"/>
      <c r="AH9" s="38"/>
      <c r="AI9" s="38"/>
      <c r="AJ9" s="38" t="n">
        <v>10</v>
      </c>
      <c r="AK9" s="38"/>
      <c r="AL9" s="38"/>
      <c r="AM9" s="38"/>
      <c r="AN9" s="38"/>
      <c r="AO9" s="38"/>
      <c r="AP9" s="38"/>
      <c r="AQ9" s="38"/>
      <c r="AR9" s="38"/>
      <c r="AS9" s="38"/>
      <c r="AT9" s="38"/>
    </row>
    <row r="10" customFormat="false" ht="16.85" hidden="false" customHeight="false" outlineLevel="0" collapsed="false">
      <c r="A10" s="30" t="s">
        <v>24</v>
      </c>
      <c r="B10" s="9"/>
      <c r="C10" s="39" t="n">
        <v>0</v>
      </c>
      <c r="D10" s="39" t="n">
        <v>1</v>
      </c>
      <c r="E10" s="31"/>
      <c r="F10" s="31"/>
      <c r="G10" s="31"/>
      <c r="H10" s="31"/>
      <c r="I10" s="31"/>
      <c r="J10" s="32" t="n">
        <v>0</v>
      </c>
      <c r="K10" s="31"/>
      <c r="L10" s="31"/>
      <c r="M10" s="31"/>
      <c r="N10" s="40" t="n">
        <v>4</v>
      </c>
      <c r="O10" s="34" t="n">
        <v>4</v>
      </c>
      <c r="P10" s="34"/>
      <c r="Q10" s="34"/>
      <c r="R10" s="34"/>
      <c r="S10" s="34"/>
      <c r="T10" s="34"/>
      <c r="U10" s="34"/>
      <c r="V10" s="34"/>
      <c r="W10" s="34"/>
      <c r="X10" s="34"/>
      <c r="Y10" s="34"/>
      <c r="Z10" s="35" t="n">
        <v>0</v>
      </c>
      <c r="AA10" s="41"/>
      <c r="AB10" s="38"/>
      <c r="AC10" s="38"/>
      <c r="AD10" s="38"/>
      <c r="AE10" s="38"/>
      <c r="AF10" s="38"/>
      <c r="AG10" s="38"/>
      <c r="AH10" s="38"/>
      <c r="AI10" s="38"/>
      <c r="AJ10" s="38" t="n">
        <v>4</v>
      </c>
      <c r="AK10" s="38"/>
      <c r="AL10" s="38"/>
      <c r="AM10" s="38"/>
      <c r="AN10" s="38"/>
      <c r="AO10" s="38"/>
      <c r="AP10" s="38"/>
      <c r="AQ10" s="38"/>
      <c r="AR10" s="38"/>
      <c r="AS10" s="38"/>
      <c r="AT10" s="38"/>
    </row>
    <row r="11" customFormat="false" ht="15.8" hidden="false" customHeight="false" outlineLevel="0" collapsed="false">
      <c r="A11" s="8" t="s">
        <v>25</v>
      </c>
      <c r="B11" s="9"/>
      <c r="C11" s="39" t="n">
        <v>1</v>
      </c>
      <c r="D11" s="39"/>
      <c r="E11" s="31" t="n">
        <v>1</v>
      </c>
      <c r="F11" s="31"/>
      <c r="G11" s="31"/>
      <c r="H11" s="31"/>
      <c r="I11" s="31"/>
      <c r="J11" s="32" t="n">
        <v>0</v>
      </c>
      <c r="K11" s="31"/>
      <c r="L11" s="31"/>
      <c r="M11" s="31"/>
      <c r="N11" s="33" t="n">
        <v>12</v>
      </c>
      <c r="O11" s="34" t="n">
        <v>8</v>
      </c>
      <c r="P11" s="34" t="n">
        <v>1</v>
      </c>
      <c r="Q11" s="34" t="n">
        <v>1</v>
      </c>
      <c r="R11" s="34" t="n">
        <v>1</v>
      </c>
      <c r="S11" s="34"/>
      <c r="T11" s="34"/>
      <c r="U11" s="34" t="n">
        <v>2</v>
      </c>
      <c r="V11" s="34"/>
      <c r="W11" s="34"/>
      <c r="X11" s="34"/>
      <c r="Y11" s="34"/>
      <c r="Z11" s="35" t="n">
        <v>1</v>
      </c>
      <c r="AA11" s="41" t="n">
        <v>1</v>
      </c>
      <c r="AB11" s="38"/>
      <c r="AC11" s="38"/>
      <c r="AD11" s="38"/>
      <c r="AE11" s="38"/>
      <c r="AF11" s="38"/>
      <c r="AG11" s="38"/>
      <c r="AH11" s="38"/>
      <c r="AI11" s="38"/>
      <c r="AJ11" s="38" t="n">
        <v>8</v>
      </c>
      <c r="AK11" s="38" t="n">
        <v>1</v>
      </c>
      <c r="AL11" s="38" t="n">
        <v>1</v>
      </c>
      <c r="AM11" s="38" t="n">
        <v>1</v>
      </c>
      <c r="AN11" s="38"/>
      <c r="AO11" s="38"/>
      <c r="AP11" s="38" t="n">
        <v>2</v>
      </c>
      <c r="AQ11" s="38"/>
      <c r="AR11" s="38"/>
      <c r="AS11" s="38"/>
      <c r="AT11" s="38"/>
    </row>
    <row r="12" customFormat="false" ht="16.85" hidden="false" customHeight="false" outlineLevel="0" collapsed="false">
      <c r="A12" s="30" t="s">
        <v>26</v>
      </c>
      <c r="B12" s="9"/>
      <c r="C12" s="39" t="n">
        <v>0</v>
      </c>
      <c r="D12" s="39" t="n">
        <v>1</v>
      </c>
      <c r="E12" s="31"/>
      <c r="F12" s="31"/>
      <c r="G12" s="31"/>
      <c r="H12" s="31"/>
      <c r="I12" s="31"/>
      <c r="J12" s="32" t="n">
        <v>0</v>
      </c>
      <c r="K12" s="31"/>
      <c r="L12" s="31"/>
      <c r="M12" s="31"/>
      <c r="N12" s="40" t="n">
        <v>8</v>
      </c>
      <c r="O12" s="34" t="n">
        <v>8</v>
      </c>
      <c r="P12" s="42"/>
      <c r="Q12" s="34"/>
      <c r="R12" s="34"/>
      <c r="S12" s="34"/>
      <c r="T12" s="34"/>
      <c r="U12" s="34"/>
      <c r="V12" s="34"/>
      <c r="W12" s="34"/>
      <c r="X12" s="34"/>
      <c r="Y12" s="34"/>
      <c r="Z12" s="35" t="n">
        <v>0</v>
      </c>
      <c r="AA12" s="41"/>
      <c r="AB12" s="38"/>
      <c r="AC12" s="38"/>
      <c r="AD12" s="38"/>
      <c r="AE12" s="38"/>
      <c r="AF12" s="38"/>
      <c r="AG12" s="38"/>
      <c r="AH12" s="38"/>
      <c r="AI12" s="38"/>
      <c r="AJ12" s="38" t="n">
        <v>8</v>
      </c>
      <c r="AK12" s="38"/>
      <c r="AL12" s="38"/>
      <c r="AM12" s="38"/>
      <c r="AN12" s="38"/>
      <c r="AO12" s="38"/>
      <c r="AP12" s="38"/>
      <c r="AQ12" s="38"/>
      <c r="AR12" s="38"/>
      <c r="AS12" s="38"/>
      <c r="AT12" s="38"/>
    </row>
    <row r="13" customFormat="false" ht="16.85" hidden="false" customHeight="false" outlineLevel="0" collapsed="false">
      <c r="A13" s="30" t="s">
        <v>27</v>
      </c>
      <c r="B13" s="9"/>
      <c r="C13" s="39" t="n">
        <v>0</v>
      </c>
      <c r="D13" s="39" t="n">
        <v>1</v>
      </c>
      <c r="E13" s="31"/>
      <c r="F13" s="31"/>
      <c r="G13" s="31"/>
      <c r="H13" s="31"/>
      <c r="I13" s="31"/>
      <c r="J13" s="32" t="n">
        <v>0</v>
      </c>
      <c r="K13" s="31"/>
      <c r="L13" s="31"/>
      <c r="M13" s="31"/>
      <c r="N13" s="40" t="n">
        <v>12</v>
      </c>
      <c r="O13" s="34" t="n">
        <v>7</v>
      </c>
      <c r="P13" s="34" t="n">
        <v>1</v>
      </c>
      <c r="Q13" s="34" t="n">
        <v>1</v>
      </c>
      <c r="R13" s="34" t="n">
        <v>3</v>
      </c>
      <c r="S13" s="34"/>
      <c r="T13" s="34"/>
      <c r="U13" s="34"/>
      <c r="V13" s="34"/>
      <c r="W13" s="34"/>
      <c r="X13" s="34"/>
      <c r="Y13" s="34"/>
      <c r="Z13" s="35" t="n">
        <v>0</v>
      </c>
      <c r="AA13" s="41"/>
      <c r="AB13" s="38"/>
      <c r="AC13" s="38"/>
      <c r="AD13" s="38"/>
      <c r="AE13" s="38"/>
      <c r="AF13" s="38"/>
      <c r="AG13" s="38"/>
      <c r="AH13" s="38"/>
      <c r="AI13" s="38"/>
      <c r="AJ13" s="43" t="n">
        <v>5</v>
      </c>
      <c r="AK13" s="38" t="n">
        <v>1</v>
      </c>
      <c r="AL13" s="38" t="n">
        <v>1</v>
      </c>
      <c r="AM13" s="38" t="n">
        <v>3</v>
      </c>
      <c r="AN13" s="38"/>
      <c r="AO13" s="38"/>
      <c r="AP13" s="38"/>
      <c r="AQ13" s="38"/>
      <c r="AR13" s="38"/>
      <c r="AS13" s="38"/>
      <c r="AT13" s="38"/>
    </row>
    <row r="14" customFormat="false" ht="16.85" hidden="false" customHeight="false" outlineLevel="0" collapsed="false">
      <c r="A14" s="30" t="s">
        <v>28</v>
      </c>
      <c r="B14" s="9"/>
      <c r="C14" s="39" t="n">
        <v>0</v>
      </c>
      <c r="D14" s="39" t="n">
        <v>1</v>
      </c>
      <c r="E14" s="31"/>
      <c r="F14" s="31"/>
      <c r="G14" s="31"/>
      <c r="H14" s="31"/>
      <c r="I14" s="31"/>
      <c r="J14" s="32" t="n">
        <v>0</v>
      </c>
      <c r="K14" s="31"/>
      <c r="L14" s="31"/>
      <c r="M14" s="31"/>
      <c r="N14" s="40" t="n">
        <v>12</v>
      </c>
      <c r="O14" s="34" t="n">
        <v>11</v>
      </c>
      <c r="P14" s="34"/>
      <c r="Q14" s="34"/>
      <c r="R14" s="34"/>
      <c r="S14" s="34"/>
      <c r="T14" s="34"/>
      <c r="U14" s="34" t="n">
        <v>1</v>
      </c>
      <c r="V14" s="34"/>
      <c r="W14" s="34"/>
      <c r="X14" s="34"/>
      <c r="Y14" s="34"/>
      <c r="Z14" s="35" t="n">
        <v>1</v>
      </c>
      <c r="AA14" s="41"/>
      <c r="AB14" s="38" t="n">
        <v>1</v>
      </c>
      <c r="AC14" s="38"/>
      <c r="AD14" s="38"/>
      <c r="AE14" s="38"/>
      <c r="AF14" s="38"/>
      <c r="AG14" s="38"/>
      <c r="AH14" s="38"/>
      <c r="AI14" s="38"/>
      <c r="AJ14" s="38" t="n">
        <v>11</v>
      </c>
      <c r="AK14" s="38"/>
      <c r="AL14" s="38"/>
      <c r="AM14" s="38"/>
      <c r="AN14" s="38"/>
      <c r="AO14" s="38"/>
      <c r="AP14" s="38" t="n">
        <v>1</v>
      </c>
      <c r="AQ14" s="38"/>
      <c r="AR14" s="38"/>
      <c r="AS14" s="38"/>
      <c r="AT14" s="38"/>
    </row>
    <row r="15" customFormat="false" ht="16.85" hidden="false" customHeight="false" outlineLevel="0" collapsed="false">
      <c r="A15" s="30" t="s">
        <v>29</v>
      </c>
      <c r="B15" s="9"/>
      <c r="C15" s="39" t="n">
        <v>0</v>
      </c>
      <c r="D15" s="39" t="n">
        <v>1</v>
      </c>
      <c r="E15" s="31"/>
      <c r="F15" s="31"/>
      <c r="G15" s="31"/>
      <c r="H15" s="31"/>
      <c r="I15" s="31"/>
      <c r="J15" s="32" t="n">
        <v>0</v>
      </c>
      <c r="K15" s="31"/>
      <c r="L15" s="31"/>
      <c r="M15" s="31"/>
      <c r="N15" s="40" t="n">
        <v>2</v>
      </c>
      <c r="O15" s="34" t="n">
        <v>2</v>
      </c>
      <c r="P15" s="34"/>
      <c r="Q15" s="34"/>
      <c r="R15" s="34"/>
      <c r="S15" s="34"/>
      <c r="T15" s="34"/>
      <c r="U15" s="34"/>
      <c r="V15" s="34"/>
      <c r="W15" s="34"/>
      <c r="X15" s="34"/>
      <c r="Y15" s="34"/>
      <c r="Z15" s="35" t="n">
        <v>0</v>
      </c>
      <c r="AA15" s="41"/>
      <c r="AB15" s="38"/>
      <c r="AC15" s="38"/>
      <c r="AD15" s="38"/>
      <c r="AE15" s="38"/>
      <c r="AF15" s="38"/>
      <c r="AG15" s="38"/>
      <c r="AH15" s="38"/>
      <c r="AI15" s="38"/>
      <c r="AJ15" s="38" t="n">
        <v>2</v>
      </c>
      <c r="AK15" s="38"/>
      <c r="AL15" s="38"/>
      <c r="AM15" s="38"/>
      <c r="AN15" s="38"/>
      <c r="AO15" s="38"/>
      <c r="AP15" s="38"/>
      <c r="AQ15" s="38"/>
      <c r="AR15" s="38"/>
      <c r="AS15" s="38"/>
      <c r="AT15" s="38"/>
    </row>
    <row r="16" customFormat="false" ht="16.85" hidden="false" customHeight="false" outlineLevel="0" collapsed="false">
      <c r="A16" s="30" t="s">
        <v>30</v>
      </c>
      <c r="B16" s="9"/>
      <c r="C16" s="39" t="n">
        <v>2</v>
      </c>
      <c r="D16" s="39"/>
      <c r="E16" s="31"/>
      <c r="F16" s="31" t="n">
        <v>1</v>
      </c>
      <c r="G16" s="31"/>
      <c r="H16" s="31" t="n">
        <v>1</v>
      </c>
      <c r="I16" s="31"/>
      <c r="J16" s="32" t="n">
        <v>0</v>
      </c>
      <c r="K16" s="31"/>
      <c r="L16" s="31"/>
      <c r="M16" s="31"/>
      <c r="N16" s="40" t="n">
        <v>6</v>
      </c>
      <c r="O16" s="34" t="n">
        <v>1</v>
      </c>
      <c r="P16" s="34" t="n">
        <v>5</v>
      </c>
      <c r="Q16" s="34"/>
      <c r="R16" s="34"/>
      <c r="S16" s="34"/>
      <c r="T16" s="34"/>
      <c r="U16" s="34"/>
      <c r="V16" s="34"/>
      <c r="W16" s="34"/>
      <c r="X16" s="34"/>
      <c r="Y16" s="34"/>
      <c r="Z16" s="35" t="n">
        <v>1</v>
      </c>
      <c r="AA16" s="41"/>
      <c r="AB16" s="38" t="n">
        <v>1</v>
      </c>
      <c r="AC16" s="38"/>
      <c r="AD16" s="38"/>
      <c r="AE16" s="38"/>
      <c r="AF16" s="38"/>
      <c r="AG16" s="38"/>
      <c r="AH16" s="38"/>
      <c r="AI16" s="38"/>
      <c r="AJ16" s="38" t="n">
        <v>1</v>
      </c>
      <c r="AK16" s="38" t="n">
        <v>5</v>
      </c>
      <c r="AL16" s="38"/>
      <c r="AM16" s="38"/>
      <c r="AN16" s="38"/>
      <c r="AO16" s="38"/>
      <c r="AP16" s="38"/>
      <c r="AQ16" s="38"/>
      <c r="AR16" s="38"/>
      <c r="AS16" s="38"/>
      <c r="AT16" s="38"/>
    </row>
    <row r="17" customFormat="false" ht="16.85" hidden="false" customHeight="false" outlineLevel="0" collapsed="false">
      <c r="A17" s="30" t="s">
        <v>31</v>
      </c>
      <c r="B17" s="9"/>
      <c r="C17" s="39" t="n">
        <v>1</v>
      </c>
      <c r="D17" s="39"/>
      <c r="E17" s="31"/>
      <c r="F17" s="31" t="n">
        <v>1</v>
      </c>
      <c r="G17" s="31"/>
      <c r="H17" s="31"/>
      <c r="I17" s="31"/>
      <c r="J17" s="32" t="n">
        <v>0</v>
      </c>
      <c r="K17" s="31"/>
      <c r="L17" s="31"/>
      <c r="M17" s="31"/>
      <c r="N17" s="4" t="n">
        <v>1</v>
      </c>
      <c r="O17" s="34" t="n">
        <v>1</v>
      </c>
      <c r="P17" s="34"/>
      <c r="Q17" s="34"/>
      <c r="R17" s="34"/>
      <c r="S17" s="34"/>
      <c r="T17" s="34"/>
      <c r="U17" s="34"/>
      <c r="V17" s="34"/>
      <c r="W17" s="34"/>
      <c r="X17" s="34"/>
      <c r="Y17" s="34"/>
      <c r="Z17" s="35" t="n">
        <v>1</v>
      </c>
      <c r="AA17" s="41"/>
      <c r="AB17" s="38" t="n">
        <v>1</v>
      </c>
      <c r="AC17" s="38"/>
      <c r="AD17" s="38"/>
      <c r="AE17" s="38"/>
      <c r="AF17" s="38"/>
      <c r="AG17" s="38"/>
      <c r="AH17" s="38"/>
      <c r="AI17" s="38"/>
      <c r="AJ17" s="38" t="n">
        <v>1</v>
      </c>
      <c r="AK17" s="38"/>
      <c r="AL17" s="38"/>
      <c r="AM17" s="38"/>
      <c r="AN17" s="38" t="n">
        <v>1</v>
      </c>
      <c r="AO17" s="38"/>
      <c r="AP17" s="38"/>
      <c r="AQ17" s="38"/>
      <c r="AR17" s="38"/>
      <c r="AS17" s="38"/>
      <c r="AT17" s="38"/>
    </row>
    <row r="18" customFormat="false" ht="17.45" hidden="false" customHeight="false" outlineLevel="0" collapsed="false">
      <c r="A18" s="8" t="s">
        <v>32</v>
      </c>
      <c r="B18" s="44"/>
      <c r="C18" s="39" t="n">
        <v>1</v>
      </c>
      <c r="D18" s="39"/>
      <c r="E18" s="31" t="n">
        <v>1</v>
      </c>
      <c r="F18" s="31"/>
      <c r="G18" s="31"/>
      <c r="H18" s="31"/>
      <c r="I18" s="31"/>
      <c r="J18" s="32" t="n">
        <v>0</v>
      </c>
      <c r="K18" s="31"/>
      <c r="L18" s="31"/>
      <c r="M18" s="31"/>
      <c r="N18" s="4" t="n">
        <v>1</v>
      </c>
      <c r="O18" s="34" t="n">
        <v>0</v>
      </c>
      <c r="P18" s="34"/>
      <c r="Q18" s="34"/>
      <c r="R18" s="34"/>
      <c r="S18" s="34" t="n">
        <v>1</v>
      </c>
      <c r="T18" s="34"/>
      <c r="U18" s="34"/>
      <c r="V18" s="34"/>
      <c r="W18" s="34"/>
      <c r="X18" s="34"/>
      <c r="Y18" s="34"/>
      <c r="Z18" s="35" t="n">
        <v>1</v>
      </c>
      <c r="AA18" s="41" t="n">
        <v>1</v>
      </c>
      <c r="AB18" s="38"/>
      <c r="AC18" s="38"/>
      <c r="AD18" s="38"/>
      <c r="AE18" s="38"/>
      <c r="AF18" s="38"/>
      <c r="AG18" s="38"/>
      <c r="AH18" s="38"/>
      <c r="AI18" s="38"/>
      <c r="AJ18" s="38"/>
      <c r="AK18" s="38"/>
      <c r="AL18" s="38"/>
      <c r="AM18" s="38"/>
      <c r="AN18" s="38"/>
      <c r="AO18" s="38"/>
      <c r="AP18" s="38"/>
      <c r="AQ18" s="38"/>
      <c r="AR18" s="38"/>
      <c r="AS18" s="38"/>
      <c r="AT18" s="38"/>
    </row>
    <row r="19" customFormat="false" ht="15.8" hidden="false" customHeight="false" outlineLevel="0" collapsed="false">
      <c r="A19" s="45" t="s">
        <v>33</v>
      </c>
      <c r="B19" s="46"/>
      <c r="C19" s="47"/>
      <c r="D19" s="47"/>
      <c r="E19" s="48"/>
      <c r="F19" s="48"/>
      <c r="G19" s="48"/>
      <c r="H19" s="48"/>
      <c r="I19" s="48"/>
      <c r="J19" s="48"/>
      <c r="K19" s="48"/>
      <c r="L19" s="48"/>
      <c r="M19" s="48"/>
      <c r="N19" s="49"/>
      <c r="O19" s="50"/>
      <c r="P19" s="50"/>
      <c r="Q19" s="50"/>
      <c r="R19" s="50"/>
      <c r="S19" s="50"/>
      <c r="T19" s="50"/>
      <c r="U19" s="50"/>
      <c r="V19" s="50"/>
      <c r="W19" s="50"/>
      <c r="X19" s="50"/>
      <c r="Y19" s="50"/>
      <c r="Z19" s="51"/>
      <c r="AA19" s="52"/>
      <c r="AB19" s="53"/>
      <c r="AC19" s="53"/>
      <c r="AD19" s="53"/>
      <c r="AE19" s="53"/>
      <c r="AF19" s="53"/>
      <c r="AG19" s="53"/>
      <c r="AH19" s="53"/>
      <c r="AI19" s="53"/>
      <c r="AJ19" s="53"/>
      <c r="AK19" s="53"/>
      <c r="AL19" s="53"/>
      <c r="AM19" s="53"/>
      <c r="AN19" s="53"/>
      <c r="AO19" s="53"/>
      <c r="AP19" s="53"/>
      <c r="AQ19" s="53"/>
      <c r="AR19" s="53"/>
      <c r="AS19" s="53"/>
      <c r="AT19" s="53"/>
      <c r="AU19" s="54"/>
      <c r="AV19" s="54"/>
      <c r="AW19" s="54"/>
      <c r="AX19" s="54"/>
      <c r="AY19" s="54"/>
      <c r="AZ19" s="54"/>
      <c r="BA19" s="54"/>
      <c r="BB19" s="54"/>
      <c r="BC19" s="54"/>
      <c r="BD19" s="54"/>
      <c r="BE19" s="54"/>
      <c r="BF19" s="54"/>
      <c r="BG19" s="54"/>
      <c r="BH19" s="54"/>
      <c r="BI19" s="54"/>
      <c r="BJ19" s="54"/>
      <c r="BK19" s="54"/>
      <c r="BL19" s="54"/>
    </row>
    <row r="20" customFormat="false" ht="16.85" hidden="false" customHeight="false" outlineLevel="0" collapsed="false">
      <c r="A20" s="30" t="s">
        <v>34</v>
      </c>
      <c r="B20" s="9"/>
      <c r="C20" s="39" t="n">
        <v>1</v>
      </c>
      <c r="D20" s="39"/>
      <c r="E20" s="31"/>
      <c r="F20" s="31" t="n">
        <v>1</v>
      </c>
      <c r="G20" s="31"/>
      <c r="H20" s="31"/>
      <c r="I20" s="31"/>
      <c r="J20" s="32" t="n">
        <v>0</v>
      </c>
      <c r="K20" s="31"/>
      <c r="L20" s="31"/>
      <c r="M20" s="31"/>
      <c r="N20" s="4" t="n">
        <v>12</v>
      </c>
      <c r="O20" s="34" t="n">
        <v>9</v>
      </c>
      <c r="P20" s="34" t="n">
        <v>3</v>
      </c>
      <c r="Q20" s="34"/>
      <c r="R20" s="34"/>
      <c r="S20" s="34"/>
      <c r="T20" s="34"/>
      <c r="U20" s="34"/>
      <c r="V20" s="34"/>
      <c r="W20" s="34"/>
      <c r="X20" s="34"/>
      <c r="Y20" s="34"/>
      <c r="Z20" s="35" t="n">
        <v>1</v>
      </c>
      <c r="AA20" s="41"/>
      <c r="AB20" s="38" t="n">
        <v>1</v>
      </c>
      <c r="AC20" s="38"/>
      <c r="AD20" s="38"/>
      <c r="AE20" s="38"/>
      <c r="AF20" s="38"/>
      <c r="AG20" s="38"/>
      <c r="AH20" s="38"/>
      <c r="AI20" s="38"/>
      <c r="AJ20" s="38" t="n">
        <v>9</v>
      </c>
      <c r="AK20" s="38" t="n">
        <v>3</v>
      </c>
      <c r="AL20" s="38"/>
      <c r="AM20" s="38"/>
      <c r="AN20" s="38"/>
      <c r="AO20" s="38"/>
      <c r="AP20" s="38"/>
      <c r="AQ20" s="38"/>
      <c r="AR20" s="38"/>
      <c r="AS20" s="38"/>
      <c r="AT20" s="38"/>
    </row>
    <row r="21" customFormat="false" ht="16.85" hidden="false" customHeight="false" outlineLevel="0" collapsed="false">
      <c r="A21" s="30" t="s">
        <v>35</v>
      </c>
      <c r="B21" s="9"/>
      <c r="C21" s="39" t="n">
        <v>0</v>
      </c>
      <c r="D21" s="39" t="n">
        <v>1</v>
      </c>
      <c r="E21" s="31"/>
      <c r="F21" s="31"/>
      <c r="G21" s="31"/>
      <c r="H21" s="31"/>
      <c r="I21" s="31"/>
      <c r="J21" s="32" t="n">
        <v>0</v>
      </c>
      <c r="K21" s="31"/>
      <c r="L21" s="31"/>
      <c r="M21" s="31"/>
      <c r="N21" s="4" t="n">
        <v>3</v>
      </c>
      <c r="O21" s="34" t="n">
        <v>2</v>
      </c>
      <c r="P21" s="34"/>
      <c r="Q21" s="34"/>
      <c r="R21" s="34"/>
      <c r="S21" s="34"/>
      <c r="T21" s="34" t="n">
        <v>1</v>
      </c>
      <c r="U21" s="34"/>
      <c r="V21" s="34"/>
      <c r="W21" s="34"/>
      <c r="X21" s="34"/>
      <c r="Y21" s="34"/>
      <c r="Z21" s="35" t="n">
        <v>0</v>
      </c>
      <c r="AA21" s="41"/>
      <c r="AB21" s="38"/>
      <c r="AC21" s="38"/>
      <c r="AD21" s="38"/>
      <c r="AE21" s="38"/>
      <c r="AF21" s="38"/>
      <c r="AG21" s="38"/>
      <c r="AH21" s="38"/>
      <c r="AI21" s="38"/>
      <c r="AJ21" s="38" t="n">
        <v>2</v>
      </c>
      <c r="AK21" s="38"/>
      <c r="AL21" s="38"/>
      <c r="AM21" s="38"/>
      <c r="AN21" s="38"/>
      <c r="AO21" s="38" t="n">
        <v>1</v>
      </c>
      <c r="AP21" s="38"/>
      <c r="AQ21" s="38"/>
      <c r="AR21" s="38"/>
      <c r="AS21" s="38"/>
      <c r="AT21" s="38"/>
    </row>
    <row r="22" customFormat="false" ht="16.85" hidden="false" customHeight="false" outlineLevel="0" collapsed="false">
      <c r="A22" s="30" t="s">
        <v>36</v>
      </c>
      <c r="B22" s="9"/>
      <c r="C22" s="39" t="n">
        <v>0</v>
      </c>
      <c r="D22" s="39" t="n">
        <v>1</v>
      </c>
      <c r="E22" s="31"/>
      <c r="F22" s="31"/>
      <c r="G22" s="31"/>
      <c r="H22" s="31"/>
      <c r="I22" s="31"/>
      <c r="J22" s="32" t="n">
        <v>0</v>
      </c>
      <c r="K22" s="31"/>
      <c r="L22" s="31"/>
      <c r="M22" s="31"/>
      <c r="N22" s="4" t="n">
        <v>7</v>
      </c>
      <c r="O22" s="34" t="n">
        <v>5</v>
      </c>
      <c r="P22" s="34"/>
      <c r="Q22" s="34"/>
      <c r="R22" s="34"/>
      <c r="S22" s="34"/>
      <c r="T22" s="34"/>
      <c r="U22" s="34" t="n">
        <v>2</v>
      </c>
      <c r="V22" s="34"/>
      <c r="W22" s="34"/>
      <c r="X22" s="34"/>
      <c r="Y22" s="34"/>
      <c r="Z22" s="35" t="n">
        <v>0</v>
      </c>
      <c r="AA22" s="41"/>
      <c r="AB22" s="38"/>
      <c r="AC22" s="38"/>
      <c r="AD22" s="38"/>
      <c r="AE22" s="38"/>
      <c r="AF22" s="38"/>
      <c r="AG22" s="38"/>
      <c r="AH22" s="38"/>
      <c r="AI22" s="38"/>
      <c r="AJ22" s="38" t="n">
        <v>5</v>
      </c>
      <c r="AK22" s="38"/>
      <c r="AL22" s="38"/>
      <c r="AM22" s="38"/>
      <c r="AN22" s="38"/>
      <c r="AO22" s="38"/>
      <c r="AP22" s="38" t="n">
        <v>2</v>
      </c>
      <c r="AQ22" s="38"/>
      <c r="AR22" s="38"/>
      <c r="AS22" s="38"/>
      <c r="AT22" s="38"/>
    </row>
    <row r="23" customFormat="false" ht="17" hidden="false" customHeight="false" outlineLevel="0" collapsed="false">
      <c r="A23" s="30" t="s">
        <v>37</v>
      </c>
      <c r="B23" s="55"/>
      <c r="C23" s="56" t="n">
        <v>0</v>
      </c>
      <c r="D23" s="39" t="n">
        <v>1</v>
      </c>
      <c r="E23" s="31"/>
      <c r="F23" s="31"/>
      <c r="G23" s="31"/>
      <c r="H23" s="31"/>
      <c r="I23" s="31"/>
      <c r="J23" s="32" t="n">
        <v>0</v>
      </c>
      <c r="K23" s="31"/>
      <c r="L23" s="31"/>
      <c r="M23" s="31"/>
      <c r="N23" s="4" t="n">
        <v>2</v>
      </c>
      <c r="O23" s="34" t="n">
        <v>2</v>
      </c>
      <c r="P23" s="34"/>
      <c r="Q23" s="34"/>
      <c r="R23" s="34"/>
      <c r="S23" s="34"/>
      <c r="T23" s="34"/>
      <c r="U23" s="34"/>
      <c r="V23" s="34"/>
      <c r="W23" s="34"/>
      <c r="X23" s="34"/>
      <c r="Y23" s="34"/>
      <c r="Z23" s="35" t="n">
        <v>1</v>
      </c>
      <c r="AA23" s="41"/>
      <c r="AB23" s="38"/>
      <c r="AC23" s="38"/>
      <c r="AD23" s="38"/>
      <c r="AE23" s="38" t="n">
        <v>1</v>
      </c>
      <c r="AF23" s="38"/>
      <c r="AG23" s="38"/>
      <c r="AH23" s="38"/>
      <c r="AI23" s="38"/>
      <c r="AJ23" s="38" t="n">
        <v>2</v>
      </c>
      <c r="AK23" s="38"/>
      <c r="AL23" s="38"/>
      <c r="AM23" s="38"/>
      <c r="AN23" s="38"/>
      <c r="AO23" s="38"/>
      <c r="AP23" s="38"/>
      <c r="AQ23" s="38"/>
      <c r="AR23" s="38"/>
      <c r="AS23" s="38"/>
      <c r="AT23" s="38"/>
    </row>
    <row r="24" customFormat="false" ht="17" hidden="false" customHeight="false" outlineLevel="0" collapsed="false">
      <c r="A24" s="30" t="s">
        <v>38</v>
      </c>
      <c r="B24" s="55"/>
      <c r="C24" s="56" t="n">
        <v>2</v>
      </c>
      <c r="D24" s="56"/>
      <c r="E24" s="31"/>
      <c r="F24" s="31" t="n">
        <v>1</v>
      </c>
      <c r="G24" s="31"/>
      <c r="H24" s="31"/>
      <c r="I24" s="31" t="n">
        <v>1</v>
      </c>
      <c r="J24" s="32" t="n">
        <v>0</v>
      </c>
      <c r="K24" s="31"/>
      <c r="L24" s="31"/>
      <c r="M24" s="31"/>
      <c r="N24" s="4" t="n">
        <v>15</v>
      </c>
      <c r="O24" s="34" t="n">
        <v>13</v>
      </c>
      <c r="P24" s="34"/>
      <c r="Q24" s="34"/>
      <c r="R24" s="34" t="n">
        <v>1</v>
      </c>
      <c r="S24" s="34"/>
      <c r="T24" s="34"/>
      <c r="U24" s="34"/>
      <c r="V24" s="34"/>
      <c r="W24" s="34"/>
      <c r="X24" s="34"/>
      <c r="Y24" s="34"/>
      <c r="Z24" s="35" t="n">
        <v>1</v>
      </c>
      <c r="AA24" s="41"/>
      <c r="AB24" s="38" t="n">
        <v>1</v>
      </c>
      <c r="AC24" s="38"/>
      <c r="AD24" s="38"/>
      <c r="AE24" s="38"/>
      <c r="AF24" s="38"/>
      <c r="AG24" s="38"/>
      <c r="AH24" s="38"/>
      <c r="AI24" s="38"/>
      <c r="AJ24" s="38" t="n">
        <v>11</v>
      </c>
      <c r="AK24" s="38"/>
      <c r="AL24" s="38"/>
      <c r="AM24" s="38" t="n">
        <v>1</v>
      </c>
      <c r="AN24" s="38"/>
      <c r="AO24" s="38" t="n">
        <v>2</v>
      </c>
      <c r="AP24" s="38"/>
      <c r="AQ24" s="38"/>
      <c r="AR24" s="38"/>
      <c r="AS24" s="38"/>
      <c r="AT24" s="38"/>
    </row>
    <row r="25" customFormat="false" ht="16.85" hidden="false" customHeight="false" outlineLevel="0" collapsed="false">
      <c r="A25" s="30" t="s">
        <v>39</v>
      </c>
      <c r="B25" s="9"/>
      <c r="C25" s="39" t="n">
        <v>1</v>
      </c>
      <c r="D25" s="39"/>
      <c r="E25" s="31"/>
      <c r="F25" s="31"/>
      <c r="G25" s="31" t="n">
        <v>1</v>
      </c>
      <c r="H25" s="31"/>
      <c r="I25" s="31"/>
      <c r="J25" s="32" t="n">
        <v>0</v>
      </c>
      <c r="K25" s="31"/>
      <c r="L25" s="31"/>
      <c r="M25" s="31"/>
      <c r="N25" s="4" t="n">
        <v>20</v>
      </c>
      <c r="O25" s="34" t="n">
        <v>11</v>
      </c>
      <c r="P25" s="34"/>
      <c r="Q25" s="34"/>
      <c r="R25" s="34"/>
      <c r="S25" s="34"/>
      <c r="T25" s="34"/>
      <c r="U25" s="34" t="n">
        <v>9</v>
      </c>
      <c r="V25" s="34"/>
      <c r="W25" s="34"/>
      <c r="X25" s="34"/>
      <c r="Y25" s="34"/>
      <c r="Z25" s="35" t="n">
        <v>1</v>
      </c>
      <c r="AA25" s="41"/>
      <c r="AB25" s="38"/>
      <c r="AC25" s="38" t="n">
        <v>1</v>
      </c>
      <c r="AD25" s="38"/>
      <c r="AE25" s="38"/>
      <c r="AF25" s="38"/>
      <c r="AG25" s="38"/>
      <c r="AH25" s="38"/>
      <c r="AI25" s="38"/>
      <c r="AJ25" s="38" t="n">
        <v>11</v>
      </c>
      <c r="AK25" s="38"/>
      <c r="AL25" s="38"/>
      <c r="AM25" s="38"/>
      <c r="AN25" s="38"/>
      <c r="AO25" s="38"/>
      <c r="AP25" s="38" t="n">
        <v>9</v>
      </c>
      <c r="AQ25" s="38"/>
      <c r="AR25" s="38"/>
      <c r="AS25" s="38"/>
      <c r="AT25" s="38"/>
    </row>
    <row r="26" customFormat="false" ht="16.85" hidden="false" customHeight="false" outlineLevel="0" collapsed="false">
      <c r="A26" s="30" t="s">
        <v>40</v>
      </c>
      <c r="B26" s="9"/>
      <c r="C26" s="39" t="n">
        <v>0</v>
      </c>
      <c r="D26" s="39" t="n">
        <v>1</v>
      </c>
      <c r="E26" s="31"/>
      <c r="F26" s="31"/>
      <c r="G26" s="31"/>
      <c r="H26" s="31"/>
      <c r="I26" s="31"/>
      <c r="J26" s="32" t="n">
        <v>0</v>
      </c>
      <c r="K26" s="31"/>
      <c r="L26" s="31"/>
      <c r="M26" s="31"/>
      <c r="N26" s="4" t="n">
        <v>11</v>
      </c>
      <c r="O26" s="34" t="n">
        <v>11</v>
      </c>
      <c r="P26" s="34"/>
      <c r="Q26" s="34"/>
      <c r="R26" s="34"/>
      <c r="S26" s="34"/>
      <c r="T26" s="34"/>
      <c r="U26" s="34"/>
      <c r="V26" s="34"/>
      <c r="W26" s="34"/>
      <c r="X26" s="34"/>
      <c r="Y26" s="34"/>
      <c r="Z26" s="35" t="n">
        <v>0</v>
      </c>
      <c r="AA26" s="41"/>
      <c r="AB26" s="38"/>
      <c r="AC26" s="38"/>
      <c r="AD26" s="38"/>
      <c r="AE26" s="38"/>
      <c r="AF26" s="38"/>
      <c r="AG26" s="38"/>
      <c r="AH26" s="38"/>
      <c r="AI26" s="38"/>
      <c r="AJ26" s="38" t="n">
        <v>11</v>
      </c>
      <c r="AK26" s="38"/>
      <c r="AL26" s="38"/>
      <c r="AM26" s="38"/>
      <c r="AN26" s="38"/>
      <c r="AO26" s="38"/>
      <c r="AP26" s="38"/>
      <c r="AQ26" s="38"/>
      <c r="AR26" s="38"/>
      <c r="AS26" s="38"/>
      <c r="AT26" s="38"/>
    </row>
    <row r="27" customFormat="false" ht="16.85" hidden="false" customHeight="false" outlineLevel="0" collapsed="false">
      <c r="A27" s="30" t="s">
        <v>41</v>
      </c>
      <c r="B27" s="9"/>
      <c r="C27" s="39" t="n">
        <v>0</v>
      </c>
      <c r="D27" s="39" t="n">
        <v>1</v>
      </c>
      <c r="E27" s="31"/>
      <c r="F27" s="31"/>
      <c r="G27" s="31"/>
      <c r="H27" s="31"/>
      <c r="I27" s="31"/>
      <c r="J27" s="32" t="n">
        <v>0</v>
      </c>
      <c r="K27" s="31"/>
      <c r="L27" s="31"/>
      <c r="M27" s="31"/>
      <c r="N27" s="4" t="n">
        <v>27</v>
      </c>
      <c r="O27" s="34" t="n">
        <v>14</v>
      </c>
      <c r="P27" s="34"/>
      <c r="Q27" s="34" t="n">
        <v>4</v>
      </c>
      <c r="R27" s="34" t="n">
        <v>5</v>
      </c>
      <c r="S27" s="34"/>
      <c r="T27" s="34"/>
      <c r="U27" s="34" t="n">
        <v>4</v>
      </c>
      <c r="V27" s="34"/>
      <c r="W27" s="34"/>
      <c r="X27" s="34"/>
      <c r="Y27" s="34"/>
      <c r="Z27" s="35" t="n">
        <v>0</v>
      </c>
      <c r="AA27" s="41"/>
      <c r="AB27" s="38"/>
      <c r="AC27" s="38"/>
      <c r="AD27" s="38"/>
      <c r="AE27" s="38"/>
      <c r="AF27" s="38"/>
      <c r="AG27" s="38"/>
      <c r="AH27" s="38"/>
      <c r="AI27" s="38"/>
      <c r="AJ27" s="38" t="n">
        <v>14</v>
      </c>
      <c r="AK27" s="38"/>
      <c r="AL27" s="38" t="n">
        <v>4</v>
      </c>
      <c r="AM27" s="38" t="n">
        <v>5</v>
      </c>
      <c r="AN27" s="38"/>
      <c r="AO27" s="38"/>
      <c r="AP27" s="38" t="n">
        <v>4</v>
      </c>
      <c r="AQ27" s="38"/>
      <c r="AR27" s="38"/>
      <c r="AS27" s="38"/>
      <c r="AT27" s="38"/>
    </row>
    <row r="28" customFormat="false" ht="15.8" hidden="false" customHeight="false" outlineLevel="0" collapsed="false">
      <c r="A28" s="45" t="s">
        <v>42</v>
      </c>
      <c r="B28" s="46"/>
      <c r="C28" s="47"/>
      <c r="D28" s="47"/>
      <c r="E28" s="48"/>
      <c r="F28" s="48"/>
      <c r="G28" s="48"/>
      <c r="H28" s="48"/>
      <c r="I28" s="48"/>
      <c r="J28" s="48"/>
      <c r="K28" s="48"/>
      <c r="L28" s="48"/>
      <c r="M28" s="48"/>
      <c r="N28" s="49"/>
      <c r="O28" s="50"/>
      <c r="P28" s="50"/>
      <c r="Q28" s="50"/>
      <c r="R28" s="50"/>
      <c r="S28" s="50"/>
      <c r="T28" s="50"/>
      <c r="U28" s="50"/>
      <c r="V28" s="50"/>
      <c r="W28" s="50"/>
      <c r="X28" s="50"/>
      <c r="Y28" s="50"/>
      <c r="Z28" s="51"/>
      <c r="AA28" s="52"/>
      <c r="AB28" s="53"/>
      <c r="AC28" s="53"/>
      <c r="AD28" s="53"/>
      <c r="AE28" s="53"/>
      <c r="AF28" s="53"/>
      <c r="AG28" s="53"/>
      <c r="AH28" s="53"/>
      <c r="AI28" s="53"/>
      <c r="AJ28" s="53"/>
      <c r="AK28" s="53"/>
      <c r="AL28" s="53"/>
      <c r="AM28" s="53"/>
      <c r="AN28" s="53"/>
      <c r="AO28" s="53"/>
      <c r="AP28" s="53"/>
      <c r="AQ28" s="53"/>
      <c r="AR28" s="53"/>
      <c r="AS28" s="53"/>
      <c r="AT28" s="53"/>
      <c r="AU28" s="54"/>
      <c r="AV28" s="54"/>
      <c r="AW28" s="54"/>
      <c r="AX28" s="54"/>
      <c r="AY28" s="54"/>
      <c r="AZ28" s="54"/>
      <c r="BA28" s="54"/>
      <c r="BB28" s="54"/>
      <c r="BC28" s="54"/>
      <c r="BD28" s="54"/>
      <c r="BE28" s="54"/>
      <c r="BF28" s="54"/>
      <c r="BG28" s="54"/>
      <c r="BH28" s="54"/>
      <c r="BI28" s="54"/>
      <c r="BJ28" s="54"/>
      <c r="BK28" s="54"/>
      <c r="BL28" s="54"/>
    </row>
    <row r="29" customFormat="false" ht="16.85" hidden="false" customHeight="false" outlineLevel="0" collapsed="false">
      <c r="A29" s="30" t="s">
        <v>43</v>
      </c>
      <c r="B29" s="9"/>
      <c r="C29" s="39" t="n">
        <v>1</v>
      </c>
      <c r="D29" s="39"/>
      <c r="E29" s="31"/>
      <c r="F29" s="31"/>
      <c r="G29" s="31"/>
      <c r="H29" s="31"/>
      <c r="I29" s="31" t="n">
        <v>1</v>
      </c>
      <c r="J29" s="32" t="n">
        <v>0</v>
      </c>
      <c r="K29" s="31"/>
      <c r="L29" s="31"/>
      <c r="M29" s="31"/>
      <c r="N29" s="4" t="n">
        <v>4</v>
      </c>
      <c r="O29" s="34" t="n">
        <v>3</v>
      </c>
      <c r="P29" s="34"/>
      <c r="Q29" s="34"/>
      <c r="R29" s="34" t="n">
        <v>1</v>
      </c>
      <c r="S29" s="34"/>
      <c r="T29" s="34"/>
      <c r="U29" s="34"/>
      <c r="V29" s="34"/>
      <c r="W29" s="34"/>
      <c r="X29" s="34"/>
      <c r="Y29" s="34"/>
      <c r="Z29" s="35" t="n">
        <v>1</v>
      </c>
      <c r="AA29" s="41"/>
      <c r="AB29" s="38"/>
      <c r="AC29" s="38"/>
      <c r="AD29" s="38"/>
      <c r="AE29" s="38" t="n">
        <v>1</v>
      </c>
      <c r="AF29" s="38"/>
      <c r="AG29" s="38"/>
      <c r="AH29" s="38"/>
      <c r="AI29" s="38"/>
      <c r="AJ29" s="38" t="n">
        <v>2</v>
      </c>
      <c r="AK29" s="38"/>
      <c r="AL29" s="38"/>
      <c r="AM29" s="38" t="n">
        <v>2</v>
      </c>
      <c r="AN29" s="38"/>
      <c r="AO29" s="38"/>
      <c r="AP29" s="38"/>
      <c r="AQ29" s="38"/>
      <c r="AR29" s="38"/>
      <c r="AS29" s="38"/>
      <c r="AT29" s="38"/>
    </row>
    <row r="30" customFormat="false" ht="16.85" hidden="false" customHeight="false" outlineLevel="0" collapsed="false">
      <c r="A30" s="30" t="s">
        <v>44</v>
      </c>
      <c r="B30" s="9"/>
      <c r="C30" s="39" t="n">
        <v>1</v>
      </c>
      <c r="D30" s="39"/>
      <c r="E30" s="31"/>
      <c r="F30" s="31"/>
      <c r="G30" s="31"/>
      <c r="H30" s="31"/>
      <c r="I30" s="31" t="n">
        <v>1</v>
      </c>
      <c r="J30" s="32" t="n">
        <v>0</v>
      </c>
      <c r="K30" s="31"/>
      <c r="L30" s="31"/>
      <c r="M30" s="31"/>
      <c r="N30" s="4" t="n">
        <v>10</v>
      </c>
      <c r="O30" s="34" t="n">
        <v>7</v>
      </c>
      <c r="P30" s="34"/>
      <c r="Q30" s="34"/>
      <c r="R30" s="34"/>
      <c r="S30" s="34"/>
      <c r="T30" s="34"/>
      <c r="U30" s="34" t="n">
        <v>3</v>
      </c>
      <c r="V30" s="34"/>
      <c r="W30" s="34"/>
      <c r="X30" s="34"/>
      <c r="Y30" s="34"/>
      <c r="Z30" s="35" t="n">
        <v>1</v>
      </c>
      <c r="AA30" s="41"/>
      <c r="AB30" s="38"/>
      <c r="AC30" s="38"/>
      <c r="AD30" s="38"/>
      <c r="AE30" s="38" t="n">
        <v>1</v>
      </c>
      <c r="AF30" s="38"/>
      <c r="AG30" s="38"/>
      <c r="AH30" s="38"/>
      <c r="AI30" s="38"/>
      <c r="AJ30" s="38" t="n">
        <v>5</v>
      </c>
      <c r="AK30" s="38"/>
      <c r="AL30" s="38"/>
      <c r="AM30" s="38" t="n">
        <v>2</v>
      </c>
      <c r="AN30" s="38"/>
      <c r="AO30" s="38"/>
      <c r="AP30" s="38" t="n">
        <v>3</v>
      </c>
      <c r="AQ30" s="38"/>
      <c r="AR30" s="38"/>
      <c r="AS30" s="38"/>
      <c r="AT30" s="38"/>
    </row>
    <row r="31" customFormat="false" ht="16.85" hidden="false" customHeight="false" outlineLevel="0" collapsed="false">
      <c r="A31" s="30" t="s">
        <v>45</v>
      </c>
      <c r="B31" s="9"/>
      <c r="C31" s="39" t="n">
        <v>1</v>
      </c>
      <c r="D31" s="39"/>
      <c r="E31" s="31"/>
      <c r="F31" s="31"/>
      <c r="G31" s="31"/>
      <c r="H31" s="31"/>
      <c r="I31" s="31" t="n">
        <v>1</v>
      </c>
      <c r="J31" s="32" t="n">
        <v>0</v>
      </c>
      <c r="K31" s="31"/>
      <c r="L31" s="31"/>
      <c r="M31" s="31"/>
      <c r="N31" s="4" t="n">
        <v>3</v>
      </c>
      <c r="O31" s="34" t="n">
        <v>3</v>
      </c>
      <c r="P31" s="34"/>
      <c r="Q31" s="34"/>
      <c r="R31" s="34"/>
      <c r="S31" s="34"/>
      <c r="T31" s="34"/>
      <c r="U31" s="34"/>
      <c r="V31" s="34"/>
      <c r="W31" s="34"/>
      <c r="X31" s="34"/>
      <c r="Y31" s="34"/>
      <c r="Z31" s="35" t="n">
        <v>1</v>
      </c>
      <c r="AA31" s="41"/>
      <c r="AB31" s="38"/>
      <c r="AC31" s="38"/>
      <c r="AD31" s="38"/>
      <c r="AE31" s="38" t="n">
        <v>1</v>
      </c>
      <c r="AF31" s="38"/>
      <c r="AG31" s="38"/>
      <c r="AH31" s="38"/>
      <c r="AI31" s="38"/>
      <c r="AJ31" s="38" t="n">
        <v>3</v>
      </c>
      <c r="AK31" s="38"/>
      <c r="AL31" s="38"/>
      <c r="AM31" s="38"/>
      <c r="AN31" s="38"/>
      <c r="AO31" s="38"/>
      <c r="AP31" s="38"/>
      <c r="AQ31" s="38"/>
      <c r="AR31" s="38"/>
      <c r="AS31" s="38"/>
      <c r="AT31" s="38"/>
    </row>
    <row r="32" customFormat="false" ht="16.85" hidden="false" customHeight="false" outlineLevel="0" collapsed="false">
      <c r="A32" s="30" t="s">
        <v>46</v>
      </c>
      <c r="B32" s="9"/>
      <c r="C32" s="39" t="n">
        <v>1</v>
      </c>
      <c r="D32" s="39"/>
      <c r="E32" s="31"/>
      <c r="F32" s="31"/>
      <c r="G32" s="31"/>
      <c r="H32" s="31"/>
      <c r="I32" s="31" t="n">
        <v>1</v>
      </c>
      <c r="J32" s="32" t="n">
        <v>1</v>
      </c>
      <c r="K32" s="31"/>
      <c r="L32" s="31"/>
      <c r="M32" s="31" t="n">
        <v>1</v>
      </c>
      <c r="N32" s="4" t="n">
        <v>2</v>
      </c>
      <c r="O32" s="34" t="n">
        <v>2</v>
      </c>
      <c r="P32" s="34"/>
      <c r="Q32" s="34"/>
      <c r="R32" s="34"/>
      <c r="S32" s="34"/>
      <c r="T32" s="34"/>
      <c r="U32" s="34"/>
      <c r="V32" s="34"/>
      <c r="W32" s="34"/>
      <c r="X32" s="34"/>
      <c r="Y32" s="34"/>
      <c r="Z32" s="35" t="n">
        <v>1</v>
      </c>
      <c r="AA32" s="41"/>
      <c r="AB32" s="38"/>
      <c r="AC32" s="38"/>
      <c r="AD32" s="38"/>
      <c r="AE32" s="37" t="n">
        <v>1</v>
      </c>
      <c r="AF32" s="57" t="n">
        <v>1</v>
      </c>
      <c r="AG32" s="37"/>
      <c r="AH32" s="37"/>
      <c r="AI32" s="37" t="n">
        <v>1</v>
      </c>
      <c r="AJ32" s="38" t="n">
        <v>2</v>
      </c>
      <c r="AK32" s="38"/>
      <c r="AL32" s="38"/>
      <c r="AM32" s="38"/>
      <c r="AN32" s="38"/>
      <c r="AO32" s="38"/>
      <c r="AP32" s="38"/>
      <c r="AQ32" s="38"/>
      <c r="AR32" s="38"/>
      <c r="AS32" s="38"/>
      <c r="AT32" s="38"/>
    </row>
    <row r="33" customFormat="false" ht="16.85" hidden="false" customHeight="false" outlineLevel="0" collapsed="false">
      <c r="A33" s="30" t="s">
        <v>47</v>
      </c>
      <c r="B33" s="9"/>
      <c r="C33" s="39" t="n">
        <v>2</v>
      </c>
      <c r="D33" s="39"/>
      <c r="E33" s="31"/>
      <c r="F33" s="31" t="n">
        <v>1</v>
      </c>
      <c r="G33" s="31"/>
      <c r="H33" s="31"/>
      <c r="I33" s="31" t="n">
        <v>1</v>
      </c>
      <c r="J33" s="32" t="n">
        <v>0</v>
      </c>
      <c r="K33" s="31"/>
      <c r="L33" s="31"/>
      <c r="M33" s="31"/>
      <c r="N33" s="4" t="n">
        <v>10</v>
      </c>
      <c r="O33" s="34" t="n">
        <v>7</v>
      </c>
      <c r="P33" s="34"/>
      <c r="Q33" s="34" t="n">
        <v>1</v>
      </c>
      <c r="R33" s="34" t="n">
        <v>1</v>
      </c>
      <c r="S33" s="34"/>
      <c r="T33" s="34"/>
      <c r="U33" s="34" t="n">
        <v>1</v>
      </c>
      <c r="V33" s="34"/>
      <c r="W33" s="34"/>
      <c r="X33" s="34"/>
      <c r="Y33" s="34"/>
      <c r="Z33" s="35" t="n">
        <v>1</v>
      </c>
      <c r="AA33" s="41"/>
      <c r="AB33" s="38"/>
      <c r="AC33" s="38"/>
      <c r="AD33" s="38"/>
      <c r="AE33" s="38" t="n">
        <v>1</v>
      </c>
      <c r="AF33" s="38"/>
      <c r="AG33" s="38"/>
      <c r="AH33" s="38"/>
      <c r="AI33" s="38"/>
      <c r="AJ33" s="38" t="n">
        <v>7</v>
      </c>
      <c r="AK33" s="38"/>
      <c r="AL33" s="38" t="n">
        <v>1</v>
      </c>
      <c r="AM33" s="38" t="n">
        <v>1</v>
      </c>
      <c r="AN33" s="38"/>
      <c r="AO33" s="38"/>
      <c r="AP33" s="38" t="n">
        <v>1</v>
      </c>
      <c r="AQ33" s="38"/>
      <c r="AR33" s="38"/>
      <c r="AS33" s="38"/>
      <c r="AT33" s="38"/>
    </row>
    <row r="34" customFormat="false" ht="16.85" hidden="false" customHeight="false" outlineLevel="0" collapsed="false">
      <c r="A34" s="30" t="s">
        <v>48</v>
      </c>
      <c r="B34" s="9"/>
      <c r="C34" s="39" t="n">
        <v>1</v>
      </c>
      <c r="D34" s="39"/>
      <c r="E34" s="31"/>
      <c r="F34" s="31"/>
      <c r="G34" s="31"/>
      <c r="H34" s="31"/>
      <c r="I34" s="31" t="n">
        <v>1</v>
      </c>
      <c r="J34" s="32" t="n">
        <v>0</v>
      </c>
      <c r="K34" s="31"/>
      <c r="L34" s="31"/>
      <c r="M34" s="31"/>
      <c r="N34" s="4" t="n">
        <v>14</v>
      </c>
      <c r="O34" s="34" t="n">
        <v>13</v>
      </c>
      <c r="P34" s="34"/>
      <c r="Q34" s="34"/>
      <c r="R34" s="34"/>
      <c r="S34" s="34"/>
      <c r="T34" s="34"/>
      <c r="U34" s="34" t="n">
        <v>1</v>
      </c>
      <c r="V34" s="34"/>
      <c r="W34" s="34"/>
      <c r="X34" s="34"/>
      <c r="Y34" s="34"/>
      <c r="Z34" s="35" t="n">
        <v>1</v>
      </c>
      <c r="AA34" s="41"/>
      <c r="AB34" s="38"/>
      <c r="AC34" s="38"/>
      <c r="AD34" s="38"/>
      <c r="AE34" s="38" t="n">
        <v>1</v>
      </c>
      <c r="AF34" s="38"/>
      <c r="AG34" s="38"/>
      <c r="AH34" s="38"/>
      <c r="AI34" s="38"/>
      <c r="AJ34" s="38" t="n">
        <v>12</v>
      </c>
      <c r="AK34" s="38"/>
      <c r="AL34" s="38"/>
      <c r="AM34" s="38" t="n">
        <v>1</v>
      </c>
      <c r="AN34" s="38"/>
      <c r="AO34" s="38"/>
      <c r="AP34" s="38" t="n">
        <v>1</v>
      </c>
      <c r="AQ34" s="38"/>
      <c r="AR34" s="38"/>
      <c r="AS34" s="38"/>
      <c r="AT34" s="38"/>
    </row>
    <row r="35" customFormat="false" ht="16.85" hidden="false" customHeight="false" outlineLevel="0" collapsed="false">
      <c r="A35" s="30" t="s">
        <v>49</v>
      </c>
      <c r="B35" s="9"/>
      <c r="C35" s="39" t="n">
        <v>1</v>
      </c>
      <c r="D35" s="39"/>
      <c r="E35" s="31"/>
      <c r="F35" s="31"/>
      <c r="G35" s="31"/>
      <c r="H35" s="31"/>
      <c r="I35" s="31" t="n">
        <v>1</v>
      </c>
      <c r="J35" s="32" t="n">
        <v>0</v>
      </c>
      <c r="K35" s="31"/>
      <c r="L35" s="31"/>
      <c r="M35" s="31"/>
      <c r="N35" s="4" t="n">
        <v>3</v>
      </c>
      <c r="O35" s="34" t="n">
        <v>3</v>
      </c>
      <c r="P35" s="34"/>
      <c r="Q35" s="34"/>
      <c r="R35" s="34"/>
      <c r="S35" s="34"/>
      <c r="T35" s="34"/>
      <c r="U35" s="34"/>
      <c r="V35" s="34"/>
      <c r="W35" s="34"/>
      <c r="X35" s="34"/>
      <c r="Y35" s="34"/>
      <c r="Z35" s="35" t="n">
        <v>1</v>
      </c>
      <c r="AA35" s="41"/>
      <c r="AB35" s="38"/>
      <c r="AC35" s="38"/>
      <c r="AD35" s="38"/>
      <c r="AE35" s="38" t="n">
        <v>1</v>
      </c>
      <c r="AF35" s="38"/>
      <c r="AG35" s="38"/>
      <c r="AH35" s="38"/>
      <c r="AI35" s="38"/>
      <c r="AJ35" s="38" t="n">
        <v>3</v>
      </c>
      <c r="AK35" s="38"/>
      <c r="AL35" s="38"/>
      <c r="AM35" s="38"/>
      <c r="AN35" s="38"/>
      <c r="AO35" s="38"/>
      <c r="AP35" s="38"/>
      <c r="AQ35" s="38"/>
      <c r="AR35" s="38"/>
      <c r="AS35" s="38"/>
      <c r="AT35" s="38"/>
    </row>
    <row r="36" customFormat="false" ht="16.85" hidden="false" customHeight="false" outlineLevel="0" collapsed="false">
      <c r="A36" s="30" t="s">
        <v>50</v>
      </c>
      <c r="B36" s="9"/>
      <c r="C36" s="39" t="n">
        <v>2</v>
      </c>
      <c r="D36" s="39"/>
      <c r="E36" s="31"/>
      <c r="F36" s="31" t="n">
        <v>1</v>
      </c>
      <c r="G36" s="31"/>
      <c r="H36" s="31"/>
      <c r="I36" s="31" t="n">
        <v>1</v>
      </c>
      <c r="J36" s="32" t="n">
        <v>0</v>
      </c>
      <c r="K36" s="31"/>
      <c r="L36" s="31"/>
      <c r="M36" s="31"/>
      <c r="N36" s="4" t="n">
        <v>6</v>
      </c>
      <c r="O36" s="34" t="n">
        <v>1</v>
      </c>
      <c r="P36" s="34" t="n">
        <v>1</v>
      </c>
      <c r="Q36" s="34" t="n">
        <v>4</v>
      </c>
      <c r="R36" s="34"/>
      <c r="S36" s="34"/>
      <c r="T36" s="34"/>
      <c r="U36" s="34"/>
      <c r="V36" s="34"/>
      <c r="W36" s="34"/>
      <c r="X36" s="34"/>
      <c r="Y36" s="34"/>
      <c r="Z36" s="35" t="n">
        <v>1</v>
      </c>
      <c r="AA36" s="41"/>
      <c r="AB36" s="38" t="n">
        <v>1</v>
      </c>
      <c r="AC36" s="38"/>
      <c r="AD36" s="38"/>
      <c r="AE36" s="38"/>
      <c r="AF36" s="38"/>
      <c r="AG36" s="38"/>
      <c r="AH36" s="38"/>
      <c r="AI36" s="38"/>
      <c r="AJ36" s="38" t="n">
        <v>1</v>
      </c>
      <c r="AK36" s="38" t="n">
        <v>1</v>
      </c>
      <c r="AL36" s="38" t="n">
        <v>4</v>
      </c>
      <c r="AM36" s="38"/>
      <c r="AN36" s="38"/>
      <c r="AO36" s="38"/>
      <c r="AP36" s="38"/>
      <c r="AQ36" s="38"/>
      <c r="AR36" s="38"/>
      <c r="AS36" s="38"/>
      <c r="AT36" s="38"/>
    </row>
    <row r="37" customFormat="false" ht="16.85" hidden="false" customHeight="false" outlineLevel="0" collapsed="false">
      <c r="A37" s="30" t="s">
        <v>51</v>
      </c>
      <c r="B37" s="9"/>
      <c r="C37" s="39" t="n">
        <v>2</v>
      </c>
      <c r="D37" s="39"/>
      <c r="E37" s="31"/>
      <c r="F37" s="31" t="n">
        <v>1</v>
      </c>
      <c r="G37" s="31"/>
      <c r="H37" s="31"/>
      <c r="I37" s="31" t="n">
        <v>1</v>
      </c>
      <c r="J37" s="32" t="n">
        <v>0</v>
      </c>
      <c r="K37" s="31"/>
      <c r="L37" s="31"/>
      <c r="M37" s="31"/>
      <c r="N37" s="4" t="n">
        <v>4</v>
      </c>
      <c r="O37" s="34" t="n">
        <v>4</v>
      </c>
      <c r="P37" s="34"/>
      <c r="Q37" s="34"/>
      <c r="R37" s="34"/>
      <c r="S37" s="34"/>
      <c r="T37" s="34"/>
      <c r="U37" s="34"/>
      <c r="V37" s="34"/>
      <c r="W37" s="34"/>
      <c r="X37" s="34"/>
      <c r="Y37" s="34"/>
      <c r="Z37" s="35" t="n">
        <v>2</v>
      </c>
      <c r="AA37" s="41"/>
      <c r="AB37" s="37" t="n">
        <v>1</v>
      </c>
      <c r="AC37" s="37"/>
      <c r="AD37" s="37"/>
      <c r="AE37" s="37" t="n">
        <v>1</v>
      </c>
      <c r="AF37" s="37"/>
      <c r="AG37" s="38"/>
      <c r="AH37" s="38"/>
      <c r="AI37" s="38"/>
      <c r="AJ37" s="38" t="n">
        <v>3</v>
      </c>
      <c r="AK37" s="38"/>
      <c r="AL37" s="38"/>
      <c r="AM37" s="38" t="n">
        <v>1</v>
      </c>
      <c r="AN37" s="38"/>
      <c r="AO37" s="38"/>
      <c r="AP37" s="38"/>
      <c r="AQ37" s="38"/>
      <c r="AR37" s="38"/>
      <c r="AS37" s="38"/>
      <c r="AT37" s="38"/>
    </row>
    <row r="38" customFormat="false" ht="16.85" hidden="false" customHeight="false" outlineLevel="0" collapsed="false">
      <c r="A38" s="30" t="s">
        <v>52</v>
      </c>
      <c r="B38" s="9"/>
      <c r="C38" s="39" t="n">
        <v>0</v>
      </c>
      <c r="D38" s="39" t="n">
        <v>1</v>
      </c>
      <c r="E38" s="31"/>
      <c r="F38" s="31"/>
      <c r="G38" s="31"/>
      <c r="H38" s="31"/>
      <c r="I38" s="31"/>
      <c r="J38" s="32" t="n">
        <v>0</v>
      </c>
      <c r="K38" s="31"/>
      <c r="L38" s="31"/>
      <c r="M38" s="31"/>
      <c r="N38" s="4" t="n">
        <v>4</v>
      </c>
      <c r="O38" s="34" t="n">
        <v>4</v>
      </c>
      <c r="P38" s="34"/>
      <c r="Q38" s="34"/>
      <c r="R38" s="34"/>
      <c r="S38" s="34"/>
      <c r="T38" s="34"/>
      <c r="U38" s="34"/>
      <c r="V38" s="34"/>
      <c r="W38" s="34"/>
      <c r="X38" s="34"/>
      <c r="Y38" s="34"/>
      <c r="Z38" s="35" t="n">
        <v>1</v>
      </c>
      <c r="AA38" s="41"/>
      <c r="AB38" s="38"/>
      <c r="AC38" s="38"/>
      <c r="AD38" s="38"/>
      <c r="AE38" s="38" t="n">
        <v>1</v>
      </c>
      <c r="AF38" s="38"/>
      <c r="AG38" s="38"/>
      <c r="AH38" s="38"/>
      <c r="AI38" s="38"/>
      <c r="AJ38" s="43" t="n">
        <v>3</v>
      </c>
      <c r="AK38" s="43"/>
      <c r="AL38" s="38"/>
      <c r="AM38" s="38"/>
      <c r="AN38" s="38"/>
      <c r="AO38" s="38"/>
      <c r="AP38" s="38" t="n">
        <v>1</v>
      </c>
      <c r="AQ38" s="38"/>
      <c r="AR38" s="38"/>
      <c r="AS38" s="38"/>
      <c r="AT38" s="38"/>
    </row>
    <row r="39" customFormat="false" ht="16.85" hidden="false" customHeight="false" outlineLevel="0" collapsed="false">
      <c r="A39" s="30" t="s">
        <v>53</v>
      </c>
      <c r="B39" s="9"/>
      <c r="C39" s="39" t="n">
        <v>0</v>
      </c>
      <c r="D39" s="39" t="n">
        <v>1</v>
      </c>
      <c r="E39" s="31"/>
      <c r="F39" s="31"/>
      <c r="G39" s="31"/>
      <c r="H39" s="31"/>
      <c r="I39" s="31"/>
      <c r="J39" s="32" t="n">
        <v>0</v>
      </c>
      <c r="K39" s="31"/>
      <c r="L39" s="31"/>
      <c r="M39" s="31"/>
      <c r="N39" s="4" t="n">
        <v>4</v>
      </c>
      <c r="O39" s="34" t="n">
        <v>4</v>
      </c>
      <c r="P39" s="34"/>
      <c r="Q39" s="34"/>
      <c r="R39" s="34"/>
      <c r="S39" s="34"/>
      <c r="T39" s="34"/>
      <c r="U39" s="34"/>
      <c r="V39" s="34"/>
      <c r="W39" s="34"/>
      <c r="X39" s="34"/>
      <c r="Y39" s="34"/>
      <c r="Z39" s="35" t="n">
        <v>1</v>
      </c>
      <c r="AA39" s="41"/>
      <c r="AB39" s="38"/>
      <c r="AC39" s="38"/>
      <c r="AD39" s="38"/>
      <c r="AE39" s="38" t="n">
        <v>1</v>
      </c>
      <c r="AF39" s="38"/>
      <c r="AG39" s="38"/>
      <c r="AH39" s="38"/>
      <c r="AI39" s="38"/>
      <c r="AJ39" s="38" t="n">
        <v>3</v>
      </c>
      <c r="AK39" s="38"/>
      <c r="AL39" s="38"/>
      <c r="AM39" s="38"/>
      <c r="AN39" s="38"/>
      <c r="AO39" s="38"/>
      <c r="AP39" s="38" t="n">
        <v>1</v>
      </c>
      <c r="AQ39" s="38"/>
      <c r="AR39" s="38"/>
      <c r="AS39" s="38"/>
      <c r="AT39" s="38"/>
    </row>
    <row r="40" customFormat="false" ht="16.85" hidden="false" customHeight="false" outlineLevel="0" collapsed="false">
      <c r="A40" s="30" t="s">
        <v>54</v>
      </c>
      <c r="B40" s="9"/>
      <c r="C40" s="39" t="n">
        <v>1</v>
      </c>
      <c r="D40" s="39"/>
      <c r="E40" s="31"/>
      <c r="F40" s="31"/>
      <c r="G40" s="31"/>
      <c r="H40" s="31"/>
      <c r="I40" s="31" t="n">
        <v>1</v>
      </c>
      <c r="J40" s="32" t="n">
        <v>0</v>
      </c>
      <c r="K40" s="31"/>
      <c r="L40" s="31"/>
      <c r="M40" s="31"/>
      <c r="N40" s="4" t="n">
        <v>12</v>
      </c>
      <c r="O40" s="34" t="n">
        <v>10</v>
      </c>
      <c r="P40" s="34"/>
      <c r="Q40" s="34"/>
      <c r="R40" s="34"/>
      <c r="S40" s="34"/>
      <c r="T40" s="34"/>
      <c r="U40" s="34" t="n">
        <v>2</v>
      </c>
      <c r="V40" s="34"/>
      <c r="W40" s="34"/>
      <c r="X40" s="34"/>
      <c r="Y40" s="34"/>
      <c r="Z40" s="35" t="n">
        <v>1</v>
      </c>
      <c r="AA40" s="41"/>
      <c r="AB40" s="38"/>
      <c r="AC40" s="38"/>
      <c r="AD40" s="38"/>
      <c r="AE40" s="38" t="n">
        <v>1</v>
      </c>
      <c r="AF40" s="38"/>
      <c r="AG40" s="38"/>
      <c r="AH40" s="38"/>
      <c r="AI40" s="38"/>
      <c r="AJ40" s="38" t="n">
        <v>10</v>
      </c>
      <c r="AK40" s="38"/>
      <c r="AL40" s="38"/>
      <c r="AM40" s="38"/>
      <c r="AN40" s="38"/>
      <c r="AO40" s="38"/>
      <c r="AP40" s="38" t="n">
        <v>2</v>
      </c>
      <c r="AQ40" s="38"/>
      <c r="AR40" s="38"/>
      <c r="AS40" s="38"/>
      <c r="AT40" s="38"/>
    </row>
    <row r="41" customFormat="false" ht="16.85" hidden="false" customHeight="false" outlineLevel="0" collapsed="false">
      <c r="A41" s="30" t="s">
        <v>55</v>
      </c>
      <c r="B41" s="9"/>
      <c r="C41" s="39" t="n">
        <v>0</v>
      </c>
      <c r="D41" s="39"/>
      <c r="E41" s="31"/>
      <c r="F41" s="31"/>
      <c r="G41" s="31"/>
      <c r="H41" s="31"/>
      <c r="I41" s="31"/>
      <c r="J41" s="32" t="n">
        <v>0</v>
      </c>
      <c r="K41" s="31"/>
      <c r="L41" s="31"/>
      <c r="M41" s="31"/>
      <c r="N41" s="4" t="n">
        <v>9</v>
      </c>
      <c r="O41" s="34" t="n">
        <v>5</v>
      </c>
      <c r="P41" s="34"/>
      <c r="Q41" s="34"/>
      <c r="R41" s="34"/>
      <c r="S41" s="34"/>
      <c r="T41" s="34"/>
      <c r="U41" s="34"/>
      <c r="V41" s="34"/>
      <c r="W41" s="34" t="n">
        <v>2</v>
      </c>
      <c r="X41" s="34"/>
      <c r="Y41" s="34" t="n">
        <v>2</v>
      </c>
      <c r="Z41" s="35" t="n">
        <v>1</v>
      </c>
      <c r="AA41" s="41"/>
      <c r="AB41" s="38"/>
      <c r="AC41" s="38"/>
      <c r="AD41" s="38"/>
      <c r="AE41" s="38" t="n">
        <v>1</v>
      </c>
      <c r="AF41" s="38"/>
      <c r="AG41" s="38"/>
      <c r="AH41" s="38"/>
      <c r="AI41" s="38"/>
      <c r="AJ41" s="38" t="n">
        <v>3</v>
      </c>
      <c r="AK41" s="38"/>
      <c r="AL41" s="38"/>
      <c r="AM41" s="38"/>
      <c r="AN41" s="38"/>
      <c r="AO41" s="38"/>
      <c r="AP41" s="38" t="n">
        <v>2</v>
      </c>
      <c r="AQ41" s="38"/>
      <c r="AR41" s="38" t="n">
        <v>2</v>
      </c>
      <c r="AS41" s="38"/>
      <c r="AT41" s="38" t="n">
        <v>2</v>
      </c>
    </row>
    <row r="42" customFormat="false" ht="16.85" hidden="false" customHeight="false" outlineLevel="0" collapsed="false">
      <c r="A42" s="30" t="s">
        <v>56</v>
      </c>
      <c r="B42" s="9"/>
      <c r="C42" s="39" t="n">
        <v>2</v>
      </c>
      <c r="D42" s="39"/>
      <c r="E42" s="31"/>
      <c r="F42" s="31" t="n">
        <v>1</v>
      </c>
      <c r="G42" s="31"/>
      <c r="H42" s="31"/>
      <c r="I42" s="31" t="n">
        <v>1</v>
      </c>
      <c r="J42" s="32" t="n">
        <v>0</v>
      </c>
      <c r="K42" s="31"/>
      <c r="L42" s="31"/>
      <c r="M42" s="31"/>
      <c r="N42" s="4" t="n">
        <v>15</v>
      </c>
      <c r="O42" s="34" t="n">
        <v>14</v>
      </c>
      <c r="P42" s="34"/>
      <c r="Q42" s="34"/>
      <c r="R42" s="34"/>
      <c r="S42" s="34"/>
      <c r="T42" s="34"/>
      <c r="U42" s="34" t="n">
        <v>1</v>
      </c>
      <c r="V42" s="34"/>
      <c r="W42" s="34"/>
      <c r="X42" s="34"/>
      <c r="Y42" s="34"/>
      <c r="Z42" s="35" t="n">
        <v>2</v>
      </c>
      <c r="AA42" s="41"/>
      <c r="AB42" s="38" t="n">
        <v>1</v>
      </c>
      <c r="AC42" s="38"/>
      <c r="AD42" s="38"/>
      <c r="AE42" s="38" t="n">
        <v>1</v>
      </c>
      <c r="AF42" s="38"/>
      <c r="AG42" s="38"/>
      <c r="AH42" s="38"/>
      <c r="AI42" s="38"/>
      <c r="AJ42" s="38" t="n">
        <v>14</v>
      </c>
      <c r="AK42" s="38"/>
      <c r="AL42" s="38"/>
      <c r="AM42" s="38"/>
      <c r="AN42" s="38"/>
      <c r="AO42" s="38"/>
      <c r="AP42" s="38" t="n">
        <v>1</v>
      </c>
      <c r="AQ42" s="38"/>
      <c r="AR42" s="38"/>
      <c r="AS42" s="38"/>
      <c r="AT42" s="38"/>
    </row>
    <row r="43" customFormat="false" ht="16.85" hidden="false" customHeight="false" outlineLevel="0" collapsed="false">
      <c r="A43" s="30" t="s">
        <v>57</v>
      </c>
      <c r="B43" s="9"/>
      <c r="C43" s="39" t="n">
        <v>0</v>
      </c>
      <c r="D43" s="39" t="n">
        <v>1</v>
      </c>
      <c r="E43" s="31"/>
      <c r="F43" s="31"/>
      <c r="G43" s="31"/>
      <c r="H43" s="31"/>
      <c r="I43" s="31"/>
      <c r="J43" s="32" t="n">
        <v>0</v>
      </c>
      <c r="K43" s="31"/>
      <c r="L43" s="31"/>
      <c r="M43" s="31"/>
      <c r="N43" s="4" t="n">
        <v>3</v>
      </c>
      <c r="O43" s="34" t="n">
        <v>3</v>
      </c>
      <c r="P43" s="34"/>
      <c r="Q43" s="34"/>
      <c r="R43" s="34"/>
      <c r="S43" s="34"/>
      <c r="T43" s="34"/>
      <c r="U43" s="34"/>
      <c r="V43" s="34"/>
      <c r="W43" s="34"/>
      <c r="X43" s="34"/>
      <c r="Y43" s="34"/>
      <c r="Z43" s="35" t="n">
        <v>1</v>
      </c>
      <c r="AA43" s="41"/>
      <c r="AB43" s="38"/>
      <c r="AC43" s="38"/>
      <c r="AD43" s="38"/>
      <c r="AE43" s="38" t="n">
        <v>1</v>
      </c>
      <c r="AF43" s="38"/>
      <c r="AG43" s="38"/>
      <c r="AH43" s="38"/>
      <c r="AI43" s="38"/>
      <c r="AJ43" s="38" t="n">
        <v>3</v>
      </c>
      <c r="AK43" s="38"/>
      <c r="AL43" s="38"/>
      <c r="AM43" s="38"/>
      <c r="AN43" s="38"/>
      <c r="AO43" s="38"/>
      <c r="AP43" s="38"/>
      <c r="AQ43" s="38"/>
      <c r="AR43" s="38"/>
      <c r="AS43" s="38"/>
      <c r="AT43" s="38"/>
    </row>
    <row r="44" customFormat="false" ht="17.45" hidden="false" customHeight="false" outlineLevel="0" collapsed="false">
      <c r="A44" s="8" t="s">
        <v>58</v>
      </c>
      <c r="B44" s="44"/>
      <c r="C44" s="39" t="n">
        <v>1</v>
      </c>
      <c r="D44" s="39"/>
      <c r="E44" s="31"/>
      <c r="F44" s="31"/>
      <c r="G44" s="31"/>
      <c r="H44" s="31"/>
      <c r="I44" s="31" t="n">
        <v>1</v>
      </c>
      <c r="J44" s="32" t="n">
        <v>0</v>
      </c>
      <c r="K44" s="31"/>
      <c r="L44" s="31"/>
      <c r="M44" s="31"/>
      <c r="N44" s="4" t="n">
        <v>2</v>
      </c>
      <c r="O44" s="34" t="n">
        <v>2</v>
      </c>
      <c r="P44" s="34"/>
      <c r="Q44" s="34"/>
      <c r="R44" s="34"/>
      <c r="S44" s="34"/>
      <c r="T44" s="34"/>
      <c r="U44" s="34"/>
      <c r="V44" s="34"/>
      <c r="W44" s="34"/>
      <c r="X44" s="34"/>
      <c r="Y44" s="34"/>
      <c r="Z44" s="35" t="n">
        <v>1</v>
      </c>
      <c r="AA44" s="41"/>
      <c r="AB44" s="38"/>
      <c r="AC44" s="38"/>
      <c r="AD44" s="38"/>
      <c r="AE44" s="38" t="n">
        <v>1</v>
      </c>
      <c r="AF44" s="38"/>
      <c r="AG44" s="38"/>
      <c r="AH44" s="38"/>
      <c r="AI44" s="38"/>
      <c r="AJ44" s="38" t="n">
        <v>2</v>
      </c>
      <c r="AK44" s="38"/>
      <c r="AL44" s="38"/>
      <c r="AM44" s="38"/>
      <c r="AN44" s="38"/>
      <c r="AO44" s="38"/>
      <c r="AP44" s="38"/>
      <c r="AQ44" s="38"/>
      <c r="AR44" s="38"/>
      <c r="AS44" s="38"/>
      <c r="AT44" s="38"/>
    </row>
    <row r="45" customFormat="false" ht="17.45" hidden="false" customHeight="false" outlineLevel="0" collapsed="false">
      <c r="A45" s="8" t="s">
        <v>59</v>
      </c>
      <c r="B45" s="44"/>
      <c r="C45" s="39" t="n">
        <v>1</v>
      </c>
      <c r="D45" s="39"/>
      <c r="E45" s="31"/>
      <c r="F45" s="31"/>
      <c r="G45" s="31"/>
      <c r="H45" s="31"/>
      <c r="I45" s="31" t="n">
        <v>1</v>
      </c>
      <c r="J45" s="32" t="n">
        <v>0</v>
      </c>
      <c r="K45" s="31"/>
      <c r="L45" s="31"/>
      <c r="M45" s="31"/>
      <c r="N45" s="4" t="n">
        <v>2</v>
      </c>
      <c r="O45" s="34" t="n">
        <v>2</v>
      </c>
      <c r="P45" s="34"/>
      <c r="Q45" s="34"/>
      <c r="R45" s="34"/>
      <c r="S45" s="34"/>
      <c r="T45" s="34"/>
      <c r="U45" s="34"/>
      <c r="V45" s="34"/>
      <c r="W45" s="34"/>
      <c r="X45" s="34"/>
      <c r="Y45" s="34"/>
      <c r="Z45" s="35" t="n">
        <v>1</v>
      </c>
      <c r="AA45" s="41"/>
      <c r="AB45" s="38"/>
      <c r="AC45" s="38"/>
      <c r="AD45" s="38"/>
      <c r="AE45" s="38" t="n">
        <v>1</v>
      </c>
      <c r="AF45" s="38"/>
      <c r="AG45" s="38"/>
      <c r="AH45" s="38"/>
      <c r="AI45" s="38"/>
      <c r="AJ45" s="38" t="n">
        <v>2</v>
      </c>
      <c r="AK45" s="38"/>
      <c r="AL45" s="38" t="n">
        <f aca="false">12/39</f>
        <v>0.307692307692308</v>
      </c>
      <c r="AM45" s="38"/>
      <c r="AN45" s="38"/>
      <c r="AO45" s="38"/>
      <c r="AP45" s="38"/>
      <c r="AQ45" s="38"/>
      <c r="AR45" s="38"/>
      <c r="AS45" s="38"/>
      <c r="AT45" s="38"/>
    </row>
    <row r="46" customFormat="false" ht="15.8" hidden="false" customHeight="false" outlineLevel="0" collapsed="false">
      <c r="A46" s="58"/>
      <c r="B46" s="17"/>
      <c r="C46" s="39" t="s">
        <v>60</v>
      </c>
      <c r="D46" s="39" t="n">
        <f aca="false">AVERAGE(D7:D43)</f>
        <v>1</v>
      </c>
      <c r="E46" s="59"/>
      <c r="F46" s="59"/>
      <c r="G46" s="59"/>
      <c r="H46" s="59"/>
      <c r="I46" s="59"/>
      <c r="J46" s="32"/>
      <c r="K46" s="59"/>
      <c r="L46" s="59"/>
      <c r="M46" s="59"/>
      <c r="N46" s="60" t="s">
        <v>60</v>
      </c>
      <c r="O46" s="61" t="n">
        <f aca="false">AVERAGE(O5:O45)</f>
        <v>6.23076923076923</v>
      </c>
      <c r="P46" s="60" t="n">
        <f aca="false">AVERAGE(P5:P36)</f>
        <v>2.71428571428571</v>
      </c>
      <c r="Q46" s="60" t="n">
        <f aca="false">AVERAGE(Q5:Q36)</f>
        <v>1.71428571428571</v>
      </c>
      <c r="R46" s="60" t="n">
        <f aca="false">AVERAGE(R5:R33)</f>
        <v>1.71428571428571</v>
      </c>
      <c r="S46" s="60" t="n">
        <v>1</v>
      </c>
      <c r="T46" s="60" t="n">
        <f aca="false">AVERAGE(T5:T21)</f>
        <v>1.5</v>
      </c>
      <c r="U46" s="60" t="n">
        <f aca="false">AVERAGE(U8:U42)</f>
        <v>2.54545454545455</v>
      </c>
      <c r="V46" s="60" t="n">
        <v>0</v>
      </c>
      <c r="W46" s="60" t="n">
        <v>2</v>
      </c>
      <c r="X46" s="60" t="n">
        <v>0</v>
      </c>
      <c r="Y46" s="60" t="n">
        <v>2</v>
      </c>
      <c r="Z46" s="35"/>
      <c r="AA46" s="62"/>
      <c r="AB46" s="26"/>
      <c r="AC46" s="26"/>
      <c r="AD46" s="26"/>
      <c r="AE46" s="26"/>
      <c r="AF46" s="26"/>
      <c r="AG46" s="26"/>
      <c r="AH46" s="26"/>
      <c r="AI46" s="26" t="s">
        <v>60</v>
      </c>
      <c r="AJ46" s="63" t="n">
        <f aca="false">AVERAGE(AJ5:AJ45)</f>
        <v>6.05263157894737</v>
      </c>
      <c r="AK46" s="26" t="n">
        <f aca="false">AVERAGE(AK5:AK36)</f>
        <v>2.71428571428571</v>
      </c>
      <c r="AL46" s="26" t="n">
        <f aca="false">AVERAGE(AL5:AL36)</f>
        <v>1.71428571428571</v>
      </c>
      <c r="AM46" s="26" t="n">
        <f aca="false">AVERAGE(AM5:AM37)</f>
        <v>1.7</v>
      </c>
      <c r="AN46" s="26" t="n">
        <v>1</v>
      </c>
      <c r="AO46" s="26" t="n">
        <f aca="false">AVERAGE(AO5:AO24)</f>
        <v>1.66666666666667</v>
      </c>
      <c r="AP46" s="26" t="n">
        <f aca="false">AVERAGE(AP8:AP42)</f>
        <v>2.28571428571429</v>
      </c>
      <c r="AQ46" s="26" t="n">
        <v>0</v>
      </c>
      <c r="AR46" s="26" t="n">
        <v>2</v>
      </c>
      <c r="AS46" s="26" t="n">
        <v>0</v>
      </c>
      <c r="AT46" s="26" t="n">
        <v>2</v>
      </c>
      <c r="AU46" s="4"/>
      <c r="AV46" s="4"/>
      <c r="AW46" s="4"/>
      <c r="AX46" s="4"/>
      <c r="AY46" s="4"/>
      <c r="AZ46" s="4"/>
      <c r="BA46" s="4"/>
      <c r="BB46" s="4"/>
      <c r="BC46" s="4"/>
      <c r="BD46" s="4"/>
      <c r="BE46" s="4"/>
      <c r="BF46" s="4"/>
      <c r="BG46" s="4"/>
      <c r="BH46" s="4"/>
      <c r="BI46" s="4"/>
      <c r="BJ46" s="4"/>
      <c r="BK46" s="4"/>
      <c r="BL46" s="4"/>
    </row>
    <row r="47" customFormat="false" ht="15.8" hidden="false" customHeight="false" outlineLevel="0" collapsed="false">
      <c r="A47" s="4" t="s">
        <v>61</v>
      </c>
      <c r="B47" s="64"/>
      <c r="C47" s="65"/>
      <c r="D47" s="65"/>
      <c r="E47" s="0"/>
      <c r="F47" s="0"/>
      <c r="G47" s="0"/>
      <c r="H47" s="0"/>
      <c r="I47" s="0"/>
      <c r="J47" s="0"/>
      <c r="K47" s="0"/>
      <c r="L47" s="0"/>
      <c r="M47" s="0"/>
      <c r="N47" s="4" t="n">
        <v>322</v>
      </c>
      <c r="O47" s="0"/>
      <c r="P47" s="60" t="n">
        <v>19</v>
      </c>
      <c r="Q47" s="60" t="n">
        <v>12</v>
      </c>
      <c r="R47" s="60" t="n">
        <v>12</v>
      </c>
      <c r="S47" s="60" t="n">
        <v>1</v>
      </c>
      <c r="T47" s="60" t="n">
        <v>1</v>
      </c>
      <c r="U47" s="60" t="n">
        <v>28</v>
      </c>
      <c r="V47" s="60" t="n">
        <v>0</v>
      </c>
      <c r="W47" s="60" t="n">
        <v>2</v>
      </c>
      <c r="X47" s="60" t="n">
        <v>0</v>
      </c>
      <c r="Y47" s="60" t="n">
        <v>2</v>
      </c>
      <c r="Z47" s="66"/>
      <c r="AA47" s="67"/>
      <c r="AB47" s="0"/>
      <c r="AC47" s="0"/>
      <c r="AD47" s="0"/>
      <c r="AE47" s="0"/>
      <c r="AF47" s="0"/>
      <c r="AG47" s="0"/>
      <c r="AH47" s="0"/>
      <c r="AI47" s="0"/>
      <c r="AJ47" s="0"/>
      <c r="AK47" s="26" t="n">
        <v>19</v>
      </c>
      <c r="AL47" s="26" t="n">
        <v>12</v>
      </c>
      <c r="AM47" s="26" t="n">
        <v>12</v>
      </c>
      <c r="AN47" s="26" t="n">
        <v>1</v>
      </c>
      <c r="AO47" s="26" t="n">
        <v>3</v>
      </c>
      <c r="AP47" s="26" t="n">
        <v>32</v>
      </c>
      <c r="AQ47" s="26" t="n">
        <v>0</v>
      </c>
      <c r="AR47" s="26" t="n">
        <v>2</v>
      </c>
      <c r="AS47" s="26" t="n">
        <v>0</v>
      </c>
      <c r="AT47" s="26" t="n">
        <v>2</v>
      </c>
      <c r="AU47" s="4"/>
      <c r="AV47" s="4"/>
      <c r="AW47" s="4"/>
      <c r="AX47" s="4"/>
      <c r="AY47" s="4"/>
      <c r="AZ47" s="4"/>
      <c r="BA47" s="4"/>
      <c r="BB47" s="4"/>
      <c r="BC47" s="4"/>
      <c r="BD47" s="4"/>
      <c r="BE47" s="4"/>
      <c r="BF47" s="4"/>
      <c r="BG47" s="4"/>
      <c r="BH47" s="4"/>
      <c r="BI47" s="4"/>
      <c r="BJ47" s="4"/>
      <c r="BK47" s="4"/>
      <c r="BL47" s="4"/>
    </row>
    <row r="48" customFormat="false" ht="15.8" hidden="false" customHeight="false" outlineLevel="0" collapsed="false">
      <c r="A48" s="4"/>
      <c r="B48" s="64"/>
      <c r="C48" s="65"/>
      <c r="D48" s="65"/>
      <c r="E48" s="60"/>
      <c r="F48" s="60"/>
      <c r="G48" s="60"/>
      <c r="H48" s="60"/>
      <c r="I48" s="60"/>
      <c r="J48" s="60"/>
      <c r="K48" s="60"/>
      <c r="L48" s="60"/>
      <c r="M48" s="60"/>
      <c r="O48" s="68" t="n">
        <v>243</v>
      </c>
      <c r="P48" s="69" t="n">
        <v>73</v>
      </c>
      <c r="Q48" s="69"/>
      <c r="R48" s="69"/>
      <c r="S48" s="69"/>
      <c r="T48" s="69"/>
      <c r="U48" s="69"/>
      <c r="V48" s="70" t="n">
        <v>4</v>
      </c>
      <c r="W48" s="70"/>
      <c r="X48" s="70"/>
      <c r="Y48" s="70"/>
      <c r="Z48" s="66"/>
      <c r="AA48" s="62"/>
      <c r="AB48" s="26"/>
      <c r="AC48" s="26"/>
      <c r="AD48" s="26"/>
      <c r="AE48" s="26"/>
      <c r="AF48" s="26"/>
      <c r="AG48" s="26"/>
      <c r="AH48" s="26"/>
      <c r="AI48" s="26"/>
      <c r="AJ48" s="71" t="n">
        <v>230</v>
      </c>
      <c r="AK48" s="72" t="n">
        <v>79</v>
      </c>
      <c r="AL48" s="72"/>
      <c r="AM48" s="72"/>
      <c r="AN48" s="72"/>
      <c r="AO48" s="72"/>
      <c r="AP48" s="72"/>
      <c r="AQ48" s="73" t="n">
        <v>4</v>
      </c>
      <c r="AR48" s="73"/>
      <c r="AS48" s="73"/>
      <c r="AT48" s="73"/>
      <c r="AU48" s="4"/>
      <c r="AV48" s="4"/>
      <c r="AW48" s="4"/>
      <c r="AX48" s="4"/>
      <c r="AY48" s="4"/>
      <c r="AZ48" s="4"/>
      <c r="BA48" s="4"/>
      <c r="BB48" s="4"/>
      <c r="BC48" s="4"/>
      <c r="BD48" s="4"/>
      <c r="BE48" s="4"/>
      <c r="BF48" s="4"/>
      <c r="BG48" s="4"/>
      <c r="BH48" s="4"/>
      <c r="BI48" s="4"/>
      <c r="BJ48" s="4"/>
      <c r="BK48" s="4"/>
      <c r="BL48" s="4"/>
    </row>
    <row r="49" customFormat="false" ht="15.8" hidden="false" customHeight="true" outlineLevel="0" collapsed="false">
      <c r="A49" s="74" t="s">
        <v>62</v>
      </c>
      <c r="B49" s="75"/>
      <c r="C49" s="76"/>
      <c r="D49" s="76"/>
      <c r="E49" s="77"/>
      <c r="F49" s="77"/>
      <c r="G49" s="77"/>
      <c r="H49" s="77"/>
      <c r="I49" s="77"/>
      <c r="J49" s="77"/>
      <c r="K49" s="77"/>
      <c r="L49" s="77"/>
      <c r="M49" s="77"/>
      <c r="N49" s="78" t="n">
        <v>1</v>
      </c>
      <c r="O49" s="0"/>
      <c r="P49" s="77" t="n">
        <f aca="false">19/322</f>
        <v>0.0590062111801242</v>
      </c>
      <c r="Q49" s="77" t="n">
        <f aca="false">12/322</f>
        <v>0.0372670807453416</v>
      </c>
      <c r="R49" s="77" t="n">
        <f aca="false">12/322</f>
        <v>0.0372670807453416</v>
      </c>
      <c r="S49" s="77" t="n">
        <f aca="false">1/322</f>
        <v>0.0031055900621118</v>
      </c>
      <c r="T49" s="77" t="n">
        <f aca="false">1/322</f>
        <v>0.0031055900621118</v>
      </c>
      <c r="U49" s="77" t="n">
        <f aca="false">28/322</f>
        <v>0.0869565217391304</v>
      </c>
      <c r="V49" s="77" t="n">
        <v>0</v>
      </c>
      <c r="W49" s="77" t="n">
        <f aca="false">2/322</f>
        <v>0.0062111801242236</v>
      </c>
      <c r="X49" s="77" t="n">
        <v>0</v>
      </c>
      <c r="Y49" s="77" t="n">
        <f aca="false">2/322</f>
        <v>0.0062111801242236</v>
      </c>
      <c r="Z49" s="79"/>
      <c r="AA49" s="80"/>
      <c r="AB49" s="81"/>
      <c r="AC49" s="81"/>
      <c r="AD49" s="81"/>
      <c r="AE49" s="81"/>
      <c r="AF49" s="81"/>
      <c r="AG49" s="81"/>
      <c r="AH49" s="81"/>
      <c r="AI49" s="81"/>
      <c r="AJ49" s="81"/>
      <c r="AK49" s="82" t="n">
        <f aca="false">19/322</f>
        <v>0.0590062111801242</v>
      </c>
      <c r="AL49" s="82" t="n">
        <f aca="false">12/322</f>
        <v>0.0372670807453416</v>
      </c>
      <c r="AM49" s="82" t="n">
        <f aca="false">12/322</f>
        <v>0.0372670807453416</v>
      </c>
      <c r="AN49" s="82" t="n">
        <f aca="false">1/322</f>
        <v>0.0031055900621118</v>
      </c>
      <c r="AO49" s="81" t="n">
        <f aca="false">3/322</f>
        <v>0.0093167701863354</v>
      </c>
      <c r="AP49" s="81" t="n">
        <f aca="false">32/322</f>
        <v>0.0993788819875776</v>
      </c>
      <c r="AQ49" s="81" t="n">
        <v>0</v>
      </c>
      <c r="AR49" s="82" t="n">
        <f aca="false">2/322</f>
        <v>0.0062111801242236</v>
      </c>
      <c r="AS49" s="82" t="n">
        <v>0</v>
      </c>
      <c r="AT49" s="82" t="n">
        <f aca="false">2/322</f>
        <v>0.0062111801242236</v>
      </c>
      <c r="AU49" s="78"/>
      <c r="AV49" s="78"/>
      <c r="AW49" s="78"/>
      <c r="AX49" s="78"/>
      <c r="AY49" s="78"/>
      <c r="AZ49" s="78"/>
      <c r="BA49" s="78"/>
      <c r="BB49" s="78"/>
      <c r="BC49" s="78"/>
      <c r="BD49" s="78"/>
      <c r="BE49" s="78"/>
      <c r="BF49" s="78"/>
      <c r="BG49" s="78"/>
      <c r="BH49" s="78"/>
      <c r="BI49" s="78"/>
      <c r="BJ49" s="78"/>
      <c r="BK49" s="78"/>
      <c r="BL49" s="78"/>
    </row>
    <row r="50" customFormat="false" ht="15.8" hidden="false" customHeight="false" outlineLevel="0" collapsed="false">
      <c r="A50" s="74"/>
      <c r="B50" s="83"/>
      <c r="C50" s="84"/>
      <c r="D50" s="84"/>
      <c r="E50" s="77"/>
      <c r="F50" s="77"/>
      <c r="G50" s="77"/>
      <c r="H50" s="77"/>
      <c r="I50" s="77"/>
      <c r="J50" s="77"/>
      <c r="K50" s="77"/>
      <c r="L50" s="77"/>
      <c r="M50" s="77"/>
      <c r="N50" s="77"/>
      <c r="O50" s="85" t="n">
        <f aca="false">243/322</f>
        <v>0.754658385093168</v>
      </c>
      <c r="P50" s="86" t="n">
        <v>0.2329</v>
      </c>
      <c r="Q50" s="86"/>
      <c r="R50" s="86"/>
      <c r="S50" s="86"/>
      <c r="T50" s="86"/>
      <c r="U50" s="86"/>
      <c r="V50" s="87" t="n">
        <v>0.0124</v>
      </c>
      <c r="W50" s="87"/>
      <c r="X50" s="87"/>
      <c r="Y50" s="87"/>
      <c r="Z50" s="79"/>
      <c r="AA50" s="80"/>
      <c r="AB50" s="81"/>
      <c r="AC50" s="81"/>
      <c r="AD50" s="81"/>
      <c r="AE50" s="81"/>
      <c r="AF50" s="81"/>
      <c r="AG50" s="81"/>
      <c r="AH50" s="81"/>
      <c r="AI50" s="81"/>
      <c r="AJ50" s="88" t="n">
        <f aca="false">230/322</f>
        <v>0.714285714285714</v>
      </c>
      <c r="AK50" s="89" t="n">
        <v>0.2453</v>
      </c>
      <c r="AL50" s="89"/>
      <c r="AM50" s="89"/>
      <c r="AN50" s="89"/>
      <c r="AO50" s="89"/>
      <c r="AP50" s="89"/>
      <c r="AQ50" s="90" t="n">
        <v>0.0124</v>
      </c>
      <c r="AR50" s="90"/>
      <c r="AS50" s="90"/>
      <c r="AT50" s="90"/>
      <c r="AU50" s="78"/>
      <c r="AV50" s="78"/>
      <c r="AW50" s="78"/>
      <c r="AX50" s="78"/>
      <c r="AY50" s="78"/>
      <c r="AZ50" s="78"/>
      <c r="BA50" s="78"/>
      <c r="BB50" s="78"/>
      <c r="BC50" s="78"/>
      <c r="BD50" s="78"/>
      <c r="BE50" s="78"/>
      <c r="BF50" s="78"/>
      <c r="BG50" s="78"/>
      <c r="BH50" s="78"/>
      <c r="BI50" s="78"/>
      <c r="BJ50" s="78"/>
      <c r="BK50" s="78"/>
      <c r="BL50" s="78"/>
    </row>
    <row r="51" customFormat="false" ht="15.8" hidden="false" customHeight="false" outlineLevel="0" collapsed="false">
      <c r="A51" s="74"/>
      <c r="B51" s="83"/>
      <c r="C51" s="84"/>
      <c r="D51" s="84"/>
      <c r="E51" s="78"/>
      <c r="F51" s="78"/>
      <c r="G51" s="78"/>
      <c r="H51" s="78"/>
      <c r="I51" s="78"/>
      <c r="J51" s="78"/>
      <c r="K51" s="78"/>
      <c r="L51" s="78"/>
      <c r="M51" s="78"/>
      <c r="N51" s="78"/>
      <c r="O51" s="0"/>
      <c r="P51" s="91" t="n">
        <v>0.2453</v>
      </c>
      <c r="Q51" s="91"/>
      <c r="R51" s="91"/>
      <c r="S51" s="91"/>
      <c r="T51" s="91"/>
      <c r="U51" s="91"/>
      <c r="V51" s="91"/>
      <c r="W51" s="91"/>
      <c r="X51" s="91"/>
      <c r="Y51" s="91"/>
      <c r="Z51" s="92"/>
      <c r="AA51" s="80"/>
      <c r="AB51" s="81"/>
      <c r="AC51" s="81"/>
      <c r="AD51" s="81"/>
      <c r="AE51" s="81"/>
      <c r="AF51" s="81"/>
      <c r="AG51" s="81"/>
      <c r="AH51" s="81"/>
      <c r="AI51" s="81"/>
      <c r="AJ51" s="0"/>
      <c r="AK51" s="0"/>
      <c r="AL51" s="0"/>
      <c r="AM51" s="0"/>
      <c r="AN51" s="0"/>
      <c r="AO51" s="0"/>
      <c r="AP51" s="0"/>
      <c r="AQ51" s="81"/>
      <c r="AR51" s="81"/>
      <c r="AS51" s="81"/>
      <c r="AT51" s="81"/>
      <c r="AU51" s="78"/>
      <c r="AV51" s="78"/>
      <c r="AW51" s="78"/>
      <c r="AX51" s="78"/>
      <c r="AY51" s="78"/>
      <c r="AZ51" s="78"/>
      <c r="BA51" s="78"/>
      <c r="BB51" s="78"/>
      <c r="BC51" s="78"/>
      <c r="BD51" s="78"/>
      <c r="BE51" s="78"/>
      <c r="BF51" s="78"/>
      <c r="BG51" s="78"/>
      <c r="BH51" s="78"/>
      <c r="BI51" s="78"/>
      <c r="BJ51" s="78"/>
      <c r="BK51" s="78"/>
      <c r="BL51" s="78"/>
    </row>
    <row r="52" customFormat="false" ht="15.8" hidden="false" customHeight="false" outlineLevel="0" collapsed="false">
      <c r="A52" s="93"/>
      <c r="B52" s="94"/>
      <c r="C52" s="95"/>
      <c r="D52" s="95"/>
      <c r="E52" s="93"/>
      <c r="F52" s="93"/>
      <c r="G52" s="93"/>
      <c r="H52" s="93"/>
      <c r="I52" s="93"/>
      <c r="J52" s="93"/>
      <c r="K52" s="93"/>
      <c r="L52" s="93"/>
      <c r="M52" s="93"/>
      <c r="N52" s="96"/>
      <c r="O52" s="93"/>
      <c r="P52" s="93"/>
      <c r="Q52" s="93"/>
      <c r="R52" s="93"/>
      <c r="S52" s="93"/>
      <c r="T52" s="93"/>
      <c r="U52" s="93"/>
      <c r="V52" s="93"/>
      <c r="W52" s="93"/>
      <c r="X52" s="93"/>
      <c r="Y52" s="93"/>
      <c r="Z52" s="97"/>
      <c r="AA52" s="98"/>
      <c r="AB52" s="99"/>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93"/>
      <c r="BK52" s="93"/>
      <c r="BL52" s="93"/>
    </row>
    <row r="53" customFormat="false" ht="26.5" hidden="false" customHeight="false" outlineLevel="0" collapsed="false">
      <c r="A53" s="4" t="s">
        <v>63</v>
      </c>
      <c r="B53" s="64" t="n">
        <v>39</v>
      </c>
      <c r="C53" s="65" t="s">
        <v>64</v>
      </c>
      <c r="D53" s="65"/>
      <c r="E53" s="60" t="n">
        <v>3</v>
      </c>
      <c r="F53" s="60" t="n">
        <v>9</v>
      </c>
      <c r="G53" s="60" t="n">
        <v>2</v>
      </c>
      <c r="H53" s="60" t="n">
        <v>1</v>
      </c>
      <c r="I53" s="60" t="n">
        <v>12</v>
      </c>
      <c r="J53" s="60"/>
      <c r="K53" s="60" t="n">
        <v>0</v>
      </c>
      <c r="L53" s="60" t="n">
        <v>0</v>
      </c>
      <c r="M53" s="60" t="n">
        <v>1</v>
      </c>
      <c r="O53" s="4"/>
      <c r="P53" s="4"/>
      <c r="Q53" s="4"/>
      <c r="R53" s="4"/>
      <c r="S53" s="4"/>
      <c r="T53" s="4"/>
      <c r="U53" s="4"/>
      <c r="V53" s="4"/>
      <c r="W53" s="4"/>
      <c r="X53" s="4"/>
      <c r="Y53" s="4"/>
      <c r="Z53" s="100"/>
      <c r="AA53" s="62" t="n">
        <v>3</v>
      </c>
      <c r="AB53" s="26" t="n">
        <v>9</v>
      </c>
      <c r="AC53" s="26" t="n">
        <v>1</v>
      </c>
      <c r="AD53" s="26" t="n">
        <v>0</v>
      </c>
      <c r="AE53" s="26" t="n">
        <v>17</v>
      </c>
      <c r="AF53" s="26"/>
      <c r="AG53" s="26" t="n">
        <v>0</v>
      </c>
      <c r="AH53" s="26" t="n">
        <v>0</v>
      </c>
      <c r="AI53" s="26" t="n">
        <v>1</v>
      </c>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row>
    <row r="54" customFormat="false" ht="26.5" hidden="false" customHeight="false" outlineLevel="0" collapsed="false">
      <c r="A54" s="78"/>
      <c r="B54" s="83"/>
      <c r="C54" s="84" t="s">
        <v>65</v>
      </c>
      <c r="D54" s="101" t="s">
        <v>0</v>
      </c>
      <c r="E54" s="77" t="n">
        <f aca="false">3/27</f>
        <v>0.111111111111111</v>
      </c>
      <c r="F54" s="77" t="n">
        <f aca="false">9/27</f>
        <v>0.333333333333333</v>
      </c>
      <c r="G54" s="77" t="n">
        <f aca="false">2/27</f>
        <v>0.0740740740740741</v>
      </c>
      <c r="H54" s="77" t="n">
        <f aca="false">1/27</f>
        <v>0.037037037037037</v>
      </c>
      <c r="I54" s="77" t="n">
        <f aca="false">12/27</f>
        <v>0.444444444444444</v>
      </c>
      <c r="J54" s="77"/>
      <c r="K54" s="77"/>
      <c r="L54" s="77"/>
      <c r="M54" s="77"/>
      <c r="N54" s="78"/>
      <c r="O54" s="78"/>
      <c r="P54" s="78"/>
      <c r="Q54" s="78"/>
      <c r="R54" s="78"/>
      <c r="S54" s="78"/>
      <c r="T54" s="78"/>
      <c r="U54" s="78"/>
      <c r="V54" s="78"/>
      <c r="W54" s="78"/>
      <c r="X54" s="78"/>
      <c r="Y54" s="78"/>
      <c r="Z54" s="92"/>
      <c r="AA54" s="80"/>
      <c r="AB54" s="81"/>
      <c r="AC54" s="81"/>
      <c r="AD54" s="81"/>
      <c r="AE54" s="81"/>
      <c r="AF54" s="81"/>
      <c r="AG54" s="81"/>
      <c r="AH54" s="81"/>
      <c r="AI54" s="81"/>
      <c r="AJ54" s="78"/>
      <c r="AK54" s="78"/>
      <c r="AL54" s="78"/>
      <c r="AM54" s="78"/>
      <c r="AN54" s="78"/>
      <c r="AO54" s="78"/>
      <c r="AP54" s="78"/>
      <c r="AQ54" s="78"/>
      <c r="AR54" s="78"/>
      <c r="AS54" s="78"/>
      <c r="AT54" s="78"/>
      <c r="AU54" s="78"/>
      <c r="AV54" s="78"/>
      <c r="AW54" s="78"/>
      <c r="AX54" s="78"/>
      <c r="AY54" s="78"/>
      <c r="AZ54" s="78"/>
      <c r="BA54" s="78"/>
      <c r="BB54" s="78"/>
      <c r="BC54" s="78"/>
      <c r="BD54" s="78"/>
      <c r="BE54" s="78"/>
      <c r="BF54" s="78"/>
      <c r="BG54" s="78"/>
      <c r="BH54" s="78"/>
      <c r="BI54" s="78"/>
      <c r="BJ54" s="78"/>
      <c r="BK54" s="78"/>
      <c r="BL54" s="78"/>
    </row>
    <row r="55" customFormat="false" ht="26.5" hidden="false" customHeight="false" outlineLevel="0" collapsed="false">
      <c r="A55" s="4"/>
      <c r="B55" s="64"/>
      <c r="C55" s="65" t="s">
        <v>66</v>
      </c>
      <c r="D55" s="65"/>
      <c r="E55" s="102" t="n">
        <f aca="false">SUM(E53:I53)</f>
        <v>27</v>
      </c>
      <c r="F55" s="102"/>
      <c r="G55" s="102"/>
      <c r="H55" s="102"/>
      <c r="I55" s="102"/>
      <c r="J55" s="60"/>
      <c r="K55" s="103" t="n">
        <v>1</v>
      </c>
      <c r="L55" s="103"/>
      <c r="M55" s="103"/>
      <c r="O55" s="4"/>
      <c r="P55" s="4"/>
      <c r="Q55" s="4"/>
      <c r="R55" s="4"/>
      <c r="S55" s="4"/>
      <c r="T55" s="4"/>
      <c r="U55" s="4"/>
      <c r="V55" s="4"/>
      <c r="W55" s="4"/>
      <c r="X55" s="4"/>
      <c r="Y55" s="4"/>
      <c r="Z55" s="100"/>
      <c r="AA55" s="62"/>
      <c r="AB55" s="26"/>
      <c r="AC55" s="26"/>
      <c r="AD55" s="26"/>
      <c r="AE55" s="26"/>
      <c r="AF55" s="26"/>
      <c r="AG55" s="26"/>
      <c r="AH55" s="26"/>
      <c r="AI55" s="26"/>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row>
    <row r="56" customFormat="false" ht="26.5" hidden="false" customHeight="false" outlineLevel="0" collapsed="false">
      <c r="A56" s="4"/>
      <c r="B56" s="64"/>
      <c r="C56" s="65" t="s">
        <v>67</v>
      </c>
      <c r="D56" s="65"/>
      <c r="E56" s="62" t="n">
        <v>3</v>
      </c>
      <c r="F56" s="26" t="n">
        <v>9</v>
      </c>
      <c r="G56" s="26" t="n">
        <v>1</v>
      </c>
      <c r="H56" s="26" t="n">
        <v>0</v>
      </c>
      <c r="I56" s="26" t="n">
        <v>17</v>
      </c>
      <c r="J56" s="26"/>
      <c r="K56" s="26" t="n">
        <v>0</v>
      </c>
      <c r="L56" s="26" t="n">
        <v>0</v>
      </c>
      <c r="M56" s="26" t="n">
        <v>1</v>
      </c>
      <c r="O56" s="4"/>
      <c r="P56" s="4"/>
      <c r="Q56" s="4"/>
      <c r="R56" s="4"/>
      <c r="S56" s="4"/>
      <c r="T56" s="4"/>
      <c r="U56" s="4"/>
      <c r="V56" s="4"/>
      <c r="W56" s="4"/>
      <c r="X56" s="4"/>
      <c r="Y56" s="4"/>
      <c r="Z56" s="100"/>
      <c r="AA56" s="62"/>
      <c r="AB56" s="26"/>
      <c r="AC56" s="26"/>
      <c r="AD56" s="26"/>
      <c r="AE56" s="26"/>
      <c r="AF56" s="26"/>
      <c r="AG56" s="26"/>
      <c r="AH56" s="26"/>
      <c r="AI56" s="26"/>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row>
    <row r="57" customFormat="false" ht="26.5" hidden="false" customHeight="false" outlineLevel="0" collapsed="false">
      <c r="A57" s="81"/>
      <c r="B57" s="104"/>
      <c r="C57" s="105" t="s">
        <v>68</v>
      </c>
      <c r="D57" s="105" t="s">
        <v>69</v>
      </c>
      <c r="E57" s="81" t="n">
        <f aca="false">3/30</f>
        <v>0.1</v>
      </c>
      <c r="F57" s="81" t="n">
        <f aca="false">9/30</f>
        <v>0.3</v>
      </c>
      <c r="G57" s="81" t="n">
        <f aca="false">1/30</f>
        <v>0.0333333333333333</v>
      </c>
      <c r="H57" s="81" t="n">
        <f aca="false">0/30</f>
        <v>0</v>
      </c>
      <c r="I57" s="81" t="n">
        <f aca="false">17/30</f>
        <v>0.566666666666667</v>
      </c>
      <c r="J57" s="81"/>
      <c r="K57" s="81"/>
      <c r="L57" s="81"/>
      <c r="M57" s="81"/>
      <c r="N57" s="81"/>
      <c r="O57" s="81"/>
      <c r="P57" s="81"/>
      <c r="Q57" s="81"/>
      <c r="R57" s="81"/>
      <c r="S57" s="81"/>
      <c r="T57" s="81"/>
      <c r="U57" s="81"/>
      <c r="V57" s="81"/>
      <c r="W57" s="81"/>
      <c r="X57" s="81"/>
      <c r="Y57" s="81"/>
      <c r="Z57" s="106"/>
      <c r="AA57" s="80"/>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c r="BI57" s="81"/>
      <c r="BJ57" s="81"/>
      <c r="BK57" s="81"/>
      <c r="BL57" s="81"/>
    </row>
    <row r="58" customFormat="false" ht="26.5" hidden="false" customHeight="false" outlineLevel="0" collapsed="false">
      <c r="A58" s="4"/>
      <c r="B58" s="64"/>
      <c r="C58" s="65" t="s">
        <v>70</v>
      </c>
      <c r="D58" s="65"/>
      <c r="E58" s="107" t="n">
        <f aca="false">SUM(E56:I56)</f>
        <v>30</v>
      </c>
      <c r="F58" s="107"/>
      <c r="G58" s="107"/>
      <c r="H58" s="107"/>
      <c r="I58" s="107"/>
      <c r="J58" s="60"/>
      <c r="K58" s="108" t="n">
        <v>1</v>
      </c>
      <c r="L58" s="108"/>
      <c r="M58" s="108"/>
      <c r="O58" s="4"/>
      <c r="P58" s="4"/>
      <c r="Q58" s="4"/>
      <c r="R58" s="4"/>
      <c r="S58" s="4"/>
      <c r="T58" s="4"/>
      <c r="U58" s="4"/>
      <c r="V58" s="4"/>
      <c r="W58" s="4"/>
      <c r="X58" s="4"/>
      <c r="Y58" s="4"/>
      <c r="Z58" s="100"/>
      <c r="AA58" s="62"/>
      <c r="AB58" s="26"/>
      <c r="AC58" s="26"/>
      <c r="AD58" s="26"/>
      <c r="AE58" s="26"/>
      <c r="AF58" s="26"/>
      <c r="AG58" s="26"/>
      <c r="AH58" s="26"/>
      <c r="AI58" s="26"/>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row>
    <row r="59" customFormat="false" ht="15.8" hidden="false" customHeight="false" outlineLevel="0" collapsed="false">
      <c r="A59" s="4"/>
      <c r="B59" s="64"/>
      <c r="C59" s="65"/>
      <c r="D59" s="109" t="s">
        <v>0</v>
      </c>
      <c r="E59" s="110" t="n">
        <f aca="false">3/27</f>
        <v>0.111111111111111</v>
      </c>
      <c r="F59" s="110" t="n">
        <f aca="false">9/27</f>
        <v>0.333333333333333</v>
      </c>
      <c r="G59" s="110" t="n">
        <f aca="false">2/27</f>
        <v>0.0740740740740741</v>
      </c>
      <c r="H59" s="110" t="n">
        <f aca="false">1/27</f>
        <v>0.037037037037037</v>
      </c>
      <c r="I59" s="110" t="n">
        <f aca="false">12/27</f>
        <v>0.444444444444444</v>
      </c>
      <c r="J59" s="60"/>
      <c r="K59" s="108"/>
      <c r="L59" s="60"/>
      <c r="M59" s="60"/>
      <c r="O59" s="4"/>
      <c r="P59" s="4"/>
      <c r="Q59" s="4"/>
      <c r="R59" s="4"/>
      <c r="S59" s="4"/>
      <c r="T59" s="4"/>
      <c r="U59" s="4"/>
      <c r="V59" s="4"/>
      <c r="W59" s="4"/>
      <c r="X59" s="4"/>
      <c r="Y59" s="4"/>
      <c r="Z59" s="100"/>
      <c r="AA59" s="62"/>
      <c r="AB59" s="26"/>
      <c r="AC59" s="26"/>
      <c r="AD59" s="26"/>
      <c r="AE59" s="26"/>
      <c r="AF59" s="26"/>
      <c r="AG59" s="26"/>
      <c r="AH59" s="26"/>
      <c r="AI59" s="26"/>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row>
    <row r="60" customFormat="false" ht="15.8" hidden="false" customHeight="false" outlineLevel="0" collapsed="false">
      <c r="A60" s="4"/>
      <c r="B60" s="64"/>
      <c r="C60" s="65"/>
      <c r="D60" s="111" t="s">
        <v>69</v>
      </c>
      <c r="E60" s="112" t="n">
        <f aca="false">3/30</f>
        <v>0.1</v>
      </c>
      <c r="F60" s="112" t="n">
        <f aca="false">9/30</f>
        <v>0.3</v>
      </c>
      <c r="G60" s="112" t="n">
        <f aca="false">1/30</f>
        <v>0.0333333333333333</v>
      </c>
      <c r="H60" s="112" t="n">
        <f aca="false">0/30</f>
        <v>0</v>
      </c>
      <c r="I60" s="112" t="n">
        <f aca="false">17/30</f>
        <v>0.566666666666667</v>
      </c>
      <c r="J60" s="60"/>
      <c r="K60" s="108"/>
      <c r="L60" s="60"/>
      <c r="M60" s="60"/>
      <c r="O60" s="4"/>
      <c r="P60" s="4"/>
      <c r="Q60" s="4"/>
      <c r="R60" s="4"/>
      <c r="S60" s="4"/>
      <c r="T60" s="4"/>
      <c r="U60" s="4"/>
      <c r="V60" s="4"/>
      <c r="W60" s="4"/>
      <c r="X60" s="4"/>
      <c r="Y60" s="4"/>
      <c r="Z60" s="100"/>
      <c r="AA60" s="62"/>
      <c r="AB60" s="26"/>
      <c r="AC60" s="26"/>
      <c r="AD60" s="26"/>
      <c r="AE60" s="26"/>
      <c r="AF60" s="26"/>
      <c r="AG60" s="26"/>
      <c r="AH60" s="26"/>
      <c r="AI60" s="26"/>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row>
    <row r="61" customFormat="false" ht="26.5" hidden="false" customHeight="false" outlineLevel="0" collapsed="false">
      <c r="A61" s="4"/>
      <c r="B61" s="64"/>
      <c r="C61" s="65"/>
      <c r="D61" s="65"/>
      <c r="E61" s="113" t="s">
        <v>71</v>
      </c>
      <c r="F61" s="114" t="s">
        <v>72</v>
      </c>
      <c r="G61" s="60"/>
      <c r="H61" s="60"/>
      <c r="I61" s="65" t="s">
        <v>73</v>
      </c>
      <c r="J61" s="40" t="s">
        <v>74</v>
      </c>
      <c r="K61" s="40" t="s">
        <v>75</v>
      </c>
      <c r="L61" s="4" t="s">
        <v>76</v>
      </c>
      <c r="M61" s="65" t="s">
        <v>77</v>
      </c>
      <c r="O61" s="4"/>
      <c r="P61" s="4"/>
      <c r="Q61" s="4"/>
      <c r="R61" s="4"/>
      <c r="S61" s="4"/>
      <c r="T61" s="4"/>
      <c r="U61" s="4"/>
      <c r="V61" s="4"/>
      <c r="W61" s="4"/>
      <c r="X61" s="4"/>
      <c r="Y61" s="4"/>
      <c r="Z61" s="100"/>
      <c r="AA61" s="115" t="s">
        <v>71</v>
      </c>
      <c r="AB61" s="116" t="s">
        <v>72</v>
      </c>
      <c r="AC61" s="26"/>
      <c r="AD61" s="26"/>
      <c r="AE61" s="26"/>
      <c r="AF61" s="26"/>
      <c r="AG61" s="26"/>
      <c r="AH61" s="26"/>
      <c r="AI61" s="26"/>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row>
    <row r="62" customFormat="false" ht="26.5" hidden="false" customHeight="false" outlineLevel="0" collapsed="false">
      <c r="A62" s="4"/>
      <c r="B62" s="64"/>
      <c r="C62" s="117" t="s">
        <v>73</v>
      </c>
      <c r="D62" s="117"/>
      <c r="E62" s="118" t="n">
        <v>16</v>
      </c>
      <c r="F62" s="119" t="n">
        <f aca="false">16/39</f>
        <v>0.41025641025641</v>
      </c>
      <c r="G62" s="60"/>
      <c r="H62" s="60" t="s">
        <v>78</v>
      </c>
      <c r="I62" s="119" t="n">
        <f aca="false">16/39</f>
        <v>0.41025641025641</v>
      </c>
      <c r="J62" s="120" t="n">
        <f aca="false">15/39</f>
        <v>0.384615384615385</v>
      </c>
      <c r="K62" s="120" t="n">
        <f aca="false">6/39</f>
        <v>0.153846153846154</v>
      </c>
      <c r="L62" s="120" t="n">
        <f aca="false">21/39</f>
        <v>0.538461538461538</v>
      </c>
      <c r="M62" s="120" t="n">
        <f aca="false">1/39</f>
        <v>0.0256410256410256</v>
      </c>
      <c r="O62" s="4"/>
      <c r="P62" s="4"/>
      <c r="Q62" s="4"/>
      <c r="R62" s="4"/>
      <c r="S62" s="4"/>
      <c r="T62" s="4"/>
      <c r="U62" s="4"/>
      <c r="V62" s="4"/>
      <c r="W62" s="4"/>
      <c r="X62" s="4"/>
      <c r="Y62" s="4"/>
      <c r="Z62" s="121" t="s">
        <v>73</v>
      </c>
      <c r="AA62" s="122" t="n">
        <v>13</v>
      </c>
      <c r="AB62" s="123" t="n">
        <f aca="false">13/39</f>
        <v>0.333333333333333</v>
      </c>
      <c r="AC62" s="4"/>
      <c r="AD62" s="4"/>
      <c r="AE62" s="4"/>
      <c r="AF62" s="4"/>
      <c r="AG62" s="73" t="n">
        <v>1</v>
      </c>
      <c r="AH62" s="73"/>
      <c r="AI62" s="73"/>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row>
    <row r="63" customFormat="false" ht="15.8" hidden="false" customHeight="false" outlineLevel="0" collapsed="false">
      <c r="A63" s="78" t="s">
        <v>79</v>
      </c>
      <c r="B63" s="83" t="n">
        <v>1</v>
      </c>
      <c r="C63" s="124" t="s">
        <v>74</v>
      </c>
      <c r="D63" s="124"/>
      <c r="E63" s="125" t="n">
        <v>15</v>
      </c>
      <c r="F63" s="120" t="n">
        <f aca="false">15/39</f>
        <v>0.384615384615385</v>
      </c>
      <c r="G63" s="77"/>
      <c r="H63" s="82" t="s">
        <v>69</v>
      </c>
      <c r="I63" s="123" t="n">
        <f aca="false">13/39</f>
        <v>0.333333333333333</v>
      </c>
      <c r="J63" s="126" t="n">
        <f aca="false">25/39</f>
        <v>0.641025641025641</v>
      </c>
      <c r="K63" s="126" t="n">
        <f aca="false">2/39</f>
        <v>0.0512820512820513</v>
      </c>
      <c r="L63" s="126" t="n">
        <f aca="false">27/39</f>
        <v>0.692307692307692</v>
      </c>
      <c r="M63" s="126" t="n">
        <f aca="false">1/39</f>
        <v>0.0256410256410256</v>
      </c>
      <c r="N63" s="78"/>
      <c r="O63" s="78"/>
      <c r="P63" s="78"/>
      <c r="Q63" s="78"/>
      <c r="R63" s="78"/>
      <c r="S63" s="78"/>
      <c r="T63" s="78"/>
      <c r="U63" s="78"/>
      <c r="V63" s="78"/>
      <c r="W63" s="78"/>
      <c r="X63" s="78"/>
      <c r="Y63" s="78"/>
      <c r="Z63" s="127" t="s">
        <v>74</v>
      </c>
      <c r="AA63" s="128" t="n">
        <v>25</v>
      </c>
      <c r="AB63" s="126" t="n">
        <f aca="false">25/39</f>
        <v>0.641025641025641</v>
      </c>
      <c r="AC63" s="81"/>
      <c r="AD63" s="81"/>
      <c r="AE63" s="81"/>
      <c r="AF63" s="81"/>
      <c r="AG63" s="81" t="n">
        <v>0</v>
      </c>
      <c r="AH63" s="81" t="n">
        <v>0</v>
      </c>
      <c r="AI63" s="81" t="n">
        <f aca="false">1/39</f>
        <v>0.0256410256410256</v>
      </c>
      <c r="AJ63" s="78"/>
      <c r="AK63" s="78"/>
      <c r="AL63" s="78"/>
      <c r="AM63" s="78"/>
      <c r="AN63" s="78"/>
      <c r="AO63" s="78"/>
      <c r="AP63" s="78"/>
      <c r="AQ63" s="78"/>
      <c r="AR63" s="78"/>
      <c r="AS63" s="78"/>
      <c r="AT63" s="78"/>
      <c r="AU63" s="78"/>
      <c r="AV63" s="78"/>
      <c r="AW63" s="78"/>
      <c r="AX63" s="78"/>
      <c r="AY63" s="78"/>
      <c r="AZ63" s="78"/>
      <c r="BA63" s="78"/>
      <c r="BB63" s="78"/>
      <c r="BC63" s="78"/>
      <c r="BD63" s="78"/>
      <c r="BE63" s="78"/>
      <c r="BF63" s="78"/>
      <c r="BG63" s="78"/>
      <c r="BH63" s="78"/>
      <c r="BI63" s="78"/>
      <c r="BJ63" s="78"/>
      <c r="BK63" s="78"/>
      <c r="BL63" s="78"/>
    </row>
    <row r="64" customFormat="false" ht="19.2" hidden="false" customHeight="true" outlineLevel="0" collapsed="false">
      <c r="A64" s="78"/>
      <c r="B64" s="83"/>
      <c r="C64" s="124" t="s">
        <v>75</v>
      </c>
      <c r="D64" s="124"/>
      <c r="E64" s="129" t="n">
        <v>6</v>
      </c>
      <c r="F64" s="120" t="n">
        <f aca="false">6/39</f>
        <v>0.153846153846154</v>
      </c>
      <c r="G64" s="78"/>
      <c r="H64" s="78"/>
      <c r="I64" s="0"/>
      <c r="J64" s="130"/>
      <c r="K64" s="131"/>
      <c r="L64" s="131"/>
      <c r="M64" s="131"/>
      <c r="N64" s="78"/>
      <c r="O64" s="78"/>
      <c r="P64" s="78"/>
      <c r="Q64" s="78"/>
      <c r="R64" s="78"/>
      <c r="S64" s="78"/>
      <c r="T64" s="78"/>
      <c r="U64" s="78"/>
      <c r="V64" s="78"/>
      <c r="W64" s="78"/>
      <c r="X64" s="78"/>
      <c r="Y64" s="78"/>
      <c r="Z64" s="127" t="s">
        <v>75</v>
      </c>
      <c r="AA64" s="132" t="n">
        <v>2</v>
      </c>
      <c r="AB64" s="126" t="n">
        <f aca="false">2/39</f>
        <v>0.0512820512820513</v>
      </c>
      <c r="AC64" s="78"/>
      <c r="AD64" s="78"/>
      <c r="AE64" s="78"/>
      <c r="AF64" s="78"/>
      <c r="AG64" s="133" t="n">
        <f aca="false">1/39</f>
        <v>0.0256410256410256</v>
      </c>
      <c r="AH64" s="133"/>
      <c r="AI64" s="133"/>
      <c r="AJ64" s="78"/>
      <c r="AK64" s="78"/>
      <c r="AL64" s="78"/>
      <c r="AM64" s="78"/>
      <c r="AN64" s="78"/>
      <c r="AO64" s="78"/>
      <c r="AP64" s="78"/>
      <c r="AQ64" s="78"/>
      <c r="AR64" s="78"/>
      <c r="AS64" s="78"/>
      <c r="AT64" s="78"/>
      <c r="AU64" s="78"/>
      <c r="AV64" s="78"/>
      <c r="AW64" s="78"/>
      <c r="AX64" s="78"/>
      <c r="AY64" s="78"/>
      <c r="AZ64" s="78"/>
      <c r="BA64" s="78"/>
      <c r="BB64" s="78"/>
      <c r="BC64" s="78"/>
      <c r="BD64" s="78"/>
      <c r="BE64" s="78"/>
      <c r="BF64" s="78"/>
      <c r="BG64" s="78"/>
      <c r="BH64" s="78"/>
      <c r="BI64" s="78"/>
      <c r="BJ64" s="78"/>
      <c r="BK64" s="78"/>
      <c r="BL64" s="78"/>
    </row>
    <row r="65" customFormat="false" ht="19.2" hidden="false" customHeight="true" outlineLevel="0" collapsed="false">
      <c r="A65" s="78"/>
      <c r="B65" s="83"/>
      <c r="C65" s="124" t="s">
        <v>76</v>
      </c>
      <c r="D65" s="124"/>
      <c r="E65" s="129" t="n">
        <v>21</v>
      </c>
      <c r="F65" s="120" t="n">
        <f aca="false">21/39</f>
        <v>0.538461538461538</v>
      </c>
      <c r="G65" s="78"/>
      <c r="H65" s="78"/>
      <c r="I65" s="0"/>
      <c r="J65" s="130"/>
      <c r="K65" s="131"/>
      <c r="L65" s="130"/>
      <c r="M65" s="130"/>
      <c r="N65" s="78"/>
      <c r="O65" s="78"/>
      <c r="P65" s="78"/>
      <c r="Q65" s="78"/>
      <c r="R65" s="78"/>
      <c r="S65" s="78"/>
      <c r="T65" s="78"/>
      <c r="U65" s="78"/>
      <c r="V65" s="78"/>
      <c r="W65" s="78"/>
      <c r="X65" s="78"/>
      <c r="Y65" s="78"/>
      <c r="Z65" s="127" t="s">
        <v>76</v>
      </c>
      <c r="AA65" s="132" t="n">
        <v>27</v>
      </c>
      <c r="AB65" s="126" t="n">
        <f aca="false">27/39</f>
        <v>0.692307692307692</v>
      </c>
      <c r="AC65" s="78"/>
      <c r="AD65" s="78"/>
      <c r="AE65" s="78"/>
      <c r="AF65" s="78"/>
      <c r="AG65" s="133"/>
      <c r="AH65" s="81"/>
      <c r="AI65" s="81"/>
      <c r="AJ65" s="78"/>
      <c r="AK65" s="78"/>
      <c r="AL65" s="78"/>
      <c r="AM65" s="78"/>
      <c r="AN65" s="78"/>
      <c r="AO65" s="78"/>
      <c r="AP65" s="78"/>
      <c r="AQ65" s="78"/>
      <c r="AR65" s="78"/>
      <c r="AS65" s="78"/>
      <c r="AT65" s="78"/>
      <c r="AU65" s="78"/>
      <c r="AV65" s="78"/>
      <c r="AW65" s="78"/>
      <c r="AX65" s="78"/>
      <c r="AY65" s="78"/>
      <c r="AZ65" s="78"/>
      <c r="BA65" s="78"/>
      <c r="BB65" s="78"/>
      <c r="BC65" s="78"/>
      <c r="BD65" s="78"/>
      <c r="BE65" s="78"/>
      <c r="BF65" s="78"/>
      <c r="BG65" s="78"/>
      <c r="BH65" s="78"/>
      <c r="BI65" s="78"/>
      <c r="BJ65" s="78"/>
      <c r="BK65" s="78"/>
      <c r="BL65" s="78"/>
    </row>
    <row r="66" customFormat="false" ht="15.8" hidden="false" customHeight="false" outlineLevel="0" collapsed="false">
      <c r="C66" s="117" t="s">
        <v>77</v>
      </c>
      <c r="D66" s="117"/>
      <c r="E66" s="134" t="n">
        <v>1</v>
      </c>
      <c r="F66" s="120" t="n">
        <f aca="false">1/39</f>
        <v>0.0256410256410256</v>
      </c>
      <c r="Z66" s="121" t="s">
        <v>77</v>
      </c>
      <c r="AA66" s="135" t="n">
        <v>1</v>
      </c>
      <c r="AB66" s="126" t="n">
        <f aca="false">1/39</f>
        <v>0.0256410256410256</v>
      </c>
    </row>
    <row r="67" customFormat="false" ht="15.8" hidden="false" customHeight="false" outlineLevel="0" collapsed="false">
      <c r="C67" s="3" t="s">
        <v>80</v>
      </c>
    </row>
    <row r="69" customFormat="false" ht="18.15" hidden="false" customHeight="false" outlineLevel="0" collapsed="false">
      <c r="A69" s="136" t="s">
        <v>81</v>
      </c>
      <c r="B69" s="137"/>
      <c r="C69" s="138"/>
      <c r="D69" s="138"/>
      <c r="E69" s="136"/>
      <c r="F69" s="136"/>
      <c r="G69" s="136"/>
      <c r="H69" s="136"/>
      <c r="I69" s="136"/>
      <c r="J69" s="136"/>
      <c r="K69" s="136"/>
      <c r="L69" s="136"/>
      <c r="M69" s="136"/>
      <c r="N69" s="136"/>
      <c r="O69" s="136"/>
      <c r="P69" s="136"/>
      <c r="Q69" s="136"/>
      <c r="R69" s="136"/>
      <c r="S69" s="136"/>
      <c r="T69" s="136"/>
      <c r="U69" s="136"/>
      <c r="V69" s="136"/>
      <c r="W69" s="136"/>
      <c r="X69" s="136"/>
      <c r="Y69" s="136"/>
      <c r="Z69" s="139"/>
      <c r="AA69" s="140"/>
      <c r="AB69" s="141"/>
      <c r="AC69" s="136"/>
      <c r="AD69" s="136"/>
      <c r="AE69" s="136"/>
      <c r="AF69" s="136"/>
      <c r="AG69" s="136"/>
      <c r="AH69" s="136"/>
      <c r="AI69" s="136"/>
      <c r="AJ69" s="136"/>
      <c r="AK69" s="136"/>
      <c r="AL69" s="136"/>
      <c r="AM69" s="136"/>
      <c r="AN69" s="136"/>
      <c r="AO69" s="136"/>
      <c r="AP69" s="136"/>
      <c r="AQ69" s="136"/>
      <c r="AR69" s="136"/>
      <c r="AS69" s="136"/>
      <c r="AT69" s="136"/>
      <c r="AU69" s="136"/>
      <c r="AV69" s="136"/>
      <c r="AW69" s="136"/>
      <c r="AX69" s="136"/>
      <c r="AY69" s="136"/>
      <c r="AZ69" s="136"/>
      <c r="BA69" s="136"/>
      <c r="BB69" s="136"/>
      <c r="BC69" s="136"/>
      <c r="BD69" s="136"/>
      <c r="BE69" s="136"/>
      <c r="BF69" s="136"/>
      <c r="BG69" s="136"/>
      <c r="BH69" s="136"/>
      <c r="BI69" s="136"/>
      <c r="BJ69" s="136"/>
      <c r="BK69" s="136"/>
      <c r="BL69" s="136"/>
    </row>
    <row r="70" customFormat="false" ht="18.15" hidden="false" customHeight="true" outlineLevel="0" collapsed="false">
      <c r="A70" s="136"/>
      <c r="B70" s="137"/>
      <c r="C70" s="142"/>
      <c r="D70" s="142"/>
      <c r="E70" s="143" t="s">
        <v>0</v>
      </c>
      <c r="F70" s="143"/>
      <c r="G70" s="143"/>
      <c r="H70" s="143"/>
      <c r="I70" s="143"/>
      <c r="J70" s="143"/>
      <c r="K70" s="143"/>
      <c r="L70" s="143"/>
      <c r="M70" s="143"/>
      <c r="N70" s="143"/>
      <c r="O70" s="143"/>
      <c r="P70" s="136"/>
      <c r="Q70" s="144" t="s">
        <v>69</v>
      </c>
      <c r="R70" s="144"/>
      <c r="S70" s="144" t="s">
        <v>69</v>
      </c>
      <c r="T70" s="144"/>
      <c r="U70" s="144"/>
      <c r="V70" s="144"/>
      <c r="W70" s="144"/>
      <c r="X70" s="144"/>
      <c r="Y70" s="144"/>
      <c r="Z70" s="144"/>
      <c r="AA70" s="144"/>
      <c r="AB70" s="141"/>
      <c r="AC70" s="136"/>
      <c r="AD70" s="136"/>
      <c r="AE70" s="136"/>
      <c r="AF70" s="136"/>
      <c r="AG70" s="136"/>
      <c r="AH70" s="136"/>
      <c r="AI70" s="136"/>
      <c r="AJ70" s="136"/>
      <c r="AK70" s="136"/>
      <c r="AL70" s="136"/>
      <c r="AM70" s="136"/>
      <c r="AN70" s="136"/>
      <c r="AO70" s="136"/>
      <c r="AP70" s="136"/>
      <c r="AQ70" s="136"/>
      <c r="AR70" s="136"/>
      <c r="AS70" s="136"/>
      <c r="AT70" s="136"/>
      <c r="AU70" s="136"/>
      <c r="AV70" s="136"/>
      <c r="AW70" s="136"/>
      <c r="AX70" s="136"/>
      <c r="AY70" s="136"/>
      <c r="AZ70" s="136"/>
      <c r="BA70" s="136"/>
      <c r="BB70" s="136"/>
      <c r="BC70" s="136"/>
      <c r="BD70" s="136"/>
      <c r="BE70" s="136"/>
      <c r="BF70" s="136"/>
      <c r="BG70" s="136"/>
      <c r="BH70" s="136"/>
      <c r="BI70" s="136"/>
      <c r="BJ70" s="136"/>
      <c r="BK70" s="136"/>
      <c r="BL70" s="136"/>
    </row>
    <row r="71" customFormat="false" ht="31.3" hidden="false" customHeight="true" outlineLevel="0" collapsed="false">
      <c r="A71" s="136"/>
      <c r="B71" s="137" t="s">
        <v>82</v>
      </c>
      <c r="C71" s="145" t="s">
        <v>10</v>
      </c>
      <c r="D71" s="145"/>
      <c r="E71" s="146" t="s">
        <v>11</v>
      </c>
      <c r="F71" s="147" t="s">
        <v>7</v>
      </c>
      <c r="G71" s="147"/>
      <c r="H71" s="147"/>
      <c r="I71" s="147"/>
      <c r="J71" s="147"/>
      <c r="K71" s="147"/>
      <c r="L71" s="136"/>
      <c r="M71" s="148" t="s">
        <v>9</v>
      </c>
      <c r="N71" s="148"/>
      <c r="O71" s="148"/>
      <c r="P71" s="148"/>
      <c r="Q71" s="146" t="s">
        <v>11</v>
      </c>
      <c r="R71" s="147" t="s">
        <v>7</v>
      </c>
      <c r="S71" s="147"/>
      <c r="T71" s="147"/>
      <c r="U71" s="147"/>
      <c r="V71" s="147"/>
      <c r="W71" s="147"/>
      <c r="X71" s="148" t="s">
        <v>9</v>
      </c>
      <c r="Y71" s="148"/>
      <c r="Z71" s="148"/>
      <c r="AA71" s="148"/>
      <c r="AB71" s="142"/>
      <c r="AC71" s="136"/>
      <c r="AD71" s="136"/>
      <c r="AE71" s="136"/>
      <c r="AF71" s="136"/>
      <c r="AG71" s="136"/>
      <c r="AH71" s="136"/>
      <c r="AI71" s="136"/>
      <c r="AJ71" s="136"/>
      <c r="AK71" s="136"/>
      <c r="AL71" s="136"/>
      <c r="AM71" s="136"/>
      <c r="AN71" s="136"/>
      <c r="AO71" s="136"/>
      <c r="AP71" s="136"/>
      <c r="AQ71" s="136"/>
      <c r="AR71" s="136"/>
      <c r="AS71" s="136"/>
      <c r="AT71" s="136"/>
      <c r="AU71" s="136"/>
      <c r="AV71" s="136"/>
      <c r="AW71" s="136"/>
      <c r="AX71" s="136"/>
      <c r="AY71" s="136"/>
      <c r="AZ71" s="136"/>
      <c r="BA71" s="136"/>
      <c r="BB71" s="136"/>
      <c r="BC71" s="136"/>
      <c r="BD71" s="136"/>
      <c r="BE71" s="136"/>
      <c r="BF71" s="136"/>
      <c r="BG71" s="136"/>
      <c r="BH71" s="136"/>
      <c r="BI71" s="136"/>
      <c r="BJ71" s="136"/>
      <c r="BK71" s="136"/>
      <c r="BL71" s="136"/>
    </row>
    <row r="72" customFormat="false" ht="18.15" hidden="false" customHeight="false" outlineLevel="0" collapsed="false">
      <c r="A72" s="136"/>
      <c r="B72" s="137"/>
      <c r="C72" s="138" t="n">
        <v>322</v>
      </c>
      <c r="D72" s="138"/>
      <c r="E72" s="0"/>
      <c r="F72" s="0"/>
      <c r="G72" s="0"/>
      <c r="H72" s="0"/>
      <c r="I72" s="0"/>
      <c r="J72" s="0"/>
      <c r="K72" s="0"/>
      <c r="L72" s="0"/>
      <c r="M72" s="0"/>
      <c r="N72" s="0"/>
      <c r="O72" s="0"/>
      <c r="P72" s="0"/>
      <c r="Q72" s="0"/>
      <c r="R72" s="0"/>
      <c r="S72" s="0"/>
      <c r="T72" s="0"/>
      <c r="U72" s="0"/>
      <c r="V72" s="0"/>
      <c r="W72" s="0"/>
      <c r="X72" s="0"/>
      <c r="Y72" s="0"/>
      <c r="Z72" s="0"/>
      <c r="AA72" s="0"/>
      <c r="AB72" s="141"/>
      <c r="AC72" s="136"/>
      <c r="AD72" s="136"/>
      <c r="AE72" s="136"/>
      <c r="AF72" s="136"/>
      <c r="AG72" s="136"/>
      <c r="AH72" s="136"/>
      <c r="AI72" s="136"/>
      <c r="AJ72" s="136"/>
      <c r="AK72" s="136"/>
      <c r="AL72" s="136"/>
      <c r="AM72" s="136"/>
      <c r="AN72" s="136"/>
      <c r="AO72" s="136"/>
      <c r="AP72" s="136"/>
      <c r="AQ72" s="136"/>
      <c r="AR72" s="136"/>
      <c r="AS72" s="136"/>
      <c r="AT72" s="136"/>
      <c r="AU72" s="136"/>
      <c r="AV72" s="136"/>
      <c r="AW72" s="136"/>
      <c r="AX72" s="136"/>
      <c r="AY72" s="136"/>
      <c r="AZ72" s="136"/>
      <c r="BA72" s="136"/>
      <c r="BB72" s="136"/>
      <c r="BC72" s="136"/>
      <c r="BD72" s="136"/>
      <c r="BE72" s="136"/>
      <c r="BF72" s="136"/>
      <c r="BG72" s="136"/>
      <c r="BH72" s="136"/>
      <c r="BI72" s="136"/>
      <c r="BJ72" s="136"/>
      <c r="BK72" s="136"/>
      <c r="BL72" s="136"/>
    </row>
    <row r="73" customFormat="false" ht="18.15" hidden="false" customHeight="false" outlineLevel="0" collapsed="false">
      <c r="A73" s="136"/>
      <c r="B73" s="137"/>
      <c r="C73" s="138"/>
      <c r="D73" s="138"/>
      <c r="E73" s="0"/>
      <c r="F73" s="0"/>
      <c r="G73" s="0"/>
      <c r="H73" s="0"/>
      <c r="I73" s="0"/>
      <c r="J73" s="0"/>
      <c r="K73" s="0"/>
      <c r="L73" s="0"/>
      <c r="M73" s="0"/>
      <c r="N73" s="0"/>
      <c r="O73" s="0"/>
      <c r="P73" s="0"/>
      <c r="Q73" s="0"/>
      <c r="R73" s="0"/>
      <c r="S73" s="0"/>
      <c r="T73" s="0"/>
      <c r="U73" s="0"/>
      <c r="V73" s="0"/>
      <c r="W73" s="0"/>
      <c r="X73" s="0"/>
      <c r="Y73" s="0"/>
      <c r="Z73" s="0"/>
      <c r="AA73" s="0"/>
      <c r="AB73" s="141"/>
      <c r="AC73" s="136"/>
      <c r="AD73" s="136"/>
      <c r="AE73" s="136"/>
      <c r="AF73" s="136"/>
      <c r="AG73" s="136"/>
      <c r="AH73" s="136"/>
      <c r="AI73" s="136"/>
      <c r="AJ73" s="136"/>
      <c r="AK73" s="136"/>
      <c r="AL73" s="136"/>
      <c r="AM73" s="136"/>
      <c r="AN73" s="136"/>
      <c r="AO73" s="136"/>
      <c r="AP73" s="136"/>
      <c r="AQ73" s="136"/>
      <c r="AR73" s="136"/>
      <c r="AS73" s="136"/>
      <c r="AT73" s="136"/>
      <c r="AU73" s="136"/>
      <c r="AV73" s="136"/>
      <c r="AW73" s="136"/>
      <c r="AX73" s="136"/>
      <c r="AY73" s="136"/>
      <c r="AZ73" s="136"/>
      <c r="BA73" s="136"/>
      <c r="BB73" s="136"/>
      <c r="BC73" s="136"/>
      <c r="BD73" s="136"/>
      <c r="BE73" s="136"/>
      <c r="BF73" s="136"/>
      <c r="BG73" s="136"/>
      <c r="BH73" s="136"/>
      <c r="BI73" s="136"/>
      <c r="BJ73" s="136"/>
      <c r="BK73" s="136"/>
      <c r="BL73" s="136"/>
    </row>
    <row r="74" customFormat="false" ht="45.15" hidden="false" customHeight="false" outlineLevel="0" collapsed="false">
      <c r="A74" s="136"/>
      <c r="B74" s="137"/>
      <c r="C74" s="138"/>
      <c r="D74" s="138"/>
      <c r="E74" s="136"/>
      <c r="F74" s="149" t="s">
        <v>12</v>
      </c>
      <c r="G74" s="149" t="s">
        <v>13</v>
      </c>
      <c r="H74" s="149" t="s">
        <v>14</v>
      </c>
      <c r="I74" s="149" t="s">
        <v>18</v>
      </c>
      <c r="J74" s="149" t="s">
        <v>15</v>
      </c>
      <c r="K74" s="149" t="s">
        <v>16</v>
      </c>
      <c r="L74" s="0"/>
      <c r="M74" s="149" t="s">
        <v>17</v>
      </c>
      <c r="N74" s="149" t="s">
        <v>13</v>
      </c>
      <c r="O74" s="149" t="s">
        <v>14</v>
      </c>
      <c r="P74" s="149" t="s">
        <v>16</v>
      </c>
      <c r="Q74" s="136"/>
      <c r="R74" s="149" t="s">
        <v>12</v>
      </c>
      <c r="S74" s="149" t="s">
        <v>13</v>
      </c>
      <c r="T74" s="149" t="s">
        <v>14</v>
      </c>
      <c r="U74" s="149" t="s">
        <v>18</v>
      </c>
      <c r="V74" s="149" t="s">
        <v>15</v>
      </c>
      <c r="W74" s="149" t="s">
        <v>16</v>
      </c>
      <c r="X74" s="149" t="s">
        <v>17</v>
      </c>
      <c r="Y74" s="149" t="s">
        <v>13</v>
      </c>
      <c r="Z74" s="149" t="s">
        <v>14</v>
      </c>
      <c r="AA74" s="149" t="s">
        <v>16</v>
      </c>
      <c r="AB74" s="141"/>
      <c r="AC74" s="136"/>
      <c r="AD74" s="136"/>
      <c r="AE74" s="136"/>
      <c r="AF74" s="136"/>
      <c r="AG74" s="136"/>
      <c r="AH74" s="136"/>
      <c r="AI74" s="136"/>
      <c r="AJ74" s="136"/>
      <c r="AK74" s="136"/>
      <c r="AL74" s="136"/>
      <c r="AM74" s="136"/>
      <c r="AN74" s="136"/>
      <c r="AO74" s="136"/>
      <c r="AP74" s="136"/>
      <c r="AQ74" s="136"/>
      <c r="AR74" s="136"/>
      <c r="AS74" s="136"/>
      <c r="AT74" s="136"/>
      <c r="AU74" s="136"/>
      <c r="AV74" s="136"/>
      <c r="AW74" s="136"/>
      <c r="AX74" s="136"/>
      <c r="AY74" s="136"/>
      <c r="AZ74" s="136"/>
      <c r="BA74" s="136"/>
      <c r="BB74" s="136"/>
      <c r="BC74" s="136"/>
      <c r="BD74" s="136"/>
      <c r="BE74" s="136"/>
      <c r="BF74" s="136"/>
      <c r="BG74" s="136"/>
      <c r="BH74" s="136"/>
      <c r="BI74" s="136"/>
      <c r="BJ74" s="136"/>
      <c r="BK74" s="136"/>
      <c r="BL74" s="136"/>
    </row>
    <row r="75" customFormat="false" ht="18.15" hidden="false" customHeight="false" outlineLevel="0" collapsed="false">
      <c r="A75" s="136"/>
      <c r="B75" s="137"/>
      <c r="C75" s="143" t="s">
        <v>0</v>
      </c>
      <c r="D75" s="143"/>
      <c r="E75" s="150" t="n">
        <v>243</v>
      </c>
      <c r="F75" s="151" t="n">
        <v>73</v>
      </c>
      <c r="G75" s="151"/>
      <c r="H75" s="151"/>
      <c r="I75" s="151"/>
      <c r="J75" s="151"/>
      <c r="K75" s="151"/>
      <c r="L75" s="151"/>
      <c r="M75" s="151" t="n">
        <v>4</v>
      </c>
      <c r="N75" s="151"/>
      <c r="O75" s="151"/>
      <c r="P75" s="151"/>
      <c r="Q75" s="142"/>
      <c r="R75" s="0"/>
      <c r="S75" s="0"/>
      <c r="T75" s="0"/>
      <c r="U75" s="0"/>
      <c r="V75" s="0"/>
      <c r="W75" s="0"/>
      <c r="X75" s="0"/>
      <c r="Y75" s="0"/>
      <c r="Z75" s="0"/>
      <c r="AA75" s="0"/>
      <c r="AB75" s="141"/>
      <c r="AC75" s="136"/>
      <c r="AD75" s="136"/>
      <c r="AE75" s="136"/>
      <c r="AF75" s="136"/>
      <c r="AG75" s="136"/>
      <c r="AH75" s="136"/>
      <c r="AI75" s="136"/>
      <c r="AJ75" s="136"/>
      <c r="AK75" s="136"/>
      <c r="AL75" s="136"/>
      <c r="AM75" s="136"/>
      <c r="AN75" s="136"/>
      <c r="AO75" s="136"/>
      <c r="AP75" s="136"/>
      <c r="AQ75" s="136"/>
      <c r="AR75" s="136"/>
      <c r="AS75" s="136"/>
      <c r="AT75" s="136"/>
      <c r="AU75" s="136"/>
      <c r="AV75" s="136"/>
      <c r="AW75" s="136"/>
      <c r="AX75" s="136"/>
      <c r="AY75" s="136"/>
      <c r="AZ75" s="136"/>
      <c r="BA75" s="136"/>
      <c r="BB75" s="136"/>
      <c r="BC75" s="136"/>
      <c r="BD75" s="136"/>
      <c r="BE75" s="136"/>
      <c r="BF75" s="136"/>
      <c r="BG75" s="136"/>
      <c r="BH75" s="136"/>
      <c r="BI75" s="136"/>
      <c r="BJ75" s="136"/>
      <c r="BK75" s="136"/>
      <c r="BL75" s="136"/>
    </row>
    <row r="76" customFormat="false" ht="18.15" hidden="false" customHeight="false" outlineLevel="0" collapsed="false">
      <c r="A76" s="136"/>
      <c r="B76" s="137"/>
      <c r="C76" s="138" t="s">
        <v>69</v>
      </c>
      <c r="D76" s="138"/>
      <c r="E76" s="152" t="n">
        <v>230</v>
      </c>
      <c r="F76" s="153" t="n">
        <v>79</v>
      </c>
      <c r="G76" s="153"/>
      <c r="H76" s="153"/>
      <c r="I76" s="153"/>
      <c r="J76" s="153"/>
      <c r="K76" s="153"/>
      <c r="L76" s="153"/>
      <c r="M76" s="153" t="n">
        <v>4</v>
      </c>
      <c r="N76" s="153"/>
      <c r="O76" s="153"/>
      <c r="P76" s="153"/>
      <c r="Q76" s="154"/>
      <c r="R76" s="0"/>
      <c r="S76" s="0"/>
      <c r="T76" s="0"/>
      <c r="U76" s="0"/>
      <c r="V76" s="0"/>
      <c r="W76" s="0"/>
      <c r="X76" s="0"/>
      <c r="Y76" s="0"/>
      <c r="Z76" s="0"/>
      <c r="AA76" s="0"/>
      <c r="AB76" s="141"/>
      <c r="AC76" s="136"/>
      <c r="AD76" s="136"/>
      <c r="AE76" s="136"/>
      <c r="AF76" s="136"/>
      <c r="AG76" s="136"/>
      <c r="AH76" s="136"/>
      <c r="AI76" s="136"/>
      <c r="AJ76" s="136"/>
      <c r="AK76" s="136"/>
      <c r="AL76" s="136"/>
      <c r="AM76" s="136"/>
      <c r="AN76" s="136"/>
      <c r="AO76" s="136"/>
      <c r="AP76" s="136"/>
      <c r="AQ76" s="136"/>
      <c r="AR76" s="136"/>
      <c r="AS76" s="136"/>
      <c r="AT76" s="136"/>
      <c r="AU76" s="136"/>
      <c r="AV76" s="136"/>
      <c r="AW76" s="136"/>
      <c r="AX76" s="136"/>
      <c r="AY76" s="136"/>
      <c r="AZ76" s="136"/>
      <c r="BA76" s="136"/>
      <c r="BB76" s="136"/>
      <c r="BC76" s="136"/>
      <c r="BD76" s="136"/>
      <c r="BE76" s="136"/>
      <c r="BF76" s="136"/>
      <c r="BG76" s="136"/>
      <c r="BH76" s="136"/>
      <c r="BI76" s="136"/>
      <c r="BJ76" s="136"/>
      <c r="BK76" s="136"/>
      <c r="BL76" s="136"/>
    </row>
    <row r="77" customFormat="false" ht="18.15" hidden="false" customHeight="false" outlineLevel="0" collapsed="false">
      <c r="A77" s="136"/>
      <c r="B77" s="137"/>
      <c r="C77" s="0"/>
      <c r="D77" s="0"/>
      <c r="E77" s="0"/>
      <c r="F77" s="0"/>
      <c r="G77" s="0"/>
      <c r="H77" s="0"/>
      <c r="I77" s="0"/>
      <c r="J77" s="0"/>
      <c r="K77" s="0"/>
      <c r="L77" s="0"/>
      <c r="M77" s="0"/>
      <c r="N77" s="0"/>
      <c r="O77" s="0"/>
      <c r="P77" s="0"/>
      <c r="Q77" s="0"/>
      <c r="R77" s="0"/>
      <c r="S77" s="0"/>
      <c r="T77" s="0"/>
      <c r="U77" s="0"/>
      <c r="V77" s="0"/>
      <c r="W77" s="0"/>
      <c r="X77" s="0"/>
      <c r="Y77" s="0"/>
      <c r="Z77" s="0"/>
      <c r="AA77" s="0"/>
      <c r="AB77" s="141"/>
      <c r="AC77" s="136"/>
      <c r="AD77" s="136"/>
      <c r="AE77" s="136"/>
      <c r="AF77" s="136"/>
      <c r="AG77" s="136"/>
      <c r="AH77" s="136"/>
      <c r="AI77" s="136"/>
      <c r="AJ77" s="136"/>
      <c r="AK77" s="136"/>
      <c r="AL77" s="136"/>
      <c r="AM77" s="136"/>
      <c r="AN77" s="136"/>
      <c r="AO77" s="136"/>
      <c r="AP77" s="136"/>
      <c r="AQ77" s="136"/>
      <c r="AR77" s="136"/>
      <c r="AS77" s="136"/>
      <c r="AT77" s="136"/>
      <c r="AU77" s="136"/>
      <c r="AV77" s="136"/>
      <c r="AW77" s="136"/>
      <c r="AX77" s="136"/>
      <c r="AY77" s="136"/>
      <c r="AZ77" s="136"/>
      <c r="BA77" s="136"/>
      <c r="BB77" s="136"/>
      <c r="BC77" s="136"/>
      <c r="BD77" s="136"/>
      <c r="BE77" s="136"/>
      <c r="BF77" s="136"/>
      <c r="BG77" s="136"/>
      <c r="BH77" s="136"/>
      <c r="BI77" s="136"/>
      <c r="BJ77" s="136"/>
      <c r="BK77" s="136"/>
      <c r="BL77" s="136"/>
    </row>
    <row r="78" customFormat="false" ht="18.15" hidden="false" customHeight="false" outlineLevel="0" collapsed="false">
      <c r="A78" s="136"/>
      <c r="B78" s="137"/>
      <c r="C78" s="143" t="s">
        <v>0</v>
      </c>
      <c r="D78" s="143"/>
      <c r="E78" s="155" t="n">
        <f aca="false">243/322</f>
        <v>0.754658385093168</v>
      </c>
      <c r="F78" s="156" t="n">
        <v>0.2329</v>
      </c>
      <c r="G78" s="156"/>
      <c r="H78" s="156"/>
      <c r="I78" s="156"/>
      <c r="J78" s="156"/>
      <c r="K78" s="156"/>
      <c r="L78" s="156"/>
      <c r="M78" s="156" t="n">
        <v>0.0124</v>
      </c>
      <c r="N78" s="156"/>
      <c r="O78" s="156"/>
      <c r="P78" s="156"/>
      <c r="Q78" s="155"/>
      <c r="R78" s="136"/>
      <c r="S78" s="136"/>
      <c r="T78" s="136"/>
      <c r="U78" s="136"/>
      <c r="V78" s="136"/>
      <c r="W78" s="136"/>
      <c r="X78" s="136"/>
      <c r="Y78" s="136"/>
      <c r="Z78" s="139"/>
      <c r="AA78" s="140"/>
      <c r="AB78" s="141"/>
      <c r="AC78" s="136"/>
      <c r="AD78" s="136"/>
      <c r="AE78" s="136"/>
      <c r="AF78" s="136"/>
      <c r="AG78" s="136"/>
      <c r="AH78" s="136"/>
      <c r="AI78" s="136"/>
      <c r="AJ78" s="136"/>
      <c r="AK78" s="136"/>
      <c r="AL78" s="136"/>
      <c r="AM78" s="136"/>
      <c r="AN78" s="136"/>
      <c r="AO78" s="136"/>
      <c r="AP78" s="136"/>
      <c r="AQ78" s="136"/>
      <c r="AR78" s="136"/>
      <c r="AS78" s="136"/>
      <c r="AT78" s="136"/>
      <c r="AU78" s="136"/>
      <c r="AV78" s="136"/>
      <c r="AW78" s="136"/>
      <c r="AX78" s="136"/>
      <c r="AY78" s="136"/>
      <c r="AZ78" s="136"/>
      <c r="BA78" s="136"/>
      <c r="BB78" s="136"/>
      <c r="BC78" s="136"/>
      <c r="BD78" s="136"/>
      <c r="BE78" s="136"/>
      <c r="BF78" s="136"/>
      <c r="BG78" s="136"/>
      <c r="BH78" s="136"/>
      <c r="BI78" s="136"/>
      <c r="BJ78" s="136"/>
      <c r="BK78" s="136"/>
      <c r="BL78" s="136"/>
    </row>
    <row r="79" customFormat="false" ht="18.15" hidden="false" customHeight="false" outlineLevel="0" collapsed="false">
      <c r="A79" s="136"/>
      <c r="B79" s="137"/>
      <c r="C79" s="138" t="s">
        <v>69</v>
      </c>
      <c r="D79" s="138"/>
      <c r="E79" s="157" t="n">
        <f aca="false">230/322</f>
        <v>0.714285714285714</v>
      </c>
      <c r="F79" s="158" t="n">
        <v>0.2453</v>
      </c>
      <c r="G79" s="158"/>
      <c r="H79" s="158"/>
      <c r="I79" s="158"/>
      <c r="J79" s="158"/>
      <c r="K79" s="158"/>
      <c r="L79" s="158"/>
      <c r="M79" s="159" t="n">
        <v>0.0124</v>
      </c>
      <c r="N79" s="159"/>
      <c r="O79" s="159"/>
      <c r="P79" s="159"/>
      <c r="Q79" s="136"/>
      <c r="R79" s="136"/>
      <c r="S79" s="136"/>
      <c r="T79" s="136"/>
      <c r="U79" s="136"/>
      <c r="V79" s="136"/>
      <c r="W79" s="136"/>
      <c r="X79" s="136"/>
      <c r="Y79" s="136"/>
      <c r="Z79" s="139"/>
      <c r="AA79" s="140"/>
      <c r="AB79" s="141"/>
      <c r="AC79" s="136"/>
      <c r="AD79" s="136"/>
      <c r="AE79" s="136"/>
      <c r="AF79" s="136"/>
      <c r="AG79" s="136"/>
      <c r="AH79" s="136"/>
      <c r="AI79" s="136"/>
      <c r="AJ79" s="136"/>
      <c r="AK79" s="136"/>
      <c r="AL79" s="136"/>
      <c r="AM79" s="136"/>
      <c r="AN79" s="136"/>
      <c r="AO79" s="136"/>
      <c r="AP79" s="136"/>
      <c r="AQ79" s="136"/>
      <c r="AR79" s="136"/>
      <c r="AS79" s="136"/>
      <c r="AT79" s="136"/>
      <c r="AU79" s="136"/>
      <c r="AV79" s="136"/>
      <c r="AW79" s="136"/>
      <c r="AX79" s="136"/>
      <c r="AY79" s="136"/>
      <c r="AZ79" s="136"/>
      <c r="BA79" s="136"/>
      <c r="BB79" s="136"/>
      <c r="BC79" s="136"/>
      <c r="BD79" s="136"/>
      <c r="BE79" s="136"/>
      <c r="BF79" s="136"/>
      <c r="BG79" s="136"/>
      <c r="BH79" s="136"/>
      <c r="BI79" s="136"/>
      <c r="BJ79" s="136"/>
      <c r="BK79" s="136"/>
      <c r="BL79" s="136"/>
    </row>
    <row r="80" customFormat="false" ht="15.8" hidden="false" customHeight="false" outlineLevel="0" collapsed="false">
      <c r="C80" s="0"/>
      <c r="D80" s="0"/>
      <c r="E80" s="0"/>
      <c r="F80" s="0"/>
      <c r="G80" s="0"/>
      <c r="H80" s="0"/>
      <c r="I80" s="0"/>
      <c r="J80" s="0"/>
      <c r="K80" s="0"/>
      <c r="L80" s="0"/>
      <c r="M80" s="0"/>
      <c r="N80" s="0"/>
      <c r="O80" s="0"/>
      <c r="P80" s="0"/>
    </row>
    <row r="81" customFormat="false" ht="18.15" hidden="false" customHeight="false" outlineLevel="0" collapsed="false">
      <c r="E81" s="136"/>
      <c r="F81" s="160" t="n">
        <v>19</v>
      </c>
      <c r="G81" s="160" t="n">
        <v>12</v>
      </c>
      <c r="H81" s="160" t="n">
        <v>12</v>
      </c>
      <c r="I81" s="160" t="n">
        <v>1</v>
      </c>
      <c r="J81" s="160" t="n">
        <v>1</v>
      </c>
      <c r="K81" s="160" t="n">
        <v>28</v>
      </c>
      <c r="L81" s="0"/>
      <c r="M81" s="160" t="n">
        <v>0</v>
      </c>
      <c r="N81" s="160" t="n">
        <v>2</v>
      </c>
      <c r="O81" s="160" t="n">
        <v>0</v>
      </c>
      <c r="P81" s="160" t="n">
        <v>2</v>
      </c>
    </row>
    <row r="82" customFormat="false" ht="18.15" hidden="false" customHeight="false" outlineLevel="0" collapsed="false">
      <c r="C82" s="3" t="s">
        <v>0</v>
      </c>
      <c r="E82" s="136"/>
      <c r="F82" s="161" t="n">
        <f aca="false">19/322</f>
        <v>0.0590062111801242</v>
      </c>
      <c r="G82" s="161" t="n">
        <f aca="false">12/322</f>
        <v>0.0372670807453416</v>
      </c>
      <c r="H82" s="161" t="n">
        <f aca="false">12/322</f>
        <v>0.0372670807453416</v>
      </c>
      <c r="I82" s="161" t="n">
        <f aca="false">1/322</f>
        <v>0.0031055900621118</v>
      </c>
      <c r="J82" s="161" t="n">
        <f aca="false">1/322</f>
        <v>0.0031055900621118</v>
      </c>
      <c r="K82" s="161" t="n">
        <f aca="false">28/322</f>
        <v>0.0869565217391304</v>
      </c>
      <c r="L82" s="0"/>
      <c r="M82" s="161" t="n">
        <v>0</v>
      </c>
      <c r="N82" s="161" t="n">
        <f aca="false">2/322</f>
        <v>0.0062111801242236</v>
      </c>
      <c r="O82" s="161" t="n">
        <v>0</v>
      </c>
      <c r="P82" s="161" t="n">
        <f aca="false">2/322</f>
        <v>0.0062111801242236</v>
      </c>
    </row>
    <row r="83" customFormat="false" ht="18.15" hidden="false" customHeight="false" outlineLevel="0" collapsed="false">
      <c r="C83" s="3" t="s">
        <v>69</v>
      </c>
      <c r="E83" s="0"/>
      <c r="F83" s="162" t="n">
        <v>19</v>
      </c>
      <c r="G83" s="162" t="n">
        <v>12</v>
      </c>
      <c r="H83" s="162" t="n">
        <v>12</v>
      </c>
      <c r="I83" s="162" t="n">
        <v>1</v>
      </c>
      <c r="J83" s="162" t="n">
        <v>3</v>
      </c>
      <c r="K83" s="162" t="n">
        <v>32</v>
      </c>
      <c r="L83" s="0"/>
      <c r="M83" s="162"/>
      <c r="N83" s="162" t="n">
        <v>2</v>
      </c>
      <c r="O83" s="162" t="n">
        <v>0</v>
      </c>
      <c r="P83" s="162" t="n">
        <v>2</v>
      </c>
    </row>
    <row r="84" customFormat="false" ht="18.15" hidden="false" customHeight="false" outlineLevel="0" collapsed="false">
      <c r="E84" s="0"/>
      <c r="F84" s="163" t="n">
        <f aca="false">19/322</f>
        <v>0.0590062111801242</v>
      </c>
      <c r="G84" s="163" t="n">
        <f aca="false">12/322</f>
        <v>0.0372670807453416</v>
      </c>
      <c r="H84" s="163" t="n">
        <f aca="false">12/322</f>
        <v>0.0372670807453416</v>
      </c>
      <c r="I84" s="163" t="n">
        <f aca="false">1/322</f>
        <v>0.0031055900621118</v>
      </c>
      <c r="J84" s="164" t="n">
        <f aca="false">3/322</f>
        <v>0.0093167701863354</v>
      </c>
      <c r="K84" s="164" t="n">
        <f aca="false">32/322</f>
        <v>0.0993788819875776</v>
      </c>
      <c r="L84" s="0"/>
      <c r="M84" s="164" t="n">
        <v>0</v>
      </c>
      <c r="N84" s="163" t="n">
        <f aca="false">2/322</f>
        <v>0.0062111801242236</v>
      </c>
      <c r="O84" s="163" t="n">
        <v>0</v>
      </c>
      <c r="P84" s="163" t="n">
        <f aca="false">2/322</f>
        <v>0.0062111801242236</v>
      </c>
    </row>
    <row r="85" customFormat="false" ht="18.15" hidden="false" customHeight="false" outlineLevel="0" collapsed="false">
      <c r="F85" s="144" t="s">
        <v>83</v>
      </c>
      <c r="G85" s="144"/>
      <c r="H85" s="144"/>
      <c r="I85" s="144"/>
      <c r="J85" s="144"/>
      <c r="K85" s="144"/>
      <c r="L85" s="144"/>
      <c r="M85" s="0"/>
      <c r="N85" s="0"/>
      <c r="O85" s="0"/>
    </row>
    <row r="86" customFormat="false" ht="18.15" hidden="false" customHeight="false" outlineLevel="0" collapsed="false">
      <c r="A86" s="165"/>
      <c r="B86" s="166"/>
      <c r="C86" s="167"/>
      <c r="D86" s="167"/>
      <c r="E86" s="168" t="s">
        <v>0</v>
      </c>
      <c r="F86" s="169" t="n">
        <f aca="false">19/73</f>
        <v>0.26027397260274</v>
      </c>
      <c r="G86" s="169" t="n">
        <f aca="false">12/73</f>
        <v>0.164383561643836</v>
      </c>
      <c r="H86" s="169" t="n">
        <f aca="false">12/73</f>
        <v>0.164383561643836</v>
      </c>
      <c r="I86" s="169" t="n">
        <f aca="false">1/73</f>
        <v>0.0136986301369863</v>
      </c>
      <c r="J86" s="169" t="n">
        <f aca="false">1/73</f>
        <v>0.0136986301369863</v>
      </c>
      <c r="K86" s="169" t="n">
        <f aca="false">28/73</f>
        <v>0.383561643835616</v>
      </c>
      <c r="L86" s="168" t="s">
        <v>0</v>
      </c>
      <c r="M86" s="170" t="n">
        <f aca="false">0/4</f>
        <v>0</v>
      </c>
      <c r="N86" s="170" t="n">
        <f aca="false">2/4</f>
        <v>0.5</v>
      </c>
      <c r="O86" s="170" t="n">
        <f aca="false">0/4</f>
        <v>0</v>
      </c>
      <c r="P86" s="170" t="n">
        <f aca="false">2/4</f>
        <v>0.5</v>
      </c>
      <c r="Q86" s="165"/>
      <c r="R86" s="165"/>
      <c r="S86" s="165"/>
      <c r="T86" s="165"/>
      <c r="U86" s="165"/>
      <c r="V86" s="165"/>
      <c r="W86" s="165"/>
      <c r="X86" s="165"/>
      <c r="Y86" s="165"/>
      <c r="Z86" s="171"/>
      <c r="AA86" s="172"/>
      <c r="AB86" s="173"/>
      <c r="AC86" s="165"/>
      <c r="AD86" s="165"/>
      <c r="AE86" s="165"/>
      <c r="AF86" s="165"/>
      <c r="AG86" s="165"/>
      <c r="AH86" s="165"/>
      <c r="AI86" s="165"/>
      <c r="AJ86" s="165"/>
      <c r="AK86" s="165"/>
      <c r="AL86" s="165"/>
      <c r="AM86" s="165"/>
      <c r="AN86" s="165"/>
      <c r="AO86" s="165"/>
      <c r="AP86" s="165"/>
      <c r="AQ86" s="165"/>
      <c r="AR86" s="165"/>
      <c r="AS86" s="165"/>
      <c r="AT86" s="165"/>
      <c r="AU86" s="165"/>
      <c r="AV86" s="165"/>
      <c r="AW86" s="165"/>
      <c r="AX86" s="165"/>
      <c r="AY86" s="165"/>
      <c r="AZ86" s="165"/>
      <c r="BA86" s="165"/>
      <c r="BB86" s="165"/>
      <c r="BC86" s="165"/>
      <c r="BD86" s="165"/>
      <c r="BE86" s="165"/>
      <c r="BF86" s="165"/>
      <c r="BG86" s="165"/>
      <c r="BH86" s="165"/>
      <c r="BI86" s="165"/>
      <c r="BJ86" s="165"/>
      <c r="BK86" s="165"/>
      <c r="BL86" s="165"/>
    </row>
    <row r="87" customFormat="false" ht="18.15" hidden="false" customHeight="false" outlineLevel="0" collapsed="false">
      <c r="A87" s="174"/>
      <c r="B87" s="175"/>
      <c r="C87" s="176"/>
      <c r="D87" s="176"/>
      <c r="E87" s="177" t="s">
        <v>69</v>
      </c>
      <c r="F87" s="178" t="n">
        <f aca="false">19/79</f>
        <v>0.240506329113924</v>
      </c>
      <c r="G87" s="178" t="n">
        <f aca="false">12/79</f>
        <v>0.151898734177215</v>
      </c>
      <c r="H87" s="178" t="n">
        <f aca="false">12/79</f>
        <v>0.151898734177215</v>
      </c>
      <c r="I87" s="178" t="n">
        <f aca="false">1/79</f>
        <v>0.0126582278481013</v>
      </c>
      <c r="J87" s="178" t="n">
        <f aca="false">1/79</f>
        <v>0.0126582278481013</v>
      </c>
      <c r="K87" s="178" t="n">
        <f aca="false">28/79</f>
        <v>0.354430379746835</v>
      </c>
      <c r="L87" s="177" t="s">
        <v>69</v>
      </c>
      <c r="M87" s="178" t="n">
        <f aca="false">0/4</f>
        <v>0</v>
      </c>
      <c r="N87" s="178" t="n">
        <f aca="false">2/4</f>
        <v>0.5</v>
      </c>
      <c r="O87" s="178" t="n">
        <f aca="false">0/4</f>
        <v>0</v>
      </c>
      <c r="P87" s="178" t="n">
        <f aca="false">2/4</f>
        <v>0.5</v>
      </c>
      <c r="Q87" s="174"/>
      <c r="R87" s="174"/>
      <c r="S87" s="174"/>
      <c r="T87" s="174"/>
      <c r="U87" s="174"/>
      <c r="V87" s="174"/>
      <c r="W87" s="174"/>
      <c r="X87" s="174"/>
      <c r="Y87" s="174"/>
      <c r="Z87" s="179"/>
      <c r="AA87" s="180"/>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row>
    <row r="88" customFormat="false" ht="15.8" hidden="false" customHeight="false" outlineLevel="0" collapsed="false">
      <c r="A88" s="174"/>
      <c r="B88" s="175"/>
      <c r="C88" s="176"/>
      <c r="D88" s="176"/>
      <c r="E88" s="174"/>
      <c r="F88" s="174"/>
      <c r="G88" s="174"/>
      <c r="H88" s="174"/>
      <c r="I88" s="174"/>
      <c r="J88" s="174"/>
      <c r="K88" s="174"/>
      <c r="L88" s="174"/>
      <c r="M88" s="174"/>
      <c r="N88" s="78"/>
      <c r="O88" s="174"/>
      <c r="P88" s="174"/>
      <c r="Q88" s="174"/>
      <c r="R88" s="174"/>
      <c r="S88" s="174"/>
      <c r="T88" s="174"/>
      <c r="U88" s="174"/>
      <c r="V88" s="174"/>
      <c r="W88" s="174"/>
      <c r="X88" s="174"/>
      <c r="Y88" s="174"/>
      <c r="Z88" s="179"/>
      <c r="AA88" s="180"/>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row>
  </sheetData>
  <mergeCells count="46">
    <mergeCell ref="C1:Y1"/>
    <mergeCell ref="Z1:AT1"/>
    <mergeCell ref="E2:M2"/>
    <mergeCell ref="N2:Y2"/>
    <mergeCell ref="Z2:AI2"/>
    <mergeCell ref="AJ2:AT2"/>
    <mergeCell ref="E3:I3"/>
    <mergeCell ref="K3:M3"/>
    <mergeCell ref="P3:U3"/>
    <mergeCell ref="V3:Y3"/>
    <mergeCell ref="AA3:AE3"/>
    <mergeCell ref="AG3:AI3"/>
    <mergeCell ref="AK3:AP3"/>
    <mergeCell ref="AQ3:AT3"/>
    <mergeCell ref="P48:U48"/>
    <mergeCell ref="V48:Y48"/>
    <mergeCell ref="AK48:AP48"/>
    <mergeCell ref="AQ48:AT48"/>
    <mergeCell ref="A49:A51"/>
    <mergeCell ref="P50:U50"/>
    <mergeCell ref="V50:Y50"/>
    <mergeCell ref="AK50:AP50"/>
    <mergeCell ref="AQ50:AT50"/>
    <mergeCell ref="P51:Y51"/>
    <mergeCell ref="E55:I55"/>
    <mergeCell ref="K55:M55"/>
    <mergeCell ref="E58:I58"/>
    <mergeCell ref="K58:M58"/>
    <mergeCell ref="AG62:AI62"/>
    <mergeCell ref="K64:M64"/>
    <mergeCell ref="AG64:AI64"/>
    <mergeCell ref="E70:O70"/>
    <mergeCell ref="Q70:AA70"/>
    <mergeCell ref="F71:K71"/>
    <mergeCell ref="M71:P71"/>
    <mergeCell ref="R71:W71"/>
    <mergeCell ref="X71:AA71"/>
    <mergeCell ref="F75:L75"/>
    <mergeCell ref="M75:P75"/>
    <mergeCell ref="F76:L76"/>
    <mergeCell ref="M76:P76"/>
    <mergeCell ref="F78:L78"/>
    <mergeCell ref="M78:P78"/>
    <mergeCell ref="F79:L79"/>
    <mergeCell ref="M79:P79"/>
    <mergeCell ref="F85:L85"/>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&amp;C&amp;"Arial,Standard"&amp;10&amp;A</oddHeader>
    <oddFooter>&amp;C&amp;"Arial,Standard"&amp;10Seite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L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4" topLeftCell="C5" activePane="bottomRight" state="frozen"/>
      <selection pane="topLeft" activeCell="A1" activeCellId="0" sqref="A1"/>
      <selection pane="topRight" activeCell="C1" activeCellId="0" sqref="C1"/>
      <selection pane="bottomLeft" activeCell="A5" activeCellId="0" sqref="A5"/>
      <selection pane="bottomRight" activeCell="C5" activeCellId="0" sqref="C5"/>
    </sheetView>
  </sheetViews>
  <sheetFormatPr defaultColWidth="11.53515625" defaultRowHeight="15.8" zeroHeight="false" outlineLevelRow="0" outlineLevelCol="0"/>
  <cols>
    <col collapsed="false" customWidth="true" hidden="false" outlineLevel="0" max="1" min="1" style="1" width="35.62"/>
    <col collapsed="false" customWidth="true" hidden="false" outlineLevel="0" max="64" min="2" style="1" width="16.09"/>
  </cols>
  <sheetData>
    <row r="1" customFormat="false" ht="15.8" hidden="false" customHeight="true" outlineLevel="0" collapsed="false">
      <c r="A1" s="8"/>
      <c r="B1" s="9"/>
      <c r="C1" s="10" t="s">
        <v>0</v>
      </c>
      <c r="D1" s="10"/>
      <c r="E1" s="10"/>
      <c r="F1" s="10"/>
      <c r="G1" s="10"/>
      <c r="H1" s="10"/>
      <c r="I1" s="10"/>
      <c r="J1" s="10"/>
      <c r="K1" s="10"/>
      <c r="L1" s="10"/>
      <c r="M1" s="10"/>
      <c r="N1" s="10"/>
      <c r="O1" s="10"/>
      <c r="P1" s="10"/>
      <c r="Q1" s="10"/>
      <c r="R1" s="10"/>
      <c r="S1" s="10"/>
      <c r="T1" s="10"/>
      <c r="U1" s="10"/>
      <c r="V1" s="10"/>
      <c r="W1" s="10"/>
      <c r="X1" s="10"/>
      <c r="Y1" s="10"/>
      <c r="Z1" s="11"/>
      <c r="AA1" s="11" t="s">
        <v>1</v>
      </c>
      <c r="AB1" s="11"/>
      <c r="AC1" s="11"/>
      <c r="AD1" s="11"/>
      <c r="AE1" s="11"/>
      <c r="AF1" s="11"/>
      <c r="AG1" s="11"/>
      <c r="AH1" s="11"/>
      <c r="AI1" s="11"/>
      <c r="AJ1" s="11"/>
      <c r="AK1" s="11"/>
      <c r="AL1" s="11"/>
      <c r="AM1" s="11"/>
      <c r="AN1" s="11"/>
      <c r="AO1" s="11"/>
      <c r="AP1" s="11"/>
      <c r="AQ1" s="11"/>
      <c r="AR1" s="11"/>
      <c r="AS1" s="11"/>
      <c r="AT1" s="11"/>
    </row>
    <row r="2" customFormat="false" ht="15.8" hidden="false" customHeight="true" outlineLevel="0" collapsed="false">
      <c r="A2" s="8"/>
      <c r="B2" s="9"/>
      <c r="C2" s="12"/>
      <c r="D2" s="12"/>
      <c r="E2" s="13" t="s">
        <v>2</v>
      </c>
      <c r="F2" s="13"/>
      <c r="G2" s="13"/>
      <c r="H2" s="13"/>
      <c r="I2" s="13"/>
      <c r="J2" s="13"/>
      <c r="K2" s="13"/>
      <c r="L2" s="13"/>
      <c r="M2" s="13"/>
      <c r="N2" s="14" t="s">
        <v>3</v>
      </c>
      <c r="O2" s="14"/>
      <c r="P2" s="14"/>
      <c r="Q2" s="14"/>
      <c r="R2" s="14"/>
      <c r="S2" s="14"/>
      <c r="T2" s="14"/>
      <c r="U2" s="14"/>
      <c r="V2" s="14"/>
      <c r="W2" s="14"/>
      <c r="X2" s="14"/>
      <c r="Y2" s="14"/>
      <c r="Z2" s="15"/>
      <c r="AA2" s="15" t="s">
        <v>2</v>
      </c>
      <c r="AB2" s="15"/>
      <c r="AC2" s="15"/>
      <c r="AD2" s="15"/>
      <c r="AE2" s="15"/>
      <c r="AF2" s="15"/>
      <c r="AG2" s="15"/>
      <c r="AH2" s="15"/>
      <c r="AI2" s="15"/>
      <c r="AJ2" s="16" t="s">
        <v>3</v>
      </c>
      <c r="AK2" s="16"/>
      <c r="AL2" s="16"/>
      <c r="AM2" s="16"/>
      <c r="AN2" s="16"/>
      <c r="AO2" s="16"/>
      <c r="AP2" s="16"/>
      <c r="AQ2" s="16"/>
      <c r="AR2" s="16"/>
      <c r="AS2" s="16"/>
      <c r="AT2" s="16"/>
    </row>
    <row r="3" customFormat="false" ht="49.35" hidden="false" customHeight="true" outlineLevel="0" collapsed="false">
      <c r="A3" s="8" t="s">
        <v>4</v>
      </c>
      <c r="B3" s="17" t="s">
        <v>5</v>
      </c>
      <c r="C3" s="18" t="s">
        <v>6</v>
      </c>
      <c r="D3" s="18"/>
      <c r="E3" s="19" t="s">
        <v>7</v>
      </c>
      <c r="F3" s="19"/>
      <c r="G3" s="19"/>
      <c r="H3" s="19"/>
      <c r="I3" s="19"/>
      <c r="J3" s="20" t="s">
        <v>8</v>
      </c>
      <c r="K3" s="181" t="s">
        <v>9</v>
      </c>
      <c r="L3" s="181"/>
      <c r="M3" s="181"/>
      <c r="N3" s="22" t="s">
        <v>10</v>
      </c>
      <c r="O3" s="23" t="s">
        <v>11</v>
      </c>
      <c r="P3" s="19" t="s">
        <v>7</v>
      </c>
      <c r="Q3" s="19"/>
      <c r="R3" s="19"/>
      <c r="S3" s="19"/>
      <c r="T3" s="19"/>
      <c r="U3" s="19"/>
      <c r="V3" s="181" t="s">
        <v>9</v>
      </c>
      <c r="W3" s="181"/>
      <c r="X3" s="181"/>
      <c r="Y3" s="181"/>
      <c r="Z3" s="24" t="s">
        <v>6</v>
      </c>
      <c r="AA3" s="25" t="s">
        <v>7</v>
      </c>
      <c r="AB3" s="25"/>
      <c r="AC3" s="25"/>
      <c r="AD3" s="25"/>
      <c r="AE3" s="25"/>
      <c r="AF3" s="26" t="s">
        <v>8</v>
      </c>
      <c r="AG3" s="181" t="s">
        <v>9</v>
      </c>
      <c r="AH3" s="181"/>
      <c r="AI3" s="181"/>
      <c r="AJ3" s="23" t="s">
        <v>11</v>
      </c>
      <c r="AK3" s="19" t="s">
        <v>7</v>
      </c>
      <c r="AL3" s="19"/>
      <c r="AM3" s="19"/>
      <c r="AN3" s="19"/>
      <c r="AO3" s="19"/>
      <c r="AP3" s="19"/>
      <c r="AQ3" s="181" t="s">
        <v>9</v>
      </c>
      <c r="AR3" s="181"/>
      <c r="AS3" s="181"/>
      <c r="AT3" s="181"/>
    </row>
    <row r="4" customFormat="false" ht="26.5" hidden="false" customHeight="false" outlineLevel="0" collapsed="false">
      <c r="A4" s="8"/>
      <c r="B4" s="9"/>
      <c r="C4" s="12"/>
      <c r="D4" s="12"/>
      <c r="E4" s="27" t="s">
        <v>12</v>
      </c>
      <c r="F4" s="27" t="s">
        <v>13</v>
      </c>
      <c r="G4" s="27" t="s">
        <v>14</v>
      </c>
      <c r="H4" s="27" t="s">
        <v>15</v>
      </c>
      <c r="I4" s="27" t="s">
        <v>16</v>
      </c>
      <c r="J4" s="27"/>
      <c r="K4" s="27" t="s">
        <v>17</v>
      </c>
      <c r="L4" s="27" t="s">
        <v>13</v>
      </c>
      <c r="M4" s="27" t="s">
        <v>14</v>
      </c>
      <c r="N4" s="22"/>
      <c r="O4" s="27"/>
      <c r="P4" s="27" t="s">
        <v>12</v>
      </c>
      <c r="Q4" s="27" t="s">
        <v>13</v>
      </c>
      <c r="R4" s="27" t="s">
        <v>14</v>
      </c>
      <c r="S4" s="27" t="s">
        <v>18</v>
      </c>
      <c r="T4" s="27" t="s">
        <v>15</v>
      </c>
      <c r="U4" s="27" t="s">
        <v>16</v>
      </c>
      <c r="V4" s="27" t="s">
        <v>17</v>
      </c>
      <c r="W4" s="27" t="s">
        <v>13</v>
      </c>
      <c r="X4" s="27" t="s">
        <v>14</v>
      </c>
      <c r="Y4" s="27" t="s">
        <v>16</v>
      </c>
      <c r="Z4" s="28"/>
      <c r="AA4" s="29" t="s">
        <v>12</v>
      </c>
      <c r="AB4" s="27" t="s">
        <v>13</v>
      </c>
      <c r="AC4" s="27" t="s">
        <v>14</v>
      </c>
      <c r="AD4" s="27" t="s">
        <v>15</v>
      </c>
      <c r="AE4" s="27" t="s">
        <v>16</v>
      </c>
      <c r="AF4" s="27"/>
      <c r="AG4" s="27" t="s">
        <v>17</v>
      </c>
      <c r="AH4" s="27" t="s">
        <v>13</v>
      </c>
      <c r="AI4" s="27" t="s">
        <v>14</v>
      </c>
      <c r="AJ4" s="27"/>
      <c r="AK4" s="27" t="s">
        <v>12</v>
      </c>
      <c r="AL4" s="27" t="s">
        <v>13</v>
      </c>
      <c r="AM4" s="27" t="s">
        <v>14</v>
      </c>
      <c r="AN4" s="27" t="s">
        <v>18</v>
      </c>
      <c r="AO4" s="27" t="s">
        <v>15</v>
      </c>
      <c r="AP4" s="27" t="s">
        <v>16</v>
      </c>
      <c r="AQ4" s="27" t="s">
        <v>17</v>
      </c>
      <c r="AR4" s="27" t="s">
        <v>13</v>
      </c>
      <c r="AS4" s="27" t="s">
        <v>14</v>
      </c>
      <c r="AT4" s="1" t="s">
        <v>16</v>
      </c>
    </row>
    <row r="5" customFormat="false" ht="16.85" hidden="false" customHeight="false" outlineLevel="0" collapsed="false">
      <c r="A5" s="30" t="s">
        <v>19</v>
      </c>
      <c r="B5" s="9"/>
      <c r="C5" s="12"/>
      <c r="D5" s="12"/>
      <c r="E5" s="31"/>
      <c r="F5" s="31"/>
      <c r="G5" s="31"/>
      <c r="H5" s="31"/>
      <c r="I5" s="31"/>
      <c r="J5" s="32" t="n">
        <v>0</v>
      </c>
      <c r="K5" s="31" t="n">
        <v>0</v>
      </c>
      <c r="L5" s="31" t="n">
        <v>0</v>
      </c>
      <c r="M5" s="31" t="n">
        <v>0</v>
      </c>
      <c r="N5" s="33" t="n">
        <v>19</v>
      </c>
      <c r="O5" s="34" t="n">
        <v>11</v>
      </c>
      <c r="P5" s="34" t="n">
        <v>6</v>
      </c>
      <c r="Q5" s="34" t="n">
        <v>0</v>
      </c>
      <c r="R5" s="34" t="n">
        <v>0</v>
      </c>
      <c r="S5" s="34"/>
      <c r="T5" s="34" t="n">
        <v>2</v>
      </c>
      <c r="U5" s="34"/>
      <c r="V5" s="34"/>
      <c r="W5" s="34"/>
      <c r="X5" s="34"/>
      <c r="Y5" s="34"/>
      <c r="Z5" s="35" t="n">
        <v>0</v>
      </c>
      <c r="AA5" s="36" t="n">
        <v>0</v>
      </c>
      <c r="AB5" s="37" t="n">
        <v>0</v>
      </c>
      <c r="AC5" s="37" t="n">
        <v>0</v>
      </c>
      <c r="AD5" s="38"/>
      <c r="AE5" s="38"/>
      <c r="AF5" s="38"/>
      <c r="AG5" s="38"/>
      <c r="AH5" s="38"/>
      <c r="AI5" s="38"/>
      <c r="AJ5" s="38" t="n">
        <v>11</v>
      </c>
      <c r="AK5" s="38" t="n">
        <v>6</v>
      </c>
      <c r="AL5" s="38" t="n">
        <v>0</v>
      </c>
      <c r="AM5" s="38" t="n">
        <v>0</v>
      </c>
      <c r="AN5" s="38"/>
      <c r="AO5" s="38" t="n">
        <v>2</v>
      </c>
      <c r="AP5" s="38"/>
      <c r="AQ5" s="38"/>
      <c r="AR5" s="38"/>
      <c r="AS5" s="38"/>
      <c r="AT5" s="38"/>
    </row>
    <row r="6" customFormat="false" ht="16.85" hidden="false" customHeight="false" outlineLevel="0" collapsed="false">
      <c r="A6" s="30" t="s">
        <v>20</v>
      </c>
      <c r="B6" s="9"/>
      <c r="C6" s="39" t="n">
        <v>1</v>
      </c>
      <c r="D6" s="39"/>
      <c r="E6" s="31"/>
      <c r="F6" s="31" t="n">
        <v>1</v>
      </c>
      <c r="G6" s="31"/>
      <c r="H6" s="31"/>
      <c r="I6" s="31"/>
      <c r="J6" s="32" t="n">
        <v>0</v>
      </c>
      <c r="K6" s="31"/>
      <c r="L6" s="31"/>
      <c r="M6" s="31"/>
      <c r="N6" s="4" t="n">
        <v>7</v>
      </c>
      <c r="O6" s="34" t="n">
        <v>7</v>
      </c>
      <c r="P6" s="34"/>
      <c r="Q6" s="34"/>
      <c r="R6" s="34"/>
      <c r="S6" s="34"/>
      <c r="T6" s="34"/>
      <c r="U6" s="34"/>
      <c r="V6" s="34"/>
      <c r="W6" s="34"/>
      <c r="X6" s="34"/>
      <c r="Y6" s="34"/>
      <c r="Z6" s="35" t="n">
        <v>1</v>
      </c>
      <c r="AA6" s="41"/>
      <c r="AB6" s="38" t="n">
        <v>1</v>
      </c>
      <c r="AC6" s="38"/>
      <c r="AD6" s="38"/>
      <c r="AE6" s="38"/>
      <c r="AF6" s="38"/>
      <c r="AG6" s="38"/>
      <c r="AH6" s="38"/>
      <c r="AI6" s="38"/>
      <c r="AJ6" s="38" t="n">
        <v>7</v>
      </c>
      <c r="AK6" s="38"/>
      <c r="AL6" s="38"/>
      <c r="AM6" s="38"/>
      <c r="AN6" s="38"/>
      <c r="AO6" s="38"/>
      <c r="AP6" s="38"/>
      <c r="AQ6" s="38"/>
      <c r="AR6" s="38"/>
      <c r="AS6" s="38"/>
      <c r="AT6" s="38"/>
    </row>
    <row r="7" customFormat="false" ht="16.85" hidden="false" customHeight="false" outlineLevel="0" collapsed="false">
      <c r="A7" s="30" t="s">
        <v>21</v>
      </c>
      <c r="B7" s="9"/>
      <c r="C7" s="39" t="n">
        <v>0</v>
      </c>
      <c r="D7" s="39" t="n">
        <v>1</v>
      </c>
      <c r="E7" s="31"/>
      <c r="F7" s="31"/>
      <c r="G7" s="31"/>
      <c r="H7" s="31"/>
      <c r="I7" s="31"/>
      <c r="J7" s="32" t="n">
        <v>0</v>
      </c>
      <c r="K7" s="31"/>
      <c r="L7" s="31"/>
      <c r="M7" s="31"/>
      <c r="N7" s="4" t="n">
        <v>6</v>
      </c>
      <c r="O7" s="34" t="n">
        <v>6</v>
      </c>
      <c r="P7" s="34"/>
      <c r="Q7" s="34"/>
      <c r="R7" s="34"/>
      <c r="S7" s="34"/>
      <c r="T7" s="34"/>
      <c r="U7" s="34"/>
      <c r="V7" s="34"/>
      <c r="W7" s="34"/>
      <c r="X7" s="34"/>
      <c r="Y7" s="34"/>
      <c r="Z7" s="35" t="n">
        <v>0</v>
      </c>
      <c r="AA7" s="41"/>
      <c r="AB7" s="38"/>
      <c r="AC7" s="38"/>
      <c r="AD7" s="38"/>
      <c r="AE7" s="38"/>
      <c r="AF7" s="38"/>
      <c r="AG7" s="38"/>
      <c r="AH7" s="38"/>
      <c r="AI7" s="38"/>
      <c r="AJ7" s="38" t="n">
        <v>6</v>
      </c>
      <c r="AK7" s="38"/>
      <c r="AL7" s="38"/>
      <c r="AM7" s="38"/>
      <c r="AN7" s="38"/>
      <c r="AO7" s="38"/>
      <c r="AP7" s="38"/>
      <c r="AQ7" s="38"/>
      <c r="AR7" s="38"/>
      <c r="AS7" s="38"/>
      <c r="AT7" s="38"/>
    </row>
    <row r="8" customFormat="false" ht="16.85" hidden="false" customHeight="false" outlineLevel="0" collapsed="false">
      <c r="A8" s="30" t="s">
        <v>22</v>
      </c>
      <c r="B8" s="9"/>
      <c r="C8" s="39" t="n">
        <v>1</v>
      </c>
      <c r="D8" s="39"/>
      <c r="E8" s="31" t="n">
        <v>1</v>
      </c>
      <c r="F8" s="31"/>
      <c r="G8" s="31"/>
      <c r="H8" s="31"/>
      <c r="I8" s="31"/>
      <c r="J8" s="32" t="n">
        <v>0</v>
      </c>
      <c r="K8" s="31"/>
      <c r="L8" s="31"/>
      <c r="M8" s="31"/>
      <c r="N8" s="4" t="n">
        <v>18</v>
      </c>
      <c r="O8" s="34" t="n">
        <v>13</v>
      </c>
      <c r="P8" s="34" t="n">
        <v>2</v>
      </c>
      <c r="Q8" s="34" t="n">
        <v>1</v>
      </c>
      <c r="R8" s="34"/>
      <c r="S8" s="34"/>
      <c r="T8" s="34"/>
      <c r="U8" s="34" t="n">
        <v>2</v>
      </c>
      <c r="V8" s="34"/>
      <c r="W8" s="34"/>
      <c r="X8" s="34"/>
      <c r="Y8" s="34"/>
      <c r="Z8" s="35" t="n">
        <v>1</v>
      </c>
      <c r="AA8" s="41" t="n">
        <v>1</v>
      </c>
      <c r="AB8" s="38"/>
      <c r="AC8" s="38"/>
      <c r="AD8" s="38"/>
      <c r="AE8" s="38"/>
      <c r="AF8" s="38"/>
      <c r="AG8" s="38"/>
      <c r="AH8" s="38"/>
      <c r="AI8" s="38"/>
      <c r="AJ8" s="38" t="n">
        <v>13</v>
      </c>
      <c r="AK8" s="38" t="n">
        <v>2</v>
      </c>
      <c r="AL8" s="38" t="n">
        <v>1</v>
      </c>
      <c r="AM8" s="38"/>
      <c r="AN8" s="38"/>
      <c r="AO8" s="38"/>
      <c r="AP8" s="38" t="n">
        <v>2</v>
      </c>
      <c r="AQ8" s="38"/>
      <c r="AR8" s="38"/>
      <c r="AS8" s="38"/>
      <c r="AT8" s="38"/>
    </row>
    <row r="9" customFormat="false" ht="16.85" hidden="false" customHeight="false" outlineLevel="0" collapsed="false">
      <c r="A9" s="30" t="s">
        <v>23</v>
      </c>
      <c r="B9" s="9"/>
      <c r="C9" s="39" t="n">
        <v>0</v>
      </c>
      <c r="D9" s="39" t="n">
        <v>1</v>
      </c>
      <c r="E9" s="31"/>
      <c r="F9" s="31"/>
      <c r="G9" s="31"/>
      <c r="H9" s="31"/>
      <c r="I9" s="31"/>
      <c r="J9" s="32" t="n">
        <v>0</v>
      </c>
      <c r="K9" s="31"/>
      <c r="L9" s="31"/>
      <c r="M9" s="31"/>
      <c r="N9" s="4" t="n">
        <v>10</v>
      </c>
      <c r="O9" s="34" t="n">
        <v>10</v>
      </c>
      <c r="P9" s="34"/>
      <c r="Q9" s="34"/>
      <c r="R9" s="34"/>
      <c r="S9" s="34"/>
      <c r="T9" s="34"/>
      <c r="U9" s="34"/>
      <c r="V9" s="34"/>
      <c r="W9" s="34"/>
      <c r="X9" s="34"/>
      <c r="Y9" s="34"/>
      <c r="Z9" s="35" t="n">
        <v>0</v>
      </c>
      <c r="AA9" s="41"/>
      <c r="AB9" s="38"/>
      <c r="AC9" s="38"/>
      <c r="AD9" s="38"/>
      <c r="AE9" s="38"/>
      <c r="AF9" s="38"/>
      <c r="AG9" s="38"/>
      <c r="AH9" s="38"/>
      <c r="AI9" s="38"/>
      <c r="AJ9" s="38" t="n">
        <v>10</v>
      </c>
      <c r="AK9" s="38"/>
      <c r="AL9" s="38"/>
      <c r="AM9" s="38"/>
      <c r="AN9" s="38"/>
      <c r="AO9" s="38"/>
      <c r="AP9" s="38"/>
      <c r="AQ9" s="38"/>
      <c r="AR9" s="38"/>
      <c r="AS9" s="38"/>
      <c r="AT9" s="38"/>
    </row>
    <row r="10" customFormat="false" ht="16.85" hidden="false" customHeight="false" outlineLevel="0" collapsed="false">
      <c r="A10" s="30" t="s">
        <v>24</v>
      </c>
      <c r="B10" s="9"/>
      <c r="C10" s="39" t="n">
        <v>0</v>
      </c>
      <c r="D10" s="39" t="n">
        <v>1</v>
      </c>
      <c r="E10" s="31"/>
      <c r="F10" s="31"/>
      <c r="G10" s="31"/>
      <c r="H10" s="31"/>
      <c r="I10" s="31"/>
      <c r="J10" s="32" t="n">
        <v>0</v>
      </c>
      <c r="K10" s="31"/>
      <c r="L10" s="31"/>
      <c r="M10" s="31"/>
      <c r="N10" s="4" t="n">
        <v>4</v>
      </c>
      <c r="O10" s="34" t="n">
        <v>4</v>
      </c>
      <c r="P10" s="34"/>
      <c r="Q10" s="34"/>
      <c r="R10" s="34"/>
      <c r="S10" s="34"/>
      <c r="T10" s="34"/>
      <c r="U10" s="34"/>
      <c r="V10" s="34"/>
      <c r="W10" s="34"/>
      <c r="X10" s="34"/>
      <c r="Y10" s="34"/>
      <c r="Z10" s="35" t="n">
        <v>0</v>
      </c>
      <c r="AA10" s="41"/>
      <c r="AB10" s="38"/>
      <c r="AC10" s="38"/>
      <c r="AD10" s="38"/>
      <c r="AE10" s="38"/>
      <c r="AF10" s="38"/>
      <c r="AG10" s="38"/>
      <c r="AH10" s="38"/>
      <c r="AI10" s="38"/>
      <c r="AJ10" s="38" t="n">
        <v>4</v>
      </c>
      <c r="AK10" s="38"/>
      <c r="AL10" s="38"/>
      <c r="AM10" s="38"/>
      <c r="AN10" s="38"/>
      <c r="AO10" s="38"/>
      <c r="AP10" s="38"/>
      <c r="AQ10" s="38"/>
      <c r="AR10" s="38"/>
      <c r="AS10" s="38"/>
      <c r="AT10" s="38"/>
    </row>
    <row r="11" customFormat="false" ht="15.8" hidden="false" customHeight="false" outlineLevel="0" collapsed="false">
      <c r="A11" s="8" t="s">
        <v>25</v>
      </c>
      <c r="B11" s="9"/>
      <c r="C11" s="39" t="n">
        <v>1</v>
      </c>
      <c r="D11" s="39"/>
      <c r="E11" s="31" t="n">
        <v>1</v>
      </c>
      <c r="F11" s="31"/>
      <c r="G11" s="31"/>
      <c r="H11" s="31"/>
      <c r="I11" s="31"/>
      <c r="J11" s="32" t="n">
        <v>0</v>
      </c>
      <c r="K11" s="31"/>
      <c r="L11" s="31"/>
      <c r="M11" s="31"/>
      <c r="N11" s="33" t="n">
        <v>12</v>
      </c>
      <c r="O11" s="34" t="n">
        <v>8</v>
      </c>
      <c r="P11" s="34" t="n">
        <v>1</v>
      </c>
      <c r="Q11" s="34" t="n">
        <v>1</v>
      </c>
      <c r="R11" s="34" t="n">
        <v>1</v>
      </c>
      <c r="S11" s="34"/>
      <c r="T11" s="34"/>
      <c r="U11" s="34" t="n">
        <v>2</v>
      </c>
      <c r="V11" s="34"/>
      <c r="W11" s="34"/>
      <c r="X11" s="34"/>
      <c r="Y11" s="34"/>
      <c r="Z11" s="35" t="n">
        <v>1</v>
      </c>
      <c r="AA11" s="41" t="n">
        <v>1</v>
      </c>
      <c r="AB11" s="38"/>
      <c r="AC11" s="38"/>
      <c r="AD11" s="38"/>
      <c r="AE11" s="38"/>
      <c r="AF11" s="38"/>
      <c r="AG11" s="38"/>
      <c r="AH11" s="38"/>
      <c r="AI11" s="38"/>
      <c r="AJ11" s="38" t="n">
        <v>8</v>
      </c>
      <c r="AK11" s="38" t="n">
        <v>1</v>
      </c>
      <c r="AL11" s="38" t="n">
        <v>1</v>
      </c>
      <c r="AM11" s="38" t="n">
        <v>1</v>
      </c>
      <c r="AN11" s="38"/>
      <c r="AO11" s="38"/>
      <c r="AP11" s="38" t="n">
        <v>2</v>
      </c>
      <c r="AQ11" s="38"/>
      <c r="AR11" s="38"/>
      <c r="AS11" s="38"/>
      <c r="AT11" s="38"/>
    </row>
    <row r="12" customFormat="false" ht="16.85" hidden="false" customHeight="false" outlineLevel="0" collapsed="false">
      <c r="A12" s="30" t="s">
        <v>26</v>
      </c>
      <c r="B12" s="9"/>
      <c r="C12" s="39" t="n">
        <v>0</v>
      </c>
      <c r="D12" s="39" t="n">
        <v>1</v>
      </c>
      <c r="E12" s="31"/>
      <c r="F12" s="31"/>
      <c r="G12" s="31"/>
      <c r="H12" s="31"/>
      <c r="I12" s="31"/>
      <c r="J12" s="32" t="n">
        <v>0</v>
      </c>
      <c r="K12" s="31"/>
      <c r="L12" s="31"/>
      <c r="M12" s="31"/>
      <c r="N12" s="4" t="n">
        <v>8</v>
      </c>
      <c r="O12" s="34" t="n">
        <v>8</v>
      </c>
      <c r="P12" s="34"/>
      <c r="Q12" s="34"/>
      <c r="R12" s="34"/>
      <c r="S12" s="34"/>
      <c r="T12" s="34"/>
      <c r="U12" s="34"/>
      <c r="V12" s="34"/>
      <c r="W12" s="34"/>
      <c r="X12" s="34"/>
      <c r="Y12" s="34"/>
      <c r="Z12" s="35" t="n">
        <v>0</v>
      </c>
      <c r="AA12" s="41"/>
      <c r="AB12" s="38"/>
      <c r="AC12" s="38"/>
      <c r="AD12" s="38"/>
      <c r="AE12" s="38"/>
      <c r="AF12" s="38"/>
      <c r="AG12" s="38"/>
      <c r="AH12" s="38"/>
      <c r="AI12" s="38"/>
      <c r="AJ12" s="38" t="n">
        <v>8</v>
      </c>
      <c r="AK12" s="38"/>
      <c r="AL12" s="38"/>
      <c r="AM12" s="38"/>
      <c r="AN12" s="38"/>
      <c r="AO12" s="38"/>
      <c r="AP12" s="38"/>
      <c r="AQ12" s="38"/>
      <c r="AR12" s="38"/>
      <c r="AS12" s="38"/>
      <c r="AT12" s="38"/>
    </row>
    <row r="13" customFormat="false" ht="16.85" hidden="false" customHeight="false" outlineLevel="0" collapsed="false">
      <c r="A13" s="30" t="s">
        <v>27</v>
      </c>
      <c r="B13" s="9"/>
      <c r="C13" s="39" t="n">
        <v>0</v>
      </c>
      <c r="D13" s="39" t="n">
        <v>1</v>
      </c>
      <c r="E13" s="31"/>
      <c r="F13" s="31"/>
      <c r="G13" s="31"/>
      <c r="H13" s="31"/>
      <c r="I13" s="31"/>
      <c r="J13" s="32" t="n">
        <v>0</v>
      </c>
      <c r="K13" s="31"/>
      <c r="L13" s="31"/>
      <c r="M13" s="31"/>
      <c r="N13" s="4" t="n">
        <v>12</v>
      </c>
      <c r="O13" s="34" t="n">
        <v>7</v>
      </c>
      <c r="P13" s="34" t="n">
        <v>1</v>
      </c>
      <c r="Q13" s="34" t="n">
        <v>1</v>
      </c>
      <c r="R13" s="34" t="n">
        <v>3</v>
      </c>
      <c r="S13" s="34"/>
      <c r="T13" s="34"/>
      <c r="U13" s="34"/>
      <c r="V13" s="34"/>
      <c r="W13" s="34"/>
      <c r="X13" s="34"/>
      <c r="Y13" s="34"/>
      <c r="Z13" s="35" t="n">
        <v>0</v>
      </c>
      <c r="AA13" s="41"/>
      <c r="AB13" s="38"/>
      <c r="AC13" s="38"/>
      <c r="AD13" s="38"/>
      <c r="AE13" s="38"/>
      <c r="AF13" s="38"/>
      <c r="AG13" s="38"/>
      <c r="AH13" s="38"/>
      <c r="AI13" s="38"/>
      <c r="AJ13" s="38" t="n">
        <v>5</v>
      </c>
      <c r="AK13" s="38" t="n">
        <v>1</v>
      </c>
      <c r="AL13" s="38" t="n">
        <v>1</v>
      </c>
      <c r="AM13" s="38" t="n">
        <v>3</v>
      </c>
      <c r="AN13" s="38"/>
      <c r="AO13" s="38"/>
      <c r="AP13" s="38"/>
      <c r="AQ13" s="38"/>
      <c r="AR13" s="38"/>
      <c r="AS13" s="38"/>
      <c r="AT13" s="38"/>
    </row>
    <row r="14" customFormat="false" ht="16.85" hidden="false" customHeight="false" outlineLevel="0" collapsed="false">
      <c r="A14" s="30" t="s">
        <v>28</v>
      </c>
      <c r="B14" s="9"/>
      <c r="C14" s="39" t="n">
        <v>0</v>
      </c>
      <c r="D14" s="39" t="n">
        <v>1</v>
      </c>
      <c r="E14" s="31"/>
      <c r="F14" s="31"/>
      <c r="G14" s="31"/>
      <c r="H14" s="31"/>
      <c r="I14" s="31"/>
      <c r="J14" s="32" t="n">
        <v>0</v>
      </c>
      <c r="K14" s="31"/>
      <c r="L14" s="31"/>
      <c r="M14" s="31"/>
      <c r="N14" s="4" t="n">
        <v>12</v>
      </c>
      <c r="O14" s="34" t="n">
        <v>11</v>
      </c>
      <c r="P14" s="34"/>
      <c r="Q14" s="34"/>
      <c r="R14" s="34"/>
      <c r="S14" s="34"/>
      <c r="T14" s="34"/>
      <c r="U14" s="34" t="n">
        <v>1</v>
      </c>
      <c r="V14" s="34"/>
      <c r="W14" s="34"/>
      <c r="X14" s="34"/>
      <c r="Y14" s="34"/>
      <c r="Z14" s="35" t="n">
        <v>1</v>
      </c>
      <c r="AA14" s="41"/>
      <c r="AB14" s="38" t="n">
        <v>1</v>
      </c>
      <c r="AC14" s="38"/>
      <c r="AD14" s="38"/>
      <c r="AE14" s="38"/>
      <c r="AF14" s="38"/>
      <c r="AG14" s="38"/>
      <c r="AH14" s="38"/>
      <c r="AI14" s="38"/>
      <c r="AJ14" s="38" t="n">
        <v>11</v>
      </c>
      <c r="AK14" s="38"/>
      <c r="AL14" s="38"/>
      <c r="AM14" s="38"/>
      <c r="AN14" s="38"/>
      <c r="AO14" s="38"/>
      <c r="AP14" s="38" t="n">
        <v>1</v>
      </c>
      <c r="AQ14" s="38"/>
      <c r="AR14" s="38"/>
      <c r="AS14" s="38"/>
      <c r="AT14" s="38"/>
    </row>
    <row r="15" customFormat="false" ht="16.85" hidden="false" customHeight="false" outlineLevel="0" collapsed="false">
      <c r="A15" s="30" t="s">
        <v>29</v>
      </c>
      <c r="B15" s="9"/>
      <c r="C15" s="39" t="n">
        <v>0</v>
      </c>
      <c r="D15" s="39" t="n">
        <v>1</v>
      </c>
      <c r="E15" s="31"/>
      <c r="F15" s="31"/>
      <c r="G15" s="31"/>
      <c r="H15" s="31"/>
      <c r="I15" s="31"/>
      <c r="J15" s="32" t="n">
        <v>0</v>
      </c>
      <c r="K15" s="31"/>
      <c r="L15" s="31"/>
      <c r="M15" s="31"/>
      <c r="N15" s="4" t="n">
        <v>2</v>
      </c>
      <c r="O15" s="34" t="n">
        <v>2</v>
      </c>
      <c r="P15" s="34"/>
      <c r="Q15" s="34"/>
      <c r="R15" s="34"/>
      <c r="S15" s="34"/>
      <c r="T15" s="34"/>
      <c r="U15" s="34"/>
      <c r="V15" s="34"/>
      <c r="W15" s="34"/>
      <c r="X15" s="34"/>
      <c r="Y15" s="34"/>
      <c r="Z15" s="35" t="n">
        <v>0</v>
      </c>
      <c r="AA15" s="41"/>
      <c r="AB15" s="38"/>
      <c r="AC15" s="38"/>
      <c r="AD15" s="38"/>
      <c r="AE15" s="38"/>
      <c r="AF15" s="38"/>
      <c r="AG15" s="38"/>
      <c r="AH15" s="38"/>
      <c r="AI15" s="38"/>
      <c r="AJ15" s="38" t="n">
        <v>2</v>
      </c>
      <c r="AK15" s="38"/>
      <c r="AL15" s="38"/>
      <c r="AM15" s="38"/>
      <c r="AN15" s="38"/>
      <c r="AO15" s="38"/>
      <c r="AP15" s="38"/>
      <c r="AQ15" s="38"/>
      <c r="AR15" s="38"/>
      <c r="AS15" s="38"/>
      <c r="AT15" s="38"/>
    </row>
    <row r="16" customFormat="false" ht="16.85" hidden="false" customHeight="false" outlineLevel="0" collapsed="false">
      <c r="A16" s="30" t="s">
        <v>30</v>
      </c>
      <c r="B16" s="9"/>
      <c r="C16" s="39" t="n">
        <v>2</v>
      </c>
      <c r="D16" s="39"/>
      <c r="E16" s="31"/>
      <c r="F16" s="31" t="n">
        <v>1</v>
      </c>
      <c r="G16" s="31"/>
      <c r="H16" s="31" t="n">
        <v>1</v>
      </c>
      <c r="I16" s="31"/>
      <c r="J16" s="32" t="n">
        <v>0</v>
      </c>
      <c r="K16" s="31"/>
      <c r="L16" s="31"/>
      <c r="M16" s="31"/>
      <c r="N16" s="4" t="n">
        <v>6</v>
      </c>
      <c r="O16" s="34" t="n">
        <v>1</v>
      </c>
      <c r="P16" s="34" t="n">
        <v>5</v>
      </c>
      <c r="Q16" s="34"/>
      <c r="R16" s="34"/>
      <c r="S16" s="34"/>
      <c r="T16" s="34"/>
      <c r="U16" s="34"/>
      <c r="V16" s="34"/>
      <c r="W16" s="34"/>
      <c r="X16" s="34"/>
      <c r="Y16" s="34"/>
      <c r="Z16" s="35" t="n">
        <v>1</v>
      </c>
      <c r="AA16" s="41"/>
      <c r="AB16" s="38" t="n">
        <v>1</v>
      </c>
      <c r="AC16" s="38"/>
      <c r="AD16" s="38"/>
      <c r="AE16" s="38"/>
      <c r="AF16" s="38"/>
      <c r="AG16" s="38"/>
      <c r="AH16" s="38"/>
      <c r="AI16" s="38"/>
      <c r="AJ16" s="38" t="n">
        <v>1</v>
      </c>
      <c r="AK16" s="38" t="n">
        <v>5</v>
      </c>
      <c r="AL16" s="38"/>
      <c r="AM16" s="38"/>
      <c r="AN16" s="38"/>
      <c r="AO16" s="38"/>
      <c r="AP16" s="38"/>
      <c r="AQ16" s="38"/>
      <c r="AR16" s="38"/>
      <c r="AS16" s="38"/>
      <c r="AT16" s="38"/>
    </row>
    <row r="17" customFormat="false" ht="16.85" hidden="false" customHeight="false" outlineLevel="0" collapsed="false">
      <c r="A17" s="30" t="s">
        <v>31</v>
      </c>
      <c r="B17" s="9"/>
      <c r="C17" s="39" t="n">
        <v>1</v>
      </c>
      <c r="D17" s="39"/>
      <c r="E17" s="31"/>
      <c r="F17" s="31" t="n">
        <v>1</v>
      </c>
      <c r="G17" s="31"/>
      <c r="H17" s="31"/>
      <c r="I17" s="31"/>
      <c r="J17" s="32" t="n">
        <v>0</v>
      </c>
      <c r="K17" s="31"/>
      <c r="L17" s="31"/>
      <c r="M17" s="31"/>
      <c r="N17" s="4" t="n">
        <v>1</v>
      </c>
      <c r="O17" s="34" t="n">
        <v>1</v>
      </c>
      <c r="P17" s="34"/>
      <c r="Q17" s="34"/>
      <c r="R17" s="34"/>
      <c r="S17" s="34"/>
      <c r="T17" s="34"/>
      <c r="U17" s="34"/>
      <c r="V17" s="34"/>
      <c r="W17" s="34"/>
      <c r="X17" s="34"/>
      <c r="Y17" s="34"/>
      <c r="Z17" s="35" t="n">
        <v>1</v>
      </c>
      <c r="AA17" s="41"/>
      <c r="AB17" s="38" t="n">
        <v>1</v>
      </c>
      <c r="AC17" s="38"/>
      <c r="AD17" s="38"/>
      <c r="AE17" s="38"/>
      <c r="AF17" s="38"/>
      <c r="AG17" s="38"/>
      <c r="AH17" s="38"/>
      <c r="AI17" s="38"/>
      <c r="AJ17" s="38" t="n">
        <v>1</v>
      </c>
      <c r="AK17" s="38"/>
      <c r="AL17" s="38"/>
      <c r="AM17" s="38"/>
      <c r="AN17" s="38" t="n">
        <v>1</v>
      </c>
      <c r="AO17" s="38"/>
      <c r="AP17" s="38"/>
      <c r="AQ17" s="38"/>
      <c r="AR17" s="38"/>
      <c r="AS17" s="38"/>
      <c r="AT17" s="38"/>
    </row>
    <row r="18" customFormat="false" ht="17.45" hidden="false" customHeight="false" outlineLevel="0" collapsed="false">
      <c r="A18" s="8" t="s">
        <v>32</v>
      </c>
      <c r="B18" s="44"/>
      <c r="C18" s="39" t="n">
        <v>1</v>
      </c>
      <c r="D18" s="39"/>
      <c r="E18" s="31" t="n">
        <v>1</v>
      </c>
      <c r="F18" s="31"/>
      <c r="G18" s="31"/>
      <c r="H18" s="31"/>
      <c r="I18" s="31"/>
      <c r="J18" s="32" t="n">
        <v>0</v>
      </c>
      <c r="K18" s="31"/>
      <c r="L18" s="31"/>
      <c r="M18" s="31"/>
      <c r="N18" s="4" t="n">
        <v>1</v>
      </c>
      <c r="O18" s="34" t="n">
        <v>0</v>
      </c>
      <c r="P18" s="34"/>
      <c r="Q18" s="34"/>
      <c r="R18" s="34"/>
      <c r="S18" s="34" t="n">
        <v>1</v>
      </c>
      <c r="T18" s="34"/>
      <c r="U18" s="34"/>
      <c r="V18" s="34"/>
      <c r="W18" s="34"/>
      <c r="X18" s="34"/>
      <c r="Y18" s="34"/>
      <c r="Z18" s="35" t="n">
        <v>1</v>
      </c>
      <c r="AA18" s="41" t="n">
        <v>1</v>
      </c>
      <c r="AB18" s="38"/>
      <c r="AC18" s="38"/>
      <c r="AD18" s="38"/>
      <c r="AE18" s="38"/>
      <c r="AF18" s="38"/>
      <c r="AG18" s="38"/>
      <c r="AH18" s="38"/>
      <c r="AI18" s="38"/>
      <c r="AJ18" s="38"/>
      <c r="AK18" s="38"/>
      <c r="AL18" s="38"/>
      <c r="AM18" s="38"/>
      <c r="AN18" s="38"/>
      <c r="AO18" s="38"/>
      <c r="AP18" s="38"/>
      <c r="AQ18" s="38"/>
      <c r="AR18" s="38"/>
      <c r="AS18" s="38"/>
      <c r="AT18" s="38"/>
    </row>
    <row r="19" customFormat="false" ht="16.85" hidden="false" customHeight="false" outlineLevel="0" collapsed="false">
      <c r="A19" s="30" t="s">
        <v>34</v>
      </c>
      <c r="B19" s="9"/>
      <c r="C19" s="39" t="n">
        <v>1</v>
      </c>
      <c r="D19" s="39"/>
      <c r="E19" s="31"/>
      <c r="F19" s="31" t="n">
        <v>1</v>
      </c>
      <c r="G19" s="31"/>
      <c r="H19" s="31"/>
      <c r="I19" s="31"/>
      <c r="J19" s="32" t="n">
        <v>0</v>
      </c>
      <c r="K19" s="31"/>
      <c r="L19" s="31"/>
      <c r="M19" s="31"/>
      <c r="N19" s="4" t="n">
        <v>12</v>
      </c>
      <c r="O19" s="34" t="n">
        <v>9</v>
      </c>
      <c r="P19" s="34" t="n">
        <v>3</v>
      </c>
      <c r="Q19" s="34"/>
      <c r="R19" s="34"/>
      <c r="S19" s="34"/>
      <c r="T19" s="34"/>
      <c r="U19" s="34"/>
      <c r="V19" s="34"/>
      <c r="W19" s="34"/>
      <c r="X19" s="34"/>
      <c r="Y19" s="34"/>
      <c r="Z19" s="35" t="n">
        <v>1</v>
      </c>
      <c r="AA19" s="41"/>
      <c r="AB19" s="38" t="n">
        <v>1</v>
      </c>
      <c r="AC19" s="38"/>
      <c r="AD19" s="38"/>
      <c r="AE19" s="38"/>
      <c r="AF19" s="38"/>
      <c r="AG19" s="38"/>
      <c r="AH19" s="38"/>
      <c r="AI19" s="38"/>
      <c r="AJ19" s="38" t="n">
        <v>9</v>
      </c>
      <c r="AK19" s="38" t="n">
        <v>3</v>
      </c>
      <c r="AL19" s="38"/>
      <c r="AM19" s="38"/>
      <c r="AN19" s="38"/>
      <c r="AO19" s="38"/>
      <c r="AP19" s="38"/>
      <c r="AQ19" s="38"/>
      <c r="AR19" s="38"/>
      <c r="AS19" s="38"/>
      <c r="AT19" s="38"/>
    </row>
    <row r="20" customFormat="false" ht="16.85" hidden="false" customHeight="false" outlineLevel="0" collapsed="false">
      <c r="A20" s="30" t="s">
        <v>35</v>
      </c>
      <c r="B20" s="9"/>
      <c r="C20" s="39" t="n">
        <v>0</v>
      </c>
      <c r="D20" s="39" t="n">
        <v>1</v>
      </c>
      <c r="E20" s="31"/>
      <c r="F20" s="31"/>
      <c r="G20" s="31"/>
      <c r="H20" s="31"/>
      <c r="I20" s="31"/>
      <c r="J20" s="32" t="n">
        <v>0</v>
      </c>
      <c r="K20" s="31"/>
      <c r="L20" s="31"/>
      <c r="M20" s="31"/>
      <c r="N20" s="4" t="n">
        <v>3</v>
      </c>
      <c r="O20" s="34" t="n">
        <v>2</v>
      </c>
      <c r="P20" s="34"/>
      <c r="Q20" s="34"/>
      <c r="R20" s="34"/>
      <c r="S20" s="34"/>
      <c r="T20" s="34" t="n">
        <v>1</v>
      </c>
      <c r="U20" s="34"/>
      <c r="V20" s="34"/>
      <c r="W20" s="34"/>
      <c r="X20" s="34"/>
      <c r="Y20" s="34"/>
      <c r="Z20" s="35" t="n">
        <v>0</v>
      </c>
      <c r="AA20" s="41"/>
      <c r="AB20" s="38"/>
      <c r="AC20" s="38"/>
      <c r="AD20" s="38"/>
      <c r="AE20" s="38"/>
      <c r="AF20" s="38"/>
      <c r="AG20" s="38"/>
      <c r="AH20" s="38"/>
      <c r="AI20" s="38"/>
      <c r="AJ20" s="38" t="n">
        <v>2</v>
      </c>
      <c r="AK20" s="38"/>
      <c r="AL20" s="38"/>
      <c r="AM20" s="38"/>
      <c r="AN20" s="38"/>
      <c r="AO20" s="38" t="n">
        <v>1</v>
      </c>
      <c r="AP20" s="38"/>
      <c r="AQ20" s="38"/>
      <c r="AR20" s="38"/>
      <c r="AS20" s="38"/>
      <c r="AT20" s="38"/>
    </row>
    <row r="21" customFormat="false" ht="16.85" hidden="false" customHeight="false" outlineLevel="0" collapsed="false">
      <c r="A21" s="30" t="s">
        <v>36</v>
      </c>
      <c r="B21" s="9"/>
      <c r="C21" s="39" t="n">
        <v>0</v>
      </c>
      <c r="D21" s="39" t="n">
        <v>1</v>
      </c>
      <c r="E21" s="31"/>
      <c r="F21" s="31"/>
      <c r="G21" s="31"/>
      <c r="H21" s="31"/>
      <c r="I21" s="31"/>
      <c r="J21" s="32" t="n">
        <v>0</v>
      </c>
      <c r="K21" s="31"/>
      <c r="L21" s="31"/>
      <c r="M21" s="31"/>
      <c r="N21" s="4" t="n">
        <v>7</v>
      </c>
      <c r="O21" s="34" t="n">
        <v>5</v>
      </c>
      <c r="P21" s="34"/>
      <c r="Q21" s="34"/>
      <c r="R21" s="34"/>
      <c r="S21" s="34"/>
      <c r="T21" s="34"/>
      <c r="U21" s="34" t="n">
        <v>2</v>
      </c>
      <c r="V21" s="34"/>
      <c r="W21" s="34"/>
      <c r="X21" s="34"/>
      <c r="Y21" s="34"/>
      <c r="Z21" s="35" t="n">
        <v>0</v>
      </c>
      <c r="AA21" s="41"/>
      <c r="AB21" s="38"/>
      <c r="AC21" s="38"/>
      <c r="AD21" s="38"/>
      <c r="AE21" s="38"/>
      <c r="AF21" s="38"/>
      <c r="AG21" s="38"/>
      <c r="AH21" s="38"/>
      <c r="AI21" s="38"/>
      <c r="AJ21" s="38" t="n">
        <v>5</v>
      </c>
      <c r="AK21" s="38"/>
      <c r="AL21" s="38"/>
      <c r="AM21" s="38"/>
      <c r="AN21" s="38"/>
      <c r="AO21" s="38"/>
      <c r="AP21" s="38" t="n">
        <v>2</v>
      </c>
      <c r="AQ21" s="38"/>
      <c r="AR21" s="38"/>
      <c r="AS21" s="38"/>
      <c r="AT21" s="38"/>
    </row>
    <row r="22" customFormat="false" ht="17" hidden="false" customHeight="false" outlineLevel="0" collapsed="false">
      <c r="A22" s="30" t="s">
        <v>37</v>
      </c>
      <c r="B22" s="55"/>
      <c r="C22" s="56" t="n">
        <v>0</v>
      </c>
      <c r="D22" s="39" t="n">
        <v>1</v>
      </c>
      <c r="E22" s="31"/>
      <c r="F22" s="31"/>
      <c r="G22" s="31"/>
      <c r="H22" s="31"/>
      <c r="I22" s="31"/>
      <c r="J22" s="32" t="n">
        <v>0</v>
      </c>
      <c r="K22" s="31"/>
      <c r="L22" s="31"/>
      <c r="M22" s="31"/>
      <c r="N22" s="4" t="n">
        <v>2</v>
      </c>
      <c r="O22" s="34" t="n">
        <v>2</v>
      </c>
      <c r="P22" s="34"/>
      <c r="Q22" s="34"/>
      <c r="R22" s="34"/>
      <c r="S22" s="34"/>
      <c r="T22" s="34"/>
      <c r="U22" s="34"/>
      <c r="V22" s="34"/>
      <c r="W22" s="34"/>
      <c r="X22" s="34"/>
      <c r="Y22" s="34"/>
      <c r="Z22" s="35" t="n">
        <v>1</v>
      </c>
      <c r="AA22" s="41"/>
      <c r="AB22" s="38"/>
      <c r="AC22" s="38"/>
      <c r="AD22" s="38"/>
      <c r="AE22" s="38" t="n">
        <v>1</v>
      </c>
      <c r="AF22" s="38"/>
      <c r="AG22" s="38"/>
      <c r="AH22" s="38"/>
      <c r="AI22" s="38"/>
      <c r="AJ22" s="38" t="n">
        <v>2</v>
      </c>
      <c r="AK22" s="38"/>
      <c r="AL22" s="38"/>
      <c r="AM22" s="38"/>
      <c r="AN22" s="38"/>
      <c r="AO22" s="38"/>
      <c r="AP22" s="38"/>
      <c r="AQ22" s="38"/>
      <c r="AR22" s="38"/>
      <c r="AS22" s="38"/>
      <c r="AT22" s="38"/>
    </row>
    <row r="23" customFormat="false" ht="17" hidden="false" customHeight="false" outlineLevel="0" collapsed="false">
      <c r="A23" s="30" t="s">
        <v>38</v>
      </c>
      <c r="B23" s="55"/>
      <c r="C23" s="56" t="n">
        <v>2</v>
      </c>
      <c r="D23" s="56"/>
      <c r="E23" s="31"/>
      <c r="F23" s="31" t="n">
        <v>1</v>
      </c>
      <c r="G23" s="31"/>
      <c r="H23" s="31"/>
      <c r="I23" s="31" t="n">
        <v>1</v>
      </c>
      <c r="J23" s="32" t="n">
        <v>0</v>
      </c>
      <c r="K23" s="31"/>
      <c r="L23" s="31"/>
      <c r="M23" s="31"/>
      <c r="N23" s="4" t="n">
        <v>15</v>
      </c>
      <c r="O23" s="34" t="n">
        <v>13</v>
      </c>
      <c r="P23" s="34"/>
      <c r="Q23" s="34"/>
      <c r="R23" s="34" t="n">
        <v>1</v>
      </c>
      <c r="S23" s="34"/>
      <c r="T23" s="34"/>
      <c r="U23" s="34"/>
      <c r="V23" s="34"/>
      <c r="W23" s="34"/>
      <c r="X23" s="34"/>
      <c r="Y23" s="34"/>
      <c r="Z23" s="35" t="n">
        <v>1</v>
      </c>
      <c r="AA23" s="41"/>
      <c r="AB23" s="38" t="n">
        <v>1</v>
      </c>
      <c r="AC23" s="38"/>
      <c r="AD23" s="38"/>
      <c r="AE23" s="38"/>
      <c r="AF23" s="38"/>
      <c r="AG23" s="38"/>
      <c r="AH23" s="38"/>
      <c r="AI23" s="38"/>
      <c r="AJ23" s="38" t="n">
        <v>11</v>
      </c>
      <c r="AK23" s="38"/>
      <c r="AL23" s="38"/>
      <c r="AM23" s="38" t="n">
        <v>1</v>
      </c>
      <c r="AN23" s="38"/>
      <c r="AO23" s="38" t="n">
        <v>2</v>
      </c>
      <c r="AP23" s="38"/>
      <c r="AQ23" s="38"/>
      <c r="AR23" s="38"/>
      <c r="AS23" s="38"/>
      <c r="AT23" s="38"/>
    </row>
    <row r="24" customFormat="false" ht="16.85" hidden="false" customHeight="false" outlineLevel="0" collapsed="false">
      <c r="A24" s="30" t="s">
        <v>39</v>
      </c>
      <c r="B24" s="9"/>
      <c r="C24" s="39" t="n">
        <v>1</v>
      </c>
      <c r="D24" s="39"/>
      <c r="E24" s="31"/>
      <c r="F24" s="31"/>
      <c r="G24" s="31" t="n">
        <v>1</v>
      </c>
      <c r="H24" s="31"/>
      <c r="I24" s="31"/>
      <c r="J24" s="32" t="n">
        <v>0</v>
      </c>
      <c r="K24" s="31"/>
      <c r="L24" s="31"/>
      <c r="M24" s="31"/>
      <c r="N24" s="4" t="n">
        <v>20</v>
      </c>
      <c r="O24" s="34" t="n">
        <v>11</v>
      </c>
      <c r="P24" s="34"/>
      <c r="Q24" s="34"/>
      <c r="R24" s="34"/>
      <c r="S24" s="34"/>
      <c r="T24" s="34"/>
      <c r="U24" s="34" t="n">
        <v>9</v>
      </c>
      <c r="V24" s="34"/>
      <c r="W24" s="34"/>
      <c r="X24" s="34"/>
      <c r="Y24" s="34"/>
      <c r="Z24" s="35" t="n">
        <v>1</v>
      </c>
      <c r="AA24" s="41"/>
      <c r="AB24" s="38"/>
      <c r="AC24" s="38" t="n">
        <v>1</v>
      </c>
      <c r="AD24" s="38"/>
      <c r="AE24" s="38"/>
      <c r="AF24" s="38"/>
      <c r="AG24" s="38"/>
      <c r="AH24" s="38"/>
      <c r="AI24" s="38"/>
      <c r="AJ24" s="38" t="n">
        <v>11</v>
      </c>
      <c r="AK24" s="38"/>
      <c r="AL24" s="38"/>
      <c r="AM24" s="38"/>
      <c r="AN24" s="38"/>
      <c r="AO24" s="38"/>
      <c r="AP24" s="38" t="n">
        <v>9</v>
      </c>
      <c r="AQ24" s="38"/>
      <c r="AR24" s="38"/>
      <c r="AS24" s="38"/>
      <c r="AT24" s="38"/>
    </row>
    <row r="25" customFormat="false" ht="16.85" hidden="false" customHeight="false" outlineLevel="0" collapsed="false">
      <c r="A25" s="30" t="s">
        <v>40</v>
      </c>
      <c r="B25" s="9"/>
      <c r="C25" s="39" t="n">
        <v>0</v>
      </c>
      <c r="D25" s="39" t="n">
        <v>1</v>
      </c>
      <c r="E25" s="31"/>
      <c r="F25" s="31"/>
      <c r="G25" s="31"/>
      <c r="H25" s="31"/>
      <c r="I25" s="31"/>
      <c r="J25" s="32" t="n">
        <v>0</v>
      </c>
      <c r="K25" s="31"/>
      <c r="L25" s="31"/>
      <c r="M25" s="31"/>
      <c r="N25" s="4" t="n">
        <v>11</v>
      </c>
      <c r="O25" s="34" t="n">
        <v>11</v>
      </c>
      <c r="P25" s="34"/>
      <c r="Q25" s="34"/>
      <c r="R25" s="34"/>
      <c r="S25" s="34"/>
      <c r="T25" s="34"/>
      <c r="U25" s="34"/>
      <c r="V25" s="34"/>
      <c r="W25" s="34"/>
      <c r="X25" s="34"/>
      <c r="Y25" s="34"/>
      <c r="Z25" s="35" t="n">
        <v>0</v>
      </c>
      <c r="AA25" s="41"/>
      <c r="AB25" s="38"/>
      <c r="AC25" s="38"/>
      <c r="AD25" s="38"/>
      <c r="AE25" s="38"/>
      <c r="AF25" s="38"/>
      <c r="AG25" s="38"/>
      <c r="AH25" s="38"/>
      <c r="AI25" s="38"/>
      <c r="AJ25" s="38" t="n">
        <v>11</v>
      </c>
      <c r="AK25" s="38"/>
      <c r="AL25" s="38"/>
      <c r="AM25" s="38"/>
      <c r="AN25" s="38"/>
      <c r="AO25" s="38"/>
      <c r="AP25" s="38"/>
      <c r="AQ25" s="38"/>
      <c r="AR25" s="38"/>
      <c r="AS25" s="38"/>
      <c r="AT25" s="38"/>
    </row>
    <row r="26" customFormat="false" ht="16.85" hidden="false" customHeight="false" outlineLevel="0" collapsed="false">
      <c r="A26" s="30" t="s">
        <v>41</v>
      </c>
      <c r="B26" s="9"/>
      <c r="C26" s="39" t="n">
        <v>0</v>
      </c>
      <c r="D26" s="39" t="n">
        <v>1</v>
      </c>
      <c r="E26" s="31"/>
      <c r="F26" s="31"/>
      <c r="G26" s="31"/>
      <c r="H26" s="31"/>
      <c r="I26" s="31"/>
      <c r="J26" s="32" t="n">
        <v>0</v>
      </c>
      <c r="K26" s="31"/>
      <c r="L26" s="31"/>
      <c r="M26" s="31"/>
      <c r="N26" s="4" t="n">
        <v>27</v>
      </c>
      <c r="O26" s="34" t="n">
        <v>14</v>
      </c>
      <c r="P26" s="34"/>
      <c r="Q26" s="34" t="n">
        <v>4</v>
      </c>
      <c r="R26" s="34" t="n">
        <v>5</v>
      </c>
      <c r="S26" s="34"/>
      <c r="T26" s="34"/>
      <c r="U26" s="34" t="n">
        <v>4</v>
      </c>
      <c r="V26" s="34"/>
      <c r="W26" s="34"/>
      <c r="X26" s="34"/>
      <c r="Y26" s="34"/>
      <c r="Z26" s="35" t="n">
        <v>0</v>
      </c>
      <c r="AA26" s="41"/>
      <c r="AB26" s="38"/>
      <c r="AC26" s="38"/>
      <c r="AD26" s="38"/>
      <c r="AE26" s="38"/>
      <c r="AF26" s="38"/>
      <c r="AG26" s="38"/>
      <c r="AH26" s="38"/>
      <c r="AI26" s="38"/>
      <c r="AJ26" s="38" t="n">
        <v>14</v>
      </c>
      <c r="AK26" s="38"/>
      <c r="AL26" s="38" t="n">
        <v>4</v>
      </c>
      <c r="AM26" s="38" t="n">
        <v>5</v>
      </c>
      <c r="AN26" s="38"/>
      <c r="AO26" s="38"/>
      <c r="AP26" s="38" t="n">
        <v>4</v>
      </c>
      <c r="AQ26" s="38"/>
      <c r="AR26" s="38"/>
      <c r="AS26" s="38"/>
      <c r="AT26" s="38"/>
    </row>
    <row r="27" customFormat="false" ht="16.85" hidden="false" customHeight="false" outlineLevel="0" collapsed="false">
      <c r="A27" s="30" t="s">
        <v>43</v>
      </c>
      <c r="B27" s="9"/>
      <c r="C27" s="39" t="n">
        <v>1</v>
      </c>
      <c r="D27" s="39"/>
      <c r="E27" s="31"/>
      <c r="F27" s="31"/>
      <c r="G27" s="31"/>
      <c r="H27" s="31"/>
      <c r="I27" s="31" t="n">
        <v>1</v>
      </c>
      <c r="J27" s="32" t="n">
        <v>0</v>
      </c>
      <c r="K27" s="31"/>
      <c r="L27" s="31"/>
      <c r="M27" s="31"/>
      <c r="N27" s="4" t="n">
        <v>4</v>
      </c>
      <c r="O27" s="34" t="n">
        <v>3</v>
      </c>
      <c r="P27" s="34"/>
      <c r="Q27" s="34"/>
      <c r="R27" s="34" t="n">
        <v>1</v>
      </c>
      <c r="S27" s="34"/>
      <c r="T27" s="34"/>
      <c r="U27" s="34"/>
      <c r="V27" s="34"/>
      <c r="W27" s="34"/>
      <c r="X27" s="34"/>
      <c r="Y27" s="34"/>
      <c r="Z27" s="35" t="n">
        <v>1</v>
      </c>
      <c r="AA27" s="41"/>
      <c r="AB27" s="38"/>
      <c r="AC27" s="38"/>
      <c r="AD27" s="38"/>
      <c r="AE27" s="38" t="n">
        <v>1</v>
      </c>
      <c r="AF27" s="38"/>
      <c r="AG27" s="38"/>
      <c r="AH27" s="38"/>
      <c r="AI27" s="38"/>
      <c r="AJ27" s="38" t="n">
        <v>2</v>
      </c>
      <c r="AK27" s="38"/>
      <c r="AL27" s="38"/>
      <c r="AM27" s="38" t="n">
        <v>2</v>
      </c>
      <c r="AN27" s="38"/>
      <c r="AO27" s="38"/>
      <c r="AP27" s="38"/>
      <c r="AQ27" s="38"/>
      <c r="AR27" s="38"/>
      <c r="AS27" s="38"/>
      <c r="AT27" s="38"/>
    </row>
    <row r="28" customFormat="false" ht="16.85" hidden="false" customHeight="false" outlineLevel="0" collapsed="false">
      <c r="A28" s="30" t="s">
        <v>44</v>
      </c>
      <c r="B28" s="9"/>
      <c r="C28" s="39" t="n">
        <v>1</v>
      </c>
      <c r="D28" s="39"/>
      <c r="E28" s="31"/>
      <c r="F28" s="31"/>
      <c r="G28" s="31"/>
      <c r="H28" s="31"/>
      <c r="I28" s="31" t="n">
        <v>1</v>
      </c>
      <c r="J28" s="32" t="n">
        <v>0</v>
      </c>
      <c r="K28" s="31"/>
      <c r="L28" s="31"/>
      <c r="M28" s="31"/>
      <c r="N28" s="4" t="n">
        <v>10</v>
      </c>
      <c r="O28" s="34" t="n">
        <v>7</v>
      </c>
      <c r="P28" s="34"/>
      <c r="Q28" s="34"/>
      <c r="R28" s="34"/>
      <c r="S28" s="34"/>
      <c r="T28" s="34"/>
      <c r="U28" s="34" t="n">
        <v>3</v>
      </c>
      <c r="V28" s="34"/>
      <c r="W28" s="34"/>
      <c r="X28" s="34"/>
      <c r="Y28" s="34"/>
      <c r="Z28" s="35" t="n">
        <v>1</v>
      </c>
      <c r="AA28" s="41"/>
      <c r="AB28" s="38"/>
      <c r="AC28" s="38"/>
      <c r="AD28" s="38"/>
      <c r="AE28" s="38" t="n">
        <v>1</v>
      </c>
      <c r="AF28" s="38"/>
      <c r="AG28" s="38"/>
      <c r="AH28" s="38"/>
      <c r="AI28" s="38"/>
      <c r="AJ28" s="38" t="n">
        <v>5</v>
      </c>
      <c r="AK28" s="38"/>
      <c r="AL28" s="38"/>
      <c r="AM28" s="38" t="n">
        <v>2</v>
      </c>
      <c r="AN28" s="38"/>
      <c r="AO28" s="38"/>
      <c r="AP28" s="38" t="n">
        <v>3</v>
      </c>
      <c r="AQ28" s="38"/>
      <c r="AR28" s="38"/>
      <c r="AS28" s="38"/>
      <c r="AT28" s="38"/>
    </row>
    <row r="29" customFormat="false" ht="16.85" hidden="false" customHeight="false" outlineLevel="0" collapsed="false">
      <c r="A29" s="30" t="s">
        <v>45</v>
      </c>
      <c r="B29" s="9"/>
      <c r="C29" s="39" t="n">
        <v>1</v>
      </c>
      <c r="D29" s="39"/>
      <c r="E29" s="31"/>
      <c r="F29" s="31"/>
      <c r="G29" s="31"/>
      <c r="H29" s="31"/>
      <c r="I29" s="31" t="n">
        <v>1</v>
      </c>
      <c r="J29" s="32" t="n">
        <v>0</v>
      </c>
      <c r="K29" s="31"/>
      <c r="L29" s="31"/>
      <c r="M29" s="31"/>
      <c r="N29" s="4" t="n">
        <v>3</v>
      </c>
      <c r="O29" s="34" t="n">
        <v>3</v>
      </c>
      <c r="P29" s="34"/>
      <c r="Q29" s="34"/>
      <c r="R29" s="34"/>
      <c r="S29" s="34"/>
      <c r="T29" s="34"/>
      <c r="U29" s="34"/>
      <c r="V29" s="34"/>
      <c r="W29" s="34"/>
      <c r="X29" s="34"/>
      <c r="Y29" s="34"/>
      <c r="Z29" s="35" t="n">
        <v>1</v>
      </c>
      <c r="AA29" s="41"/>
      <c r="AB29" s="38"/>
      <c r="AC29" s="38"/>
      <c r="AD29" s="38"/>
      <c r="AE29" s="38" t="n">
        <v>1</v>
      </c>
      <c r="AF29" s="38"/>
      <c r="AG29" s="38"/>
      <c r="AH29" s="38"/>
      <c r="AI29" s="38"/>
      <c r="AJ29" s="38" t="n">
        <v>3</v>
      </c>
      <c r="AK29" s="38"/>
      <c r="AL29" s="38"/>
      <c r="AM29" s="38"/>
      <c r="AN29" s="38"/>
      <c r="AO29" s="38"/>
      <c r="AP29" s="38"/>
      <c r="AQ29" s="38"/>
      <c r="AR29" s="38"/>
      <c r="AS29" s="38"/>
      <c r="AT29" s="38"/>
    </row>
    <row r="30" customFormat="false" ht="16.85" hidden="false" customHeight="false" outlineLevel="0" collapsed="false">
      <c r="A30" s="30" t="s">
        <v>46</v>
      </c>
      <c r="B30" s="9"/>
      <c r="C30" s="39" t="n">
        <v>1</v>
      </c>
      <c r="D30" s="39"/>
      <c r="E30" s="31"/>
      <c r="F30" s="31"/>
      <c r="G30" s="31"/>
      <c r="H30" s="31"/>
      <c r="I30" s="31" t="n">
        <v>1</v>
      </c>
      <c r="J30" s="32" t="n">
        <v>1</v>
      </c>
      <c r="K30" s="31"/>
      <c r="L30" s="31"/>
      <c r="M30" s="31" t="n">
        <v>1</v>
      </c>
      <c r="N30" s="4" t="n">
        <v>2</v>
      </c>
      <c r="O30" s="34" t="n">
        <v>2</v>
      </c>
      <c r="P30" s="34"/>
      <c r="Q30" s="34"/>
      <c r="R30" s="34"/>
      <c r="S30" s="34"/>
      <c r="T30" s="34"/>
      <c r="U30" s="34"/>
      <c r="V30" s="34"/>
      <c r="W30" s="34"/>
      <c r="X30" s="34"/>
      <c r="Y30" s="34"/>
      <c r="Z30" s="35" t="n">
        <v>1</v>
      </c>
      <c r="AA30" s="41"/>
      <c r="AB30" s="38"/>
      <c r="AC30" s="38"/>
      <c r="AD30" s="38"/>
      <c r="AE30" s="37" t="n">
        <v>1</v>
      </c>
      <c r="AF30" s="57" t="n">
        <v>1</v>
      </c>
      <c r="AG30" s="37"/>
      <c r="AH30" s="37"/>
      <c r="AI30" s="37" t="n">
        <v>1</v>
      </c>
      <c r="AJ30" s="38" t="n">
        <v>2</v>
      </c>
      <c r="AK30" s="38"/>
      <c r="AL30" s="38"/>
      <c r="AM30" s="38"/>
      <c r="AN30" s="38"/>
      <c r="AO30" s="38"/>
      <c r="AP30" s="38"/>
      <c r="AQ30" s="38"/>
      <c r="AR30" s="38"/>
      <c r="AS30" s="38"/>
      <c r="AT30" s="38"/>
    </row>
    <row r="31" customFormat="false" ht="16.85" hidden="false" customHeight="false" outlineLevel="0" collapsed="false">
      <c r="A31" s="30" t="s">
        <v>47</v>
      </c>
      <c r="B31" s="9"/>
      <c r="C31" s="39" t="n">
        <v>2</v>
      </c>
      <c r="D31" s="39"/>
      <c r="E31" s="31"/>
      <c r="F31" s="31" t="n">
        <v>1</v>
      </c>
      <c r="G31" s="31"/>
      <c r="H31" s="31"/>
      <c r="I31" s="31" t="n">
        <v>1</v>
      </c>
      <c r="J31" s="32" t="n">
        <v>0</v>
      </c>
      <c r="K31" s="31"/>
      <c r="L31" s="31"/>
      <c r="M31" s="31"/>
      <c r="N31" s="4" t="n">
        <v>10</v>
      </c>
      <c r="O31" s="34" t="n">
        <v>7</v>
      </c>
      <c r="P31" s="34"/>
      <c r="Q31" s="34" t="n">
        <v>1</v>
      </c>
      <c r="R31" s="34" t="n">
        <v>1</v>
      </c>
      <c r="S31" s="34"/>
      <c r="T31" s="34"/>
      <c r="U31" s="34" t="n">
        <v>1</v>
      </c>
      <c r="V31" s="34"/>
      <c r="W31" s="34"/>
      <c r="X31" s="34"/>
      <c r="Y31" s="34"/>
      <c r="Z31" s="35" t="n">
        <v>1</v>
      </c>
      <c r="AA31" s="41"/>
      <c r="AB31" s="38"/>
      <c r="AC31" s="38"/>
      <c r="AD31" s="38"/>
      <c r="AE31" s="38" t="n">
        <v>1</v>
      </c>
      <c r="AF31" s="38"/>
      <c r="AG31" s="38"/>
      <c r="AH31" s="38"/>
      <c r="AI31" s="38"/>
      <c r="AJ31" s="38" t="n">
        <v>7</v>
      </c>
      <c r="AK31" s="38"/>
      <c r="AL31" s="38" t="n">
        <v>1</v>
      </c>
      <c r="AM31" s="38" t="n">
        <v>1</v>
      </c>
      <c r="AN31" s="38"/>
      <c r="AO31" s="38"/>
      <c r="AP31" s="38" t="n">
        <v>1</v>
      </c>
      <c r="AQ31" s="38"/>
      <c r="AR31" s="38"/>
      <c r="AS31" s="38"/>
      <c r="AT31" s="38"/>
    </row>
    <row r="32" customFormat="false" ht="16.85" hidden="false" customHeight="false" outlineLevel="0" collapsed="false">
      <c r="A32" s="30" t="s">
        <v>48</v>
      </c>
      <c r="B32" s="9"/>
      <c r="C32" s="39" t="n">
        <v>1</v>
      </c>
      <c r="D32" s="39"/>
      <c r="E32" s="31"/>
      <c r="F32" s="31"/>
      <c r="G32" s="31"/>
      <c r="H32" s="31"/>
      <c r="I32" s="31" t="n">
        <v>1</v>
      </c>
      <c r="J32" s="32" t="n">
        <v>0</v>
      </c>
      <c r="K32" s="31"/>
      <c r="L32" s="31"/>
      <c r="M32" s="31"/>
      <c r="N32" s="4" t="n">
        <v>14</v>
      </c>
      <c r="O32" s="34" t="n">
        <v>13</v>
      </c>
      <c r="P32" s="34"/>
      <c r="Q32" s="34"/>
      <c r="R32" s="34"/>
      <c r="S32" s="34"/>
      <c r="T32" s="34"/>
      <c r="U32" s="34" t="n">
        <v>1</v>
      </c>
      <c r="V32" s="34"/>
      <c r="W32" s="34"/>
      <c r="X32" s="34"/>
      <c r="Y32" s="34"/>
      <c r="Z32" s="35" t="n">
        <v>1</v>
      </c>
      <c r="AA32" s="41"/>
      <c r="AB32" s="38"/>
      <c r="AC32" s="38"/>
      <c r="AD32" s="38"/>
      <c r="AE32" s="38" t="n">
        <v>1</v>
      </c>
      <c r="AF32" s="38"/>
      <c r="AG32" s="38"/>
      <c r="AH32" s="38"/>
      <c r="AI32" s="38"/>
      <c r="AJ32" s="38" t="n">
        <v>12</v>
      </c>
      <c r="AK32" s="38"/>
      <c r="AL32" s="38"/>
      <c r="AM32" s="38" t="n">
        <v>1</v>
      </c>
      <c r="AN32" s="38"/>
      <c r="AO32" s="38"/>
      <c r="AP32" s="38" t="n">
        <v>1</v>
      </c>
      <c r="AQ32" s="38"/>
      <c r="AR32" s="38"/>
      <c r="AS32" s="38"/>
      <c r="AT32" s="38"/>
    </row>
    <row r="33" customFormat="false" ht="16.85" hidden="false" customHeight="false" outlineLevel="0" collapsed="false">
      <c r="A33" s="30" t="s">
        <v>49</v>
      </c>
      <c r="B33" s="9"/>
      <c r="C33" s="39" t="n">
        <v>1</v>
      </c>
      <c r="D33" s="39"/>
      <c r="E33" s="31"/>
      <c r="F33" s="31"/>
      <c r="G33" s="31"/>
      <c r="H33" s="31"/>
      <c r="I33" s="31" t="n">
        <v>1</v>
      </c>
      <c r="J33" s="32" t="n">
        <v>0</v>
      </c>
      <c r="K33" s="31"/>
      <c r="L33" s="31"/>
      <c r="M33" s="31"/>
      <c r="N33" s="4" t="n">
        <v>3</v>
      </c>
      <c r="O33" s="34" t="n">
        <v>3</v>
      </c>
      <c r="P33" s="34"/>
      <c r="Q33" s="34"/>
      <c r="R33" s="34"/>
      <c r="S33" s="34"/>
      <c r="T33" s="34"/>
      <c r="U33" s="34"/>
      <c r="V33" s="34"/>
      <c r="W33" s="34"/>
      <c r="X33" s="34"/>
      <c r="Y33" s="34"/>
      <c r="Z33" s="35" t="n">
        <v>1</v>
      </c>
      <c r="AA33" s="41"/>
      <c r="AB33" s="38"/>
      <c r="AC33" s="38"/>
      <c r="AD33" s="38"/>
      <c r="AE33" s="38" t="n">
        <v>1</v>
      </c>
      <c r="AF33" s="38"/>
      <c r="AG33" s="38"/>
      <c r="AH33" s="38"/>
      <c r="AI33" s="38"/>
      <c r="AJ33" s="38" t="n">
        <v>3</v>
      </c>
      <c r="AK33" s="38"/>
      <c r="AL33" s="38"/>
      <c r="AM33" s="38"/>
      <c r="AN33" s="38"/>
      <c r="AO33" s="38"/>
      <c r="AP33" s="38"/>
      <c r="AQ33" s="38"/>
      <c r="AR33" s="38"/>
      <c r="AS33" s="38"/>
      <c r="AT33" s="38"/>
    </row>
    <row r="34" customFormat="false" ht="16.85" hidden="false" customHeight="false" outlineLevel="0" collapsed="false">
      <c r="A34" s="30" t="s">
        <v>50</v>
      </c>
      <c r="B34" s="9"/>
      <c r="C34" s="39" t="n">
        <v>2</v>
      </c>
      <c r="D34" s="39"/>
      <c r="E34" s="31"/>
      <c r="F34" s="31" t="n">
        <v>1</v>
      </c>
      <c r="G34" s="31"/>
      <c r="H34" s="31"/>
      <c r="I34" s="31" t="n">
        <v>1</v>
      </c>
      <c r="J34" s="32" t="n">
        <v>0</v>
      </c>
      <c r="K34" s="31"/>
      <c r="L34" s="31"/>
      <c r="M34" s="31"/>
      <c r="N34" s="4" t="n">
        <v>6</v>
      </c>
      <c r="O34" s="34" t="n">
        <v>1</v>
      </c>
      <c r="P34" s="34" t="n">
        <v>1</v>
      </c>
      <c r="Q34" s="34" t="n">
        <v>4</v>
      </c>
      <c r="R34" s="34"/>
      <c r="S34" s="34"/>
      <c r="T34" s="34"/>
      <c r="U34" s="34"/>
      <c r="V34" s="34"/>
      <c r="W34" s="34"/>
      <c r="X34" s="34"/>
      <c r="Y34" s="34"/>
      <c r="Z34" s="35" t="n">
        <v>1</v>
      </c>
      <c r="AA34" s="41"/>
      <c r="AB34" s="38" t="n">
        <v>1</v>
      </c>
      <c r="AC34" s="38"/>
      <c r="AD34" s="38"/>
      <c r="AE34" s="38"/>
      <c r="AF34" s="38"/>
      <c r="AG34" s="38"/>
      <c r="AH34" s="38"/>
      <c r="AI34" s="38"/>
      <c r="AJ34" s="38" t="n">
        <v>1</v>
      </c>
      <c r="AK34" s="38" t="n">
        <v>1</v>
      </c>
      <c r="AL34" s="38" t="n">
        <v>4</v>
      </c>
      <c r="AM34" s="38"/>
      <c r="AN34" s="38"/>
      <c r="AO34" s="38"/>
      <c r="AP34" s="38"/>
      <c r="AQ34" s="38"/>
      <c r="AR34" s="38"/>
      <c r="AS34" s="38"/>
      <c r="AT34" s="38"/>
    </row>
    <row r="35" customFormat="false" ht="16.85" hidden="false" customHeight="false" outlineLevel="0" collapsed="false">
      <c r="A35" s="30" t="s">
        <v>51</v>
      </c>
      <c r="B35" s="9"/>
      <c r="C35" s="39" t="n">
        <v>2</v>
      </c>
      <c r="D35" s="39"/>
      <c r="E35" s="31"/>
      <c r="F35" s="31" t="n">
        <v>1</v>
      </c>
      <c r="G35" s="31"/>
      <c r="H35" s="31"/>
      <c r="I35" s="31" t="n">
        <v>1</v>
      </c>
      <c r="J35" s="32" t="n">
        <v>0</v>
      </c>
      <c r="K35" s="31"/>
      <c r="L35" s="31"/>
      <c r="M35" s="31"/>
      <c r="N35" s="4" t="n">
        <v>4</v>
      </c>
      <c r="O35" s="34" t="n">
        <v>4</v>
      </c>
      <c r="P35" s="34"/>
      <c r="Q35" s="34"/>
      <c r="R35" s="34"/>
      <c r="S35" s="34"/>
      <c r="T35" s="34"/>
      <c r="U35" s="34"/>
      <c r="V35" s="34"/>
      <c r="W35" s="34"/>
      <c r="X35" s="34"/>
      <c r="Y35" s="34"/>
      <c r="Z35" s="35" t="n">
        <v>2</v>
      </c>
      <c r="AA35" s="41"/>
      <c r="AB35" s="37" t="n">
        <v>1</v>
      </c>
      <c r="AC35" s="37"/>
      <c r="AD35" s="37"/>
      <c r="AE35" s="37" t="n">
        <v>1</v>
      </c>
      <c r="AF35" s="37"/>
      <c r="AG35" s="38"/>
      <c r="AH35" s="38"/>
      <c r="AI35" s="38"/>
      <c r="AJ35" s="38" t="n">
        <v>3</v>
      </c>
      <c r="AK35" s="38"/>
      <c r="AL35" s="38"/>
      <c r="AM35" s="38" t="n">
        <v>1</v>
      </c>
      <c r="AN35" s="38"/>
      <c r="AO35" s="38"/>
      <c r="AP35" s="38"/>
      <c r="AQ35" s="38"/>
      <c r="AR35" s="38"/>
      <c r="AS35" s="38"/>
      <c r="AT35" s="38"/>
    </row>
    <row r="36" customFormat="false" ht="16.85" hidden="false" customHeight="false" outlineLevel="0" collapsed="false">
      <c r="A36" s="30" t="s">
        <v>52</v>
      </c>
      <c r="B36" s="9"/>
      <c r="C36" s="39" t="n">
        <v>0</v>
      </c>
      <c r="D36" s="39" t="n">
        <v>1</v>
      </c>
      <c r="E36" s="31"/>
      <c r="F36" s="31"/>
      <c r="G36" s="31"/>
      <c r="H36" s="31"/>
      <c r="I36" s="31"/>
      <c r="J36" s="32" t="n">
        <v>0</v>
      </c>
      <c r="K36" s="31"/>
      <c r="L36" s="31"/>
      <c r="M36" s="31"/>
      <c r="N36" s="4" t="n">
        <v>4</v>
      </c>
      <c r="O36" s="34" t="n">
        <v>4</v>
      </c>
      <c r="P36" s="34"/>
      <c r="Q36" s="34"/>
      <c r="R36" s="34"/>
      <c r="S36" s="34"/>
      <c r="T36" s="34"/>
      <c r="U36" s="34"/>
      <c r="V36" s="34"/>
      <c r="W36" s="34"/>
      <c r="X36" s="34"/>
      <c r="Y36" s="34"/>
      <c r="Z36" s="35" t="n">
        <v>1</v>
      </c>
      <c r="AA36" s="41"/>
      <c r="AB36" s="38"/>
      <c r="AC36" s="38"/>
      <c r="AD36" s="38"/>
      <c r="AE36" s="38" t="n">
        <v>1</v>
      </c>
      <c r="AF36" s="38"/>
      <c r="AG36" s="38"/>
      <c r="AH36" s="38"/>
      <c r="AI36" s="38"/>
      <c r="AJ36" s="38" t="n">
        <v>3</v>
      </c>
      <c r="AK36" s="38"/>
      <c r="AL36" s="38"/>
      <c r="AM36" s="38"/>
      <c r="AN36" s="38"/>
      <c r="AO36" s="38"/>
      <c r="AP36" s="38" t="n">
        <v>1</v>
      </c>
      <c r="AQ36" s="38"/>
      <c r="AR36" s="38"/>
      <c r="AS36" s="38"/>
      <c r="AT36" s="38"/>
    </row>
    <row r="37" customFormat="false" ht="16.85" hidden="false" customHeight="false" outlineLevel="0" collapsed="false">
      <c r="A37" s="30" t="s">
        <v>53</v>
      </c>
      <c r="B37" s="9"/>
      <c r="C37" s="39" t="n">
        <v>0</v>
      </c>
      <c r="D37" s="39" t="n">
        <v>1</v>
      </c>
      <c r="E37" s="31"/>
      <c r="F37" s="31"/>
      <c r="G37" s="31"/>
      <c r="H37" s="31"/>
      <c r="I37" s="31"/>
      <c r="J37" s="32" t="n">
        <v>0</v>
      </c>
      <c r="K37" s="31"/>
      <c r="L37" s="31"/>
      <c r="M37" s="31"/>
      <c r="N37" s="4" t="n">
        <v>4</v>
      </c>
      <c r="O37" s="34" t="n">
        <v>4</v>
      </c>
      <c r="P37" s="34"/>
      <c r="Q37" s="34"/>
      <c r="R37" s="34"/>
      <c r="S37" s="34"/>
      <c r="T37" s="34"/>
      <c r="U37" s="34"/>
      <c r="V37" s="34"/>
      <c r="W37" s="34"/>
      <c r="X37" s="34"/>
      <c r="Y37" s="34"/>
      <c r="Z37" s="35" t="n">
        <v>1</v>
      </c>
      <c r="AA37" s="41"/>
      <c r="AB37" s="38"/>
      <c r="AC37" s="38"/>
      <c r="AD37" s="38"/>
      <c r="AE37" s="38" t="n">
        <v>1</v>
      </c>
      <c r="AF37" s="38"/>
      <c r="AG37" s="38"/>
      <c r="AH37" s="38"/>
      <c r="AI37" s="38"/>
      <c r="AJ37" s="38" t="n">
        <v>3</v>
      </c>
      <c r="AK37" s="38"/>
      <c r="AL37" s="38"/>
      <c r="AM37" s="38"/>
      <c r="AN37" s="38"/>
      <c r="AO37" s="38"/>
      <c r="AP37" s="38" t="n">
        <v>1</v>
      </c>
      <c r="AQ37" s="38"/>
      <c r="AR37" s="38"/>
      <c r="AS37" s="38"/>
      <c r="AT37" s="38"/>
    </row>
    <row r="38" customFormat="false" ht="16.85" hidden="false" customHeight="false" outlineLevel="0" collapsed="false">
      <c r="A38" s="30" t="s">
        <v>54</v>
      </c>
      <c r="B38" s="9"/>
      <c r="C38" s="39" t="n">
        <v>1</v>
      </c>
      <c r="D38" s="39"/>
      <c r="E38" s="31"/>
      <c r="F38" s="31"/>
      <c r="G38" s="31"/>
      <c r="H38" s="31"/>
      <c r="I38" s="31" t="n">
        <v>1</v>
      </c>
      <c r="J38" s="32" t="n">
        <v>0</v>
      </c>
      <c r="K38" s="31"/>
      <c r="L38" s="31"/>
      <c r="M38" s="31"/>
      <c r="N38" s="4" t="n">
        <v>12</v>
      </c>
      <c r="O38" s="34" t="n">
        <v>10</v>
      </c>
      <c r="P38" s="34"/>
      <c r="Q38" s="34"/>
      <c r="R38" s="34"/>
      <c r="S38" s="34"/>
      <c r="T38" s="34"/>
      <c r="U38" s="34" t="n">
        <v>2</v>
      </c>
      <c r="V38" s="34"/>
      <c r="W38" s="34"/>
      <c r="X38" s="34"/>
      <c r="Y38" s="34"/>
      <c r="Z38" s="35" t="n">
        <v>1</v>
      </c>
      <c r="AA38" s="41"/>
      <c r="AB38" s="38"/>
      <c r="AC38" s="38"/>
      <c r="AD38" s="38"/>
      <c r="AE38" s="38" t="n">
        <v>1</v>
      </c>
      <c r="AF38" s="38"/>
      <c r="AG38" s="38"/>
      <c r="AH38" s="38"/>
      <c r="AI38" s="38"/>
      <c r="AJ38" s="38" t="n">
        <v>10</v>
      </c>
      <c r="AK38" s="38"/>
      <c r="AL38" s="38"/>
      <c r="AM38" s="38"/>
      <c r="AN38" s="38"/>
      <c r="AO38" s="38"/>
      <c r="AP38" s="38" t="n">
        <v>2</v>
      </c>
      <c r="AQ38" s="38"/>
      <c r="AR38" s="38"/>
      <c r="AS38" s="38"/>
      <c r="AT38" s="38"/>
    </row>
    <row r="39" customFormat="false" ht="16.85" hidden="false" customHeight="false" outlineLevel="0" collapsed="false">
      <c r="A39" s="30" t="s">
        <v>55</v>
      </c>
      <c r="B39" s="9"/>
      <c r="C39" s="39" t="n">
        <v>0</v>
      </c>
      <c r="D39" s="39"/>
      <c r="E39" s="31"/>
      <c r="F39" s="31"/>
      <c r="G39" s="31"/>
      <c r="H39" s="31"/>
      <c r="I39" s="31"/>
      <c r="J39" s="32" t="n">
        <v>0</v>
      </c>
      <c r="K39" s="31"/>
      <c r="L39" s="31"/>
      <c r="M39" s="31"/>
      <c r="N39" s="4" t="n">
        <v>9</v>
      </c>
      <c r="O39" s="34" t="n">
        <v>5</v>
      </c>
      <c r="P39" s="34"/>
      <c r="Q39" s="34"/>
      <c r="R39" s="34"/>
      <c r="S39" s="34"/>
      <c r="T39" s="34"/>
      <c r="U39" s="34"/>
      <c r="V39" s="34"/>
      <c r="W39" s="34" t="n">
        <v>2</v>
      </c>
      <c r="X39" s="34"/>
      <c r="Y39" s="34" t="n">
        <v>2</v>
      </c>
      <c r="Z39" s="35" t="n">
        <v>1</v>
      </c>
      <c r="AA39" s="41"/>
      <c r="AB39" s="38"/>
      <c r="AC39" s="38"/>
      <c r="AD39" s="38"/>
      <c r="AE39" s="38" t="n">
        <v>1</v>
      </c>
      <c r="AF39" s="38"/>
      <c r="AG39" s="38"/>
      <c r="AH39" s="38"/>
      <c r="AI39" s="38"/>
      <c r="AJ39" s="38" t="n">
        <v>3</v>
      </c>
      <c r="AK39" s="38"/>
      <c r="AL39" s="38"/>
      <c r="AM39" s="38"/>
      <c r="AN39" s="38"/>
      <c r="AO39" s="38"/>
      <c r="AP39" s="38" t="n">
        <v>2</v>
      </c>
      <c r="AQ39" s="38" t="n">
        <v>0</v>
      </c>
      <c r="AR39" s="38" t="n">
        <v>2</v>
      </c>
      <c r="AS39" s="38" t="n">
        <v>0</v>
      </c>
      <c r="AT39" s="38" t="n">
        <v>2</v>
      </c>
    </row>
    <row r="40" customFormat="false" ht="16.85" hidden="false" customHeight="false" outlineLevel="0" collapsed="false">
      <c r="A40" s="30" t="s">
        <v>56</v>
      </c>
      <c r="B40" s="9"/>
      <c r="C40" s="39" t="n">
        <v>2</v>
      </c>
      <c r="D40" s="39"/>
      <c r="E40" s="31"/>
      <c r="F40" s="31" t="n">
        <v>1</v>
      </c>
      <c r="G40" s="31"/>
      <c r="H40" s="31"/>
      <c r="I40" s="31" t="n">
        <v>1</v>
      </c>
      <c r="J40" s="32" t="n">
        <v>0</v>
      </c>
      <c r="K40" s="31"/>
      <c r="L40" s="31"/>
      <c r="M40" s="31"/>
      <c r="N40" s="4" t="n">
        <v>15</v>
      </c>
      <c r="O40" s="34" t="n">
        <v>14</v>
      </c>
      <c r="P40" s="34"/>
      <c r="Q40" s="34"/>
      <c r="R40" s="34"/>
      <c r="S40" s="34"/>
      <c r="T40" s="34"/>
      <c r="U40" s="34" t="n">
        <v>1</v>
      </c>
      <c r="V40" s="34"/>
      <c r="W40" s="34"/>
      <c r="X40" s="34"/>
      <c r="Y40" s="34"/>
      <c r="Z40" s="35" t="n">
        <v>2</v>
      </c>
      <c r="AA40" s="41"/>
      <c r="AB40" s="38" t="n">
        <v>1</v>
      </c>
      <c r="AC40" s="38"/>
      <c r="AD40" s="38"/>
      <c r="AE40" s="38" t="n">
        <v>1</v>
      </c>
      <c r="AF40" s="38"/>
      <c r="AG40" s="38"/>
      <c r="AH40" s="38"/>
      <c r="AI40" s="38"/>
      <c r="AJ40" s="38" t="n">
        <v>14</v>
      </c>
      <c r="AK40" s="38"/>
      <c r="AL40" s="38"/>
      <c r="AM40" s="38"/>
      <c r="AN40" s="38"/>
      <c r="AO40" s="38"/>
      <c r="AP40" s="38" t="n">
        <v>1</v>
      </c>
      <c r="AQ40" s="38"/>
      <c r="AR40" s="38"/>
      <c r="AS40" s="38"/>
      <c r="AT40" s="38"/>
    </row>
    <row r="41" customFormat="false" ht="16.85" hidden="false" customHeight="false" outlineLevel="0" collapsed="false">
      <c r="A41" s="30" t="s">
        <v>57</v>
      </c>
      <c r="B41" s="9"/>
      <c r="C41" s="39" t="n">
        <v>0</v>
      </c>
      <c r="D41" s="39" t="n">
        <v>1</v>
      </c>
      <c r="E41" s="31"/>
      <c r="F41" s="31"/>
      <c r="G41" s="31"/>
      <c r="H41" s="31"/>
      <c r="I41" s="31"/>
      <c r="J41" s="32" t="n">
        <v>0</v>
      </c>
      <c r="K41" s="31"/>
      <c r="L41" s="31"/>
      <c r="M41" s="31"/>
      <c r="N41" s="4" t="n">
        <v>3</v>
      </c>
      <c r="O41" s="34" t="n">
        <v>3</v>
      </c>
      <c r="P41" s="34"/>
      <c r="Q41" s="34"/>
      <c r="R41" s="34"/>
      <c r="S41" s="34"/>
      <c r="T41" s="34"/>
      <c r="U41" s="34"/>
      <c r="V41" s="34"/>
      <c r="W41" s="34"/>
      <c r="X41" s="34"/>
      <c r="Y41" s="34"/>
      <c r="Z41" s="35" t="n">
        <v>1</v>
      </c>
      <c r="AA41" s="41"/>
      <c r="AB41" s="38"/>
      <c r="AC41" s="38"/>
      <c r="AD41" s="38"/>
      <c r="AE41" s="38" t="n">
        <v>1</v>
      </c>
      <c r="AF41" s="38"/>
      <c r="AG41" s="38"/>
      <c r="AH41" s="38"/>
      <c r="AI41" s="38"/>
      <c r="AJ41" s="38" t="n">
        <v>3</v>
      </c>
      <c r="AK41" s="38"/>
      <c r="AL41" s="38"/>
      <c r="AM41" s="38"/>
      <c r="AN41" s="38"/>
      <c r="AO41" s="38"/>
      <c r="AP41" s="38"/>
      <c r="AQ41" s="38"/>
      <c r="AR41" s="38"/>
      <c r="AS41" s="38"/>
      <c r="AT41" s="38"/>
    </row>
    <row r="42" customFormat="false" ht="17.45" hidden="false" customHeight="false" outlineLevel="0" collapsed="false">
      <c r="A42" s="8" t="s">
        <v>58</v>
      </c>
      <c r="B42" s="44"/>
      <c r="C42" s="39" t="n">
        <v>1</v>
      </c>
      <c r="D42" s="39"/>
      <c r="E42" s="31"/>
      <c r="F42" s="31"/>
      <c r="G42" s="31"/>
      <c r="H42" s="31"/>
      <c r="I42" s="31" t="n">
        <v>1</v>
      </c>
      <c r="J42" s="32" t="n">
        <v>0</v>
      </c>
      <c r="K42" s="31"/>
      <c r="L42" s="31"/>
      <c r="M42" s="31"/>
      <c r="N42" s="4" t="n">
        <v>2</v>
      </c>
      <c r="O42" s="34" t="n">
        <v>2</v>
      </c>
      <c r="P42" s="34"/>
      <c r="Q42" s="34"/>
      <c r="R42" s="34"/>
      <c r="S42" s="34"/>
      <c r="T42" s="34"/>
      <c r="U42" s="34"/>
      <c r="V42" s="34"/>
      <c r="W42" s="34"/>
      <c r="X42" s="34"/>
      <c r="Y42" s="34"/>
      <c r="Z42" s="35" t="n">
        <v>1</v>
      </c>
      <c r="AA42" s="41"/>
      <c r="AB42" s="38"/>
      <c r="AC42" s="38"/>
      <c r="AD42" s="38"/>
      <c r="AE42" s="38" t="n">
        <v>1</v>
      </c>
      <c r="AF42" s="38"/>
      <c r="AG42" s="38"/>
      <c r="AH42" s="38"/>
      <c r="AI42" s="38"/>
      <c r="AJ42" s="38" t="n">
        <v>2</v>
      </c>
      <c r="AK42" s="38"/>
      <c r="AL42" s="38"/>
      <c r="AM42" s="38"/>
      <c r="AN42" s="38"/>
      <c r="AO42" s="38"/>
      <c r="AP42" s="38"/>
      <c r="AQ42" s="38"/>
      <c r="AR42" s="38"/>
      <c r="AS42" s="38"/>
      <c r="AT42" s="38"/>
    </row>
    <row r="43" customFormat="false" ht="17.45" hidden="false" customHeight="false" outlineLevel="0" collapsed="false">
      <c r="A43" s="8" t="s">
        <v>59</v>
      </c>
      <c r="B43" s="44"/>
      <c r="C43" s="39" t="n">
        <v>1</v>
      </c>
      <c r="D43" s="39"/>
      <c r="E43" s="31"/>
      <c r="F43" s="31"/>
      <c r="G43" s="31"/>
      <c r="H43" s="31"/>
      <c r="I43" s="31" t="n">
        <v>1</v>
      </c>
      <c r="J43" s="32" t="n">
        <v>0</v>
      </c>
      <c r="K43" s="31"/>
      <c r="L43" s="31"/>
      <c r="M43" s="31"/>
      <c r="N43" s="4" t="n">
        <v>2</v>
      </c>
      <c r="O43" s="34" t="n">
        <v>2</v>
      </c>
      <c r="P43" s="34"/>
      <c r="Q43" s="34"/>
      <c r="R43" s="34"/>
      <c r="S43" s="34"/>
      <c r="T43" s="34"/>
      <c r="U43" s="34"/>
      <c r="V43" s="34"/>
      <c r="W43" s="34"/>
      <c r="X43" s="34"/>
      <c r="Y43" s="34"/>
      <c r="Z43" s="35" t="n">
        <v>1</v>
      </c>
      <c r="AA43" s="41"/>
      <c r="AB43" s="38"/>
      <c r="AC43" s="38"/>
      <c r="AD43" s="38"/>
      <c r="AE43" s="38" t="n">
        <v>1</v>
      </c>
      <c r="AF43" s="38"/>
      <c r="AG43" s="38"/>
      <c r="AH43" s="38"/>
      <c r="AI43" s="38"/>
      <c r="AJ43" s="38" t="n">
        <v>2</v>
      </c>
      <c r="AK43" s="38"/>
      <c r="AL43" s="38"/>
      <c r="AM43" s="38"/>
      <c r="AN43" s="38"/>
      <c r="AO43" s="38"/>
      <c r="AP43" s="38"/>
      <c r="AQ43" s="38"/>
      <c r="AR43" s="38"/>
      <c r="AS43" s="38"/>
      <c r="AT43" s="38"/>
    </row>
    <row r="44" customFormat="false" ht="15.8" hidden="false" customHeight="false" outlineLevel="0" collapsed="false">
      <c r="A44" s="4"/>
      <c r="B44" s="4"/>
      <c r="C44" s="4"/>
      <c r="D44" s="4"/>
      <c r="E44" s="4"/>
      <c r="F44" s="4"/>
      <c r="G44" s="4"/>
      <c r="H44" s="4"/>
      <c r="I44" s="4"/>
      <c r="J44" s="4"/>
      <c r="K44" s="4"/>
      <c r="L44" s="4"/>
      <c r="M44" s="4"/>
      <c r="N44" s="182" t="s">
        <v>60</v>
      </c>
      <c r="O44" s="182" t="n">
        <f aca="false">SUM(O5:O43)/39</f>
        <v>6.23076923076923</v>
      </c>
      <c r="P44" s="182" t="n">
        <f aca="false">SUM(P5:P34)/39</f>
        <v>0.487179487179487</v>
      </c>
      <c r="Q44" s="182" t="n">
        <f aca="false">SUM(Q5:Q34)/39</f>
        <v>0.307692307692308</v>
      </c>
      <c r="R44" s="182" t="n">
        <f aca="false">SUM(R5:R31)/39</f>
        <v>0.307692307692308</v>
      </c>
      <c r="S44" s="182" t="n">
        <f aca="false">1/39</f>
        <v>0.0256410256410256</v>
      </c>
      <c r="T44" s="182" t="n">
        <f aca="false">3/39</f>
        <v>0.0769230769230769</v>
      </c>
      <c r="U44" s="182" t="n">
        <f aca="false">SUM(U8:U40)/39</f>
        <v>0.717948717948718</v>
      </c>
      <c r="V44" s="182" t="n">
        <v>0</v>
      </c>
      <c r="W44" s="182" t="n">
        <f aca="false">2/39</f>
        <v>0.0512820512820513</v>
      </c>
      <c r="X44" s="182" t="n">
        <v>0</v>
      </c>
      <c r="Y44" s="182" t="n">
        <f aca="false">2/39</f>
        <v>0.0512820512820513</v>
      </c>
      <c r="Z44" s="4"/>
      <c r="AA44" s="4"/>
      <c r="AB44" s="4"/>
      <c r="AC44" s="4"/>
      <c r="AD44" s="4"/>
      <c r="AE44" s="4"/>
      <c r="AF44" s="4"/>
      <c r="AG44" s="4"/>
      <c r="AH44" s="4"/>
      <c r="AI44" s="26" t="s">
        <v>60</v>
      </c>
      <c r="AJ44" s="26" t="n">
        <f aca="false">SUM(AJ5:AJ43)/39</f>
        <v>5.8974358974359</v>
      </c>
      <c r="AK44" s="26" t="n">
        <f aca="false">SUM(AK5:AK34)/39</f>
        <v>0.487179487179487</v>
      </c>
      <c r="AL44" s="26" t="n">
        <f aca="false">SUM(AL5:AL34)/39</f>
        <v>0.307692307692308</v>
      </c>
      <c r="AM44" s="26" t="n">
        <f aca="false">SUM(AM5:AM35)/39</f>
        <v>0.435897435897436</v>
      </c>
      <c r="AN44" s="26" t="n">
        <f aca="false">1/39</f>
        <v>0.0256410256410256</v>
      </c>
      <c r="AO44" s="26" t="n">
        <f aca="false">SUM(AO5:AO23)/39</f>
        <v>0.128205128205128</v>
      </c>
      <c r="AP44" s="26" t="n">
        <f aca="false">SUM(AP8:AP40)/39</f>
        <v>0.82051282051282</v>
      </c>
      <c r="AQ44" s="26" t="n">
        <v>0</v>
      </c>
      <c r="AR44" s="26" t="n">
        <f aca="false">2/39</f>
        <v>0.0512820512820513</v>
      </c>
      <c r="AS44" s="26" t="n">
        <v>0</v>
      </c>
      <c r="AT44" s="26" t="n">
        <f aca="false">2/39</f>
        <v>0.0512820512820513</v>
      </c>
      <c r="AU44" s="4"/>
      <c r="AV44" s="4"/>
      <c r="AW44" s="4"/>
      <c r="AX44" s="4"/>
      <c r="AY44" s="4"/>
      <c r="AZ44" s="4"/>
      <c r="BA44" s="4"/>
      <c r="BB44" s="4"/>
      <c r="BC44" s="4"/>
      <c r="BD44" s="4"/>
      <c r="BE44" s="4"/>
      <c r="BF44" s="4"/>
      <c r="BG44" s="4"/>
      <c r="BH44" s="4"/>
      <c r="BI44" s="4"/>
      <c r="BJ44" s="4"/>
      <c r="BK44" s="4"/>
      <c r="BL44" s="4"/>
    </row>
    <row r="48" customFormat="false" ht="37.95" hidden="false" customHeight="false" outlineLevel="0" collapsed="false">
      <c r="N48" s="1" t="s">
        <v>84</v>
      </c>
      <c r="O48" s="1" t="s">
        <v>85</v>
      </c>
      <c r="P48" s="27" t="s">
        <v>86</v>
      </c>
      <c r="Q48" s="27" t="s">
        <v>87</v>
      </c>
      <c r="R48" s="27" t="s">
        <v>88</v>
      </c>
      <c r="S48" s="1" t="s">
        <v>89</v>
      </c>
      <c r="T48" s="27" t="s">
        <v>90</v>
      </c>
      <c r="U48" s="27" t="s">
        <v>91</v>
      </c>
      <c r="V48" s="27" t="s">
        <v>92</v>
      </c>
      <c r="W48" s="27" t="s">
        <v>93</v>
      </c>
      <c r="X48" s="27" t="s">
        <v>94</v>
      </c>
      <c r="Y48" s="1" t="s">
        <v>95</v>
      </c>
    </row>
    <row r="49" customFormat="false" ht="15.8" hidden="false" customHeight="false" outlineLevel="0" collapsed="false">
      <c r="M49" s="1" t="s">
        <v>60</v>
      </c>
      <c r="N49" s="182" t="s">
        <v>0</v>
      </c>
      <c r="O49" s="182" t="n">
        <f aca="false">SUM(C11:C40)/39</f>
        <v>0.615384615384615</v>
      </c>
      <c r="P49" s="182" t="n">
        <f aca="false">SUM(D11:D40)/39</f>
        <v>0.282051282051282</v>
      </c>
      <c r="Q49" s="182" t="n">
        <f aca="false">SUM(E11:E37)/39</f>
        <v>0.0512820512820513</v>
      </c>
      <c r="R49" s="182" t="n">
        <f aca="false">1/39</f>
        <v>0.0256410256410256</v>
      </c>
      <c r="S49" s="182" t="n">
        <f aca="false">1/39</f>
        <v>0.0256410256410256</v>
      </c>
      <c r="T49" s="182" t="n">
        <f aca="false">3/39</f>
        <v>0.0769230769230769</v>
      </c>
      <c r="U49" s="182" t="n">
        <f aca="false">SUM(H14:H46)/39</f>
        <v>0.0256410256410256</v>
      </c>
      <c r="V49" s="182" t="n">
        <v>0</v>
      </c>
      <c r="W49" s="182" t="n">
        <f aca="false">2/39</f>
        <v>0.0512820512820513</v>
      </c>
      <c r="X49" s="182" t="n">
        <v>0</v>
      </c>
      <c r="Y49" s="182" t="n">
        <f aca="false">2/39</f>
        <v>0.0512820512820513</v>
      </c>
    </row>
    <row r="50" customFormat="false" ht="26.5" hidden="false" customHeight="false" outlineLevel="0" collapsed="false">
      <c r="M50" s="1" t="s">
        <v>96</v>
      </c>
      <c r="N50" s="0"/>
      <c r="O50" s="182" t="n">
        <f aca="false">SQRT(O49)</f>
        <v>0.784464540552736</v>
      </c>
      <c r="P50" s="182" t="n">
        <f aca="false">SQRT(P49)</f>
        <v>0.531085004543794</v>
      </c>
      <c r="Q50" s="182" t="n">
        <f aca="false">SQRT(Q49)</f>
        <v>0.226455406828919</v>
      </c>
      <c r="R50" s="182" t="n">
        <f aca="false">SQRT(R49)</f>
        <v>0.160128153805087</v>
      </c>
      <c r="S50" s="182" t="n">
        <f aca="false">SQRT(S49)</f>
        <v>0.160128153805087</v>
      </c>
      <c r="T50" s="182" t="n">
        <f aca="false">SQRT(T49)</f>
        <v>0.277350098112615</v>
      </c>
      <c r="U50" s="182" t="n">
        <f aca="false">SQRT(U49)</f>
        <v>0.160128153805087</v>
      </c>
      <c r="V50" s="182" t="n">
        <v>0</v>
      </c>
      <c r="W50" s="182" t="n">
        <f aca="false">SQRT(W49)</f>
        <v>0.226455406828919</v>
      </c>
      <c r="X50" s="182" t="n">
        <v>0</v>
      </c>
      <c r="Y50" s="182" t="n">
        <f aca="false">SQRT(Y49)</f>
        <v>0.226455406828919</v>
      </c>
    </row>
    <row r="51" customFormat="false" ht="15.8" hidden="false" customHeight="false" outlineLevel="0" collapsed="false">
      <c r="N51" s="26" t="s">
        <v>69</v>
      </c>
      <c r="O51" s="26" t="n">
        <f aca="false">SUM(C12:C41)/39</f>
        <v>0.58974358974359</v>
      </c>
      <c r="P51" s="26" t="n">
        <f aca="false">SUM(D12:D41)/39</f>
        <v>0.307692307692308</v>
      </c>
      <c r="Q51" s="26" t="n">
        <f aca="false">SUM(E12:E42)/39</f>
        <v>0.0256410256410256</v>
      </c>
      <c r="R51" s="26" t="n">
        <f aca="false">1/39</f>
        <v>0.0256410256410256</v>
      </c>
      <c r="T51" s="26" t="n">
        <f aca="false">SUM(G12:G30)/39</f>
        <v>0.0256410256410256</v>
      </c>
      <c r="U51" s="26" t="n">
        <f aca="false">SUM(H15:H47)/39</f>
        <v>0.0256410256410256</v>
      </c>
      <c r="V51" s="26" t="n">
        <v>0</v>
      </c>
      <c r="W51" s="26" t="n">
        <f aca="false">2/39</f>
        <v>0.0512820512820513</v>
      </c>
      <c r="X51" s="26" t="n">
        <v>0</v>
      </c>
      <c r="Y51" s="26" t="n">
        <f aca="false">2/39</f>
        <v>0.0512820512820513</v>
      </c>
    </row>
    <row r="53" customFormat="false" ht="15.8" hidden="false" customHeight="false" outlineLevel="0" collapsed="false">
      <c r="P53" s="31"/>
    </row>
    <row r="54" customFormat="false" ht="15.8" hidden="false" customHeight="false" outlineLevel="0" collapsed="false">
      <c r="P54" s="31"/>
    </row>
    <row r="55" customFormat="false" ht="15.8" hidden="false" customHeight="false" outlineLevel="0" collapsed="false">
      <c r="P55" s="31"/>
    </row>
    <row r="56" customFormat="false" ht="15.8" hidden="false" customHeight="false" outlineLevel="0" collapsed="false">
      <c r="O56" s="34" t="n">
        <f aca="false">7-O49</f>
        <v>6.38461538461539</v>
      </c>
      <c r="P56" s="34" t="n">
        <f aca="false">6-P49</f>
        <v>5.71794871794872</v>
      </c>
      <c r="Q56" s="34" t="n">
        <f aca="false">0-Q49</f>
        <v>-0.0512820512820513</v>
      </c>
      <c r="R56" s="34" t="n">
        <f aca="false">0-R49</f>
        <v>-0.0256410256410256</v>
      </c>
      <c r="S56" s="34" t="n">
        <f aca="false">0-S49</f>
        <v>-0.0256410256410256</v>
      </c>
      <c r="T56" s="183" t="n">
        <f aca="false">1-T49</f>
        <v>0.923076923076923</v>
      </c>
      <c r="U56" s="183" t="n">
        <f aca="false">1-U49</f>
        <v>0.974358974358974</v>
      </c>
      <c r="V56" s="183" t="n">
        <v>0</v>
      </c>
      <c r="W56" s="34" t="n">
        <f aca="false">0-W49</f>
        <v>-0.0512820512820513</v>
      </c>
      <c r="X56" s="183" t="n">
        <v>0</v>
      </c>
      <c r="Y56" s="34" t="n">
        <f aca="false">0-Y49</f>
        <v>-0.0512820512820513</v>
      </c>
    </row>
    <row r="57" customFormat="false" ht="15.8" hidden="false" customHeight="false" outlineLevel="0" collapsed="false">
      <c r="O57" s="34" t="n">
        <f aca="false">6-O49</f>
        <v>5.38461538461539</v>
      </c>
      <c r="P57" s="34" t="n">
        <f aca="false">0-P49</f>
        <v>-0.282051282051282</v>
      </c>
      <c r="Q57" s="34" t="n">
        <f aca="false">0-Q49</f>
        <v>-0.0512820512820513</v>
      </c>
      <c r="R57" s="34" t="n">
        <f aca="false">0-R51</f>
        <v>-0.0256410256410256</v>
      </c>
      <c r="S57" s="34" t="n">
        <f aca="false">0-S49</f>
        <v>-0.0256410256410256</v>
      </c>
      <c r="T57" s="183" t="n">
        <f aca="false">0-T49</f>
        <v>-0.0769230769230769</v>
      </c>
      <c r="U57" s="183" t="n">
        <f aca="false">2-T49</f>
        <v>1.92307692307692</v>
      </c>
      <c r="V57" s="183" t="n">
        <v>0</v>
      </c>
      <c r="W57" s="34" t="n">
        <f aca="false">0-W49</f>
        <v>-0.0512820512820513</v>
      </c>
      <c r="X57" s="183" t="n">
        <v>0</v>
      </c>
      <c r="Y57" s="34" t="n">
        <f aca="false">0-Y49</f>
        <v>-0.0512820512820513</v>
      </c>
    </row>
    <row r="58" customFormat="false" ht="15.8" hidden="false" customHeight="false" outlineLevel="0" collapsed="false">
      <c r="O58" s="34" t="n">
        <f aca="false">13-O49</f>
        <v>12.3846153846154</v>
      </c>
      <c r="P58" s="34" t="n">
        <f aca="false">0-P49</f>
        <v>-0.282051282051282</v>
      </c>
      <c r="Q58" s="34" t="n">
        <f aca="false">0-Q51</f>
        <v>-0.0256410256410256</v>
      </c>
      <c r="R58" s="34" t="n">
        <f aca="false">0-R51</f>
        <v>-0.0256410256410256</v>
      </c>
      <c r="S58" s="34" t="n">
        <f aca="false">0-S49</f>
        <v>-0.0256410256410256</v>
      </c>
      <c r="T58" s="183" t="n">
        <f aca="false">0-T49</f>
        <v>-0.0769230769230769</v>
      </c>
      <c r="U58" s="183" t="n">
        <f aca="false">0-T49</f>
        <v>-0.0769230769230769</v>
      </c>
      <c r="V58" s="183" t="n">
        <v>0</v>
      </c>
      <c r="W58" s="34" t="n">
        <f aca="false">0-W49</f>
        <v>-0.0512820512820513</v>
      </c>
      <c r="X58" s="183" t="n">
        <v>0</v>
      </c>
      <c r="Y58" s="34" t="n">
        <f aca="false">0-Y49</f>
        <v>-0.0512820512820513</v>
      </c>
    </row>
    <row r="59" customFormat="false" ht="15.8" hidden="false" customHeight="false" outlineLevel="0" collapsed="false">
      <c r="O59" s="34" t="n">
        <f aca="false">10-O49</f>
        <v>9.38461538461539</v>
      </c>
      <c r="P59" s="34" t="n">
        <f aca="false">2-P49</f>
        <v>1.71794871794872</v>
      </c>
      <c r="Q59" s="34" t="n">
        <f aca="false">1-Q49</f>
        <v>0.948717948717949</v>
      </c>
      <c r="R59" s="34" t="n">
        <f aca="false">1-R49</f>
        <v>0.974358974358974</v>
      </c>
      <c r="S59" s="34" t="n">
        <f aca="false">0-S49</f>
        <v>-0.0256410256410256</v>
      </c>
      <c r="T59" s="183" t="n">
        <f aca="false">0-T49</f>
        <v>-0.0769230769230769</v>
      </c>
      <c r="U59" s="183" t="n">
        <f aca="false">0-T49</f>
        <v>-0.0769230769230769</v>
      </c>
      <c r="V59" s="183" t="n">
        <v>0</v>
      </c>
      <c r="W59" s="34" t="n">
        <f aca="false">0-W49</f>
        <v>-0.0512820512820513</v>
      </c>
      <c r="X59" s="183" t="n">
        <v>0</v>
      </c>
      <c r="Y59" s="34" t="n">
        <f aca="false">0-Y49</f>
        <v>-0.0512820512820513</v>
      </c>
    </row>
    <row r="60" customFormat="false" ht="15.8" hidden="false" customHeight="false" outlineLevel="0" collapsed="false">
      <c r="B60" s="31"/>
      <c r="O60" s="34" t="n">
        <f aca="false">4-O49</f>
        <v>3.38461538461538</v>
      </c>
      <c r="P60" s="34" t="n">
        <f aca="false">0-P49</f>
        <v>-0.282051282051282</v>
      </c>
      <c r="Q60" s="34" t="n">
        <f aca="false">0-Q49</f>
        <v>-0.0512820512820513</v>
      </c>
      <c r="R60" s="34" t="n">
        <f aca="false">0-R51</f>
        <v>-0.0256410256410256</v>
      </c>
      <c r="S60" s="34" t="n">
        <f aca="false">0-S49</f>
        <v>-0.0256410256410256</v>
      </c>
      <c r="T60" s="183" t="n">
        <f aca="false">0-T49</f>
        <v>-0.0769230769230769</v>
      </c>
      <c r="U60" s="183" t="n">
        <f aca="false">0-T49</f>
        <v>-0.0769230769230769</v>
      </c>
      <c r="V60" s="183" t="n">
        <v>0</v>
      </c>
      <c r="W60" s="34" t="n">
        <f aca="false">0-W49</f>
        <v>-0.0512820512820513</v>
      </c>
      <c r="X60" s="183" t="n">
        <v>0</v>
      </c>
      <c r="Y60" s="34" t="n">
        <f aca="false">0-Y49</f>
        <v>-0.0512820512820513</v>
      </c>
    </row>
    <row r="61" customFormat="false" ht="15.8" hidden="false" customHeight="false" outlineLevel="0" collapsed="false">
      <c r="B61" s="31"/>
      <c r="O61" s="34" t="n">
        <f aca="false">8-O49</f>
        <v>7.38461538461539</v>
      </c>
      <c r="P61" s="34" t="n">
        <f aca="false">0-P49</f>
        <v>-0.282051282051282</v>
      </c>
      <c r="Q61" s="34" t="n">
        <f aca="false">0-Q49</f>
        <v>-0.0512820512820513</v>
      </c>
      <c r="R61" s="34" t="n">
        <f aca="false">0-R51</f>
        <v>-0.0256410256410256</v>
      </c>
      <c r="S61" s="34" t="n">
        <f aca="false">0-S49</f>
        <v>-0.0256410256410256</v>
      </c>
      <c r="T61" s="183" t="n">
        <f aca="false">0-T49</f>
        <v>-0.0769230769230769</v>
      </c>
      <c r="U61" s="183" t="n">
        <f aca="false">0-T49</f>
        <v>-0.0769230769230769</v>
      </c>
      <c r="V61" s="183" t="n">
        <v>0</v>
      </c>
      <c r="W61" s="34" t="n">
        <f aca="false">0-W49</f>
        <v>-0.0512820512820513</v>
      </c>
      <c r="X61" s="183" t="n">
        <v>0</v>
      </c>
      <c r="Y61" s="34" t="n">
        <f aca="false">0-Y49</f>
        <v>-0.0512820512820513</v>
      </c>
    </row>
    <row r="62" customFormat="false" ht="15.8" hidden="false" customHeight="false" outlineLevel="0" collapsed="false">
      <c r="B62" s="31"/>
      <c r="O62" s="34" t="n">
        <f aca="false">8-O49</f>
        <v>7.38461538461539</v>
      </c>
      <c r="P62" s="34" t="n">
        <f aca="false">1-P49</f>
        <v>0.717948717948718</v>
      </c>
      <c r="Q62" s="34" t="n">
        <f aca="false">1-Q49</f>
        <v>0.948717948717949</v>
      </c>
      <c r="R62" s="34" t="n">
        <f aca="false">1-Q49</f>
        <v>0.948717948717949</v>
      </c>
      <c r="S62" s="34" t="n">
        <f aca="false">0-S49</f>
        <v>-0.0256410256410256</v>
      </c>
      <c r="T62" s="183" t="n">
        <f aca="false">0-T49</f>
        <v>-0.0769230769230769</v>
      </c>
      <c r="U62" s="183" t="n">
        <f aca="false">0-T49</f>
        <v>-0.0769230769230769</v>
      </c>
      <c r="V62" s="183" t="n">
        <v>0</v>
      </c>
      <c r="W62" s="34" t="n">
        <f aca="false">0-W49</f>
        <v>-0.0512820512820513</v>
      </c>
      <c r="X62" s="183" t="n">
        <v>0</v>
      </c>
      <c r="Y62" s="34" t="n">
        <f aca="false">0-Y49</f>
        <v>-0.0512820512820513</v>
      </c>
    </row>
    <row r="63" customFormat="false" ht="15.8" hidden="false" customHeight="false" outlineLevel="0" collapsed="false">
      <c r="B63" s="31"/>
      <c r="O63" s="34" t="n">
        <f aca="false">7-O49</f>
        <v>6.38461538461539</v>
      </c>
      <c r="P63" s="34" t="n">
        <f aca="false">0-P49</f>
        <v>-0.282051282051282</v>
      </c>
      <c r="Q63" s="34" t="n">
        <f aca="false">0-Q49</f>
        <v>-0.0512820512820513</v>
      </c>
      <c r="R63" s="34" t="n">
        <f aca="false">0-R51</f>
        <v>-0.0256410256410256</v>
      </c>
      <c r="S63" s="34" t="n">
        <f aca="false">0-S56</f>
        <v>0.0256410256410256</v>
      </c>
      <c r="T63" s="183" t="n">
        <f aca="false">0-T49</f>
        <v>-0.0769230769230769</v>
      </c>
      <c r="U63" s="183" t="n">
        <f aca="false">0-T49</f>
        <v>-0.0769230769230769</v>
      </c>
      <c r="V63" s="183" t="n">
        <v>0</v>
      </c>
      <c r="W63" s="34" t="n">
        <f aca="false">0-W49</f>
        <v>-0.0512820512820513</v>
      </c>
      <c r="X63" s="183" t="n">
        <v>0</v>
      </c>
      <c r="Y63" s="34" t="n">
        <f aca="false">0-Y49</f>
        <v>-0.0512820512820513</v>
      </c>
    </row>
    <row r="64" customFormat="false" ht="15.8" hidden="false" customHeight="false" outlineLevel="0" collapsed="false">
      <c r="B64" s="31"/>
      <c r="O64" s="34" t="n">
        <f aca="false">11-O49</f>
        <v>10.3846153846154</v>
      </c>
      <c r="P64" s="34" t="n">
        <f aca="false">1-P49</f>
        <v>0.717948717948718</v>
      </c>
      <c r="Q64" s="34" t="n">
        <f aca="false">1-Q49</f>
        <v>0.948717948717949</v>
      </c>
      <c r="R64" s="34" t="n">
        <f aca="false">1-Q49</f>
        <v>0.948717948717949</v>
      </c>
      <c r="S64" s="34" t="n">
        <f aca="false">0-S49</f>
        <v>-0.0256410256410256</v>
      </c>
      <c r="T64" s="183" t="n">
        <f aca="false">0-T49</f>
        <v>-0.0769230769230769</v>
      </c>
      <c r="U64" s="183" t="n">
        <f aca="false">0-T49</f>
        <v>-0.0769230769230769</v>
      </c>
      <c r="V64" s="183" t="n">
        <v>0</v>
      </c>
      <c r="W64" s="34" t="n">
        <f aca="false">0-W49</f>
        <v>-0.0512820512820513</v>
      </c>
      <c r="X64" s="183" t="n">
        <v>0</v>
      </c>
      <c r="Y64" s="34" t="n">
        <f aca="false">0-Y49</f>
        <v>-0.0512820512820513</v>
      </c>
    </row>
    <row r="65" customFormat="false" ht="15.8" hidden="false" customHeight="false" outlineLevel="0" collapsed="false">
      <c r="B65" s="31"/>
      <c r="O65" s="34" t="n">
        <f aca="false">2-O49</f>
        <v>1.38461538461538</v>
      </c>
      <c r="P65" s="34" t="n">
        <f aca="false">0-P49</f>
        <v>-0.282051282051282</v>
      </c>
      <c r="Q65" s="34" t="n">
        <f aca="false">0-Q49</f>
        <v>-0.0512820512820513</v>
      </c>
      <c r="R65" s="34" t="n">
        <f aca="false">0-R51</f>
        <v>-0.0256410256410256</v>
      </c>
      <c r="S65" s="34" t="n">
        <f aca="false">0-S49</f>
        <v>-0.0256410256410256</v>
      </c>
      <c r="T65" s="183" t="n">
        <f aca="false">0-T49</f>
        <v>-0.0769230769230769</v>
      </c>
      <c r="U65" s="183" t="n">
        <f aca="false">0-T49</f>
        <v>-0.0769230769230769</v>
      </c>
      <c r="V65" s="183" t="n">
        <v>0</v>
      </c>
      <c r="W65" s="34" t="n">
        <f aca="false">0-W49</f>
        <v>-0.0512820512820513</v>
      </c>
      <c r="X65" s="183" t="n">
        <v>0</v>
      </c>
      <c r="Y65" s="34" t="n">
        <f aca="false">0-Y49</f>
        <v>-0.0512820512820513</v>
      </c>
    </row>
    <row r="66" customFormat="false" ht="15.8" hidden="false" customHeight="false" outlineLevel="0" collapsed="false">
      <c r="B66" s="31"/>
      <c r="O66" s="34" t="n">
        <f aca="false">1-O49</f>
        <v>0.384615384615385</v>
      </c>
      <c r="P66" s="34" t="n">
        <f aca="false">0-P49</f>
        <v>-0.282051282051282</v>
      </c>
      <c r="Q66" s="34" t="n">
        <f aca="false">0-Q51</f>
        <v>-0.0256410256410256</v>
      </c>
      <c r="R66" s="34" t="n">
        <f aca="false">0-R51</f>
        <v>-0.0256410256410256</v>
      </c>
      <c r="S66" s="34" t="n">
        <f aca="false">0-S49</f>
        <v>-0.0256410256410256</v>
      </c>
      <c r="T66" s="183" t="n">
        <f aca="false">0-T49</f>
        <v>-0.0769230769230769</v>
      </c>
      <c r="U66" s="183" t="n">
        <f aca="false">0-T49</f>
        <v>-0.0769230769230769</v>
      </c>
      <c r="V66" s="183" t="n">
        <v>0</v>
      </c>
      <c r="W66" s="34" t="n">
        <f aca="false">0-W49</f>
        <v>-0.0512820512820513</v>
      </c>
      <c r="X66" s="183" t="n">
        <v>0</v>
      </c>
      <c r="Y66" s="34" t="n">
        <f aca="false">0-Y49</f>
        <v>-0.0512820512820513</v>
      </c>
    </row>
    <row r="67" customFormat="false" ht="15.8" hidden="false" customHeight="false" outlineLevel="0" collapsed="false">
      <c r="O67" s="34" t="n">
        <f aca="false">1-O49</f>
        <v>0.384615384615385</v>
      </c>
      <c r="P67" s="34" t="n">
        <f aca="false">5-P49</f>
        <v>4.71794871794872</v>
      </c>
      <c r="Q67" s="34" t="n">
        <f aca="false">0-Q51</f>
        <v>-0.0256410256410256</v>
      </c>
      <c r="R67" s="34" t="n">
        <f aca="false">0-R51</f>
        <v>-0.0256410256410256</v>
      </c>
      <c r="S67" s="34" t="n">
        <f aca="false">0-S49</f>
        <v>-0.0256410256410256</v>
      </c>
      <c r="T67" s="183" t="n">
        <f aca="false">0-T49</f>
        <v>-0.0769230769230769</v>
      </c>
      <c r="U67" s="183" t="n">
        <f aca="false">0-T49</f>
        <v>-0.0769230769230769</v>
      </c>
      <c r="V67" s="183" t="n">
        <v>0</v>
      </c>
      <c r="W67" s="34" t="n">
        <f aca="false">0-W49</f>
        <v>-0.0512820512820513</v>
      </c>
      <c r="X67" s="183" t="n">
        <v>0</v>
      </c>
      <c r="Y67" s="34" t="n">
        <f aca="false">0-Y49</f>
        <v>-0.0512820512820513</v>
      </c>
    </row>
    <row r="68" customFormat="false" ht="15.8" hidden="false" customHeight="false" outlineLevel="0" collapsed="false">
      <c r="O68" s="34" t="n">
        <f aca="false">0-O49</f>
        <v>-0.615384615384615</v>
      </c>
      <c r="P68" s="34" t="n">
        <f aca="false">0-P49</f>
        <v>-0.282051282051282</v>
      </c>
      <c r="Q68" s="34" t="n">
        <f aca="false">0-Q51</f>
        <v>-0.0256410256410256</v>
      </c>
      <c r="R68" s="34" t="n">
        <f aca="false">0-R51</f>
        <v>-0.0256410256410256</v>
      </c>
      <c r="S68" s="34" t="n">
        <f aca="false">0-S49</f>
        <v>-0.0256410256410256</v>
      </c>
      <c r="T68" s="183" t="n">
        <f aca="false">0-T49</f>
        <v>-0.0769230769230769</v>
      </c>
      <c r="U68" s="183" t="n">
        <f aca="false">0-T49</f>
        <v>-0.0769230769230769</v>
      </c>
      <c r="V68" s="183" t="n">
        <v>0</v>
      </c>
      <c r="W68" s="34" t="n">
        <f aca="false">0-W49</f>
        <v>-0.0512820512820513</v>
      </c>
      <c r="X68" s="183" t="n">
        <v>0</v>
      </c>
      <c r="Y68" s="34" t="n">
        <f aca="false">0-Y49</f>
        <v>-0.0512820512820513</v>
      </c>
    </row>
    <row r="69" customFormat="false" ht="15.8" hidden="false" customHeight="false" outlineLevel="0" collapsed="false">
      <c r="O69" s="34" t="n">
        <f aca="false">9-O49</f>
        <v>8.38461538461539</v>
      </c>
      <c r="P69" s="34" t="n">
        <f aca="false">0-P49</f>
        <v>-0.282051282051282</v>
      </c>
      <c r="Q69" s="34" t="n">
        <f aca="false">0-Q51</f>
        <v>-0.0256410256410256</v>
      </c>
      <c r="R69" s="34" t="n">
        <f aca="false">0-R51</f>
        <v>-0.0256410256410256</v>
      </c>
      <c r="S69" s="34" t="n">
        <f aca="false">1-S49</f>
        <v>0.974358974358974</v>
      </c>
      <c r="T69" s="183" t="n">
        <f aca="false">0-T49</f>
        <v>-0.0769230769230769</v>
      </c>
      <c r="U69" s="183" t="n">
        <f aca="false">0-T49</f>
        <v>-0.0769230769230769</v>
      </c>
      <c r="V69" s="183" t="n">
        <v>0</v>
      </c>
      <c r="W69" s="34" t="n">
        <f aca="false">0-W49</f>
        <v>-0.0512820512820513</v>
      </c>
      <c r="X69" s="183" t="n">
        <v>0</v>
      </c>
      <c r="Y69" s="34" t="n">
        <f aca="false">0-Y49</f>
        <v>-0.0512820512820513</v>
      </c>
    </row>
    <row r="70" customFormat="false" ht="15.8" hidden="false" customHeight="false" outlineLevel="0" collapsed="false">
      <c r="O70" s="34" t="n">
        <f aca="false">2-O49</f>
        <v>1.38461538461538</v>
      </c>
      <c r="P70" s="34" t="n">
        <f aca="false">3-P49</f>
        <v>2.71794871794872</v>
      </c>
      <c r="Q70" s="34" t="n">
        <f aca="false">0-Q51</f>
        <v>-0.0256410256410256</v>
      </c>
      <c r="R70" s="34" t="n">
        <f aca="false">0-R51</f>
        <v>-0.0256410256410256</v>
      </c>
      <c r="S70" s="34" t="n">
        <f aca="false">0-S49</f>
        <v>-0.0256410256410256</v>
      </c>
      <c r="T70" s="183" t="n">
        <f aca="false">0-T49</f>
        <v>-0.0769230769230769</v>
      </c>
      <c r="U70" s="183" t="n">
        <f aca="false">0-T49</f>
        <v>-0.0769230769230769</v>
      </c>
      <c r="V70" s="183" t="n">
        <v>0</v>
      </c>
      <c r="W70" s="34" t="n">
        <f aca="false">0-W49</f>
        <v>-0.0512820512820513</v>
      </c>
      <c r="X70" s="183" t="n">
        <v>0</v>
      </c>
      <c r="Y70" s="34" t="n">
        <f aca="false">0-Y49</f>
        <v>-0.0512820512820513</v>
      </c>
    </row>
    <row r="71" customFormat="false" ht="15.8" hidden="false" customHeight="false" outlineLevel="0" collapsed="false">
      <c r="O71" s="34" t="n">
        <f aca="false">5-O49</f>
        <v>4.38461538461539</v>
      </c>
      <c r="P71" s="34" t="n">
        <f aca="false">0-P49</f>
        <v>-0.282051282051282</v>
      </c>
      <c r="Q71" s="34" t="n">
        <f aca="false">0-Q51</f>
        <v>-0.0256410256410256</v>
      </c>
      <c r="R71" s="34" t="n">
        <f aca="false">0-R51</f>
        <v>-0.0256410256410256</v>
      </c>
      <c r="S71" s="34" t="n">
        <f aca="false">0-S49</f>
        <v>-0.0256410256410256</v>
      </c>
      <c r="T71" s="183" t="n">
        <f aca="false">0-T49</f>
        <v>-0.0769230769230769</v>
      </c>
      <c r="U71" s="183" t="n">
        <f aca="false">0-T49</f>
        <v>-0.0769230769230769</v>
      </c>
      <c r="V71" s="183" t="n">
        <v>0</v>
      </c>
      <c r="W71" s="34" t="n">
        <f aca="false">0-W49</f>
        <v>-0.0512820512820513</v>
      </c>
      <c r="X71" s="183" t="n">
        <v>0</v>
      </c>
      <c r="Y71" s="34" t="n">
        <f aca="false">0-Y49</f>
        <v>-0.0512820512820513</v>
      </c>
    </row>
    <row r="72" customFormat="false" ht="15.8" hidden="false" customHeight="false" outlineLevel="0" collapsed="false">
      <c r="O72" s="34" t="n">
        <f aca="false">2-O49</f>
        <v>1.38461538461538</v>
      </c>
      <c r="P72" s="34" t="n">
        <f aca="false">0-P49</f>
        <v>-0.282051282051282</v>
      </c>
      <c r="Q72" s="34" t="n">
        <f aca="false">0-Q51</f>
        <v>-0.0256410256410256</v>
      </c>
      <c r="R72" s="34" t="n">
        <f aca="false">0-R51</f>
        <v>-0.0256410256410256</v>
      </c>
      <c r="S72" s="34" t="n">
        <f aca="false">0-S49</f>
        <v>-0.0256410256410256</v>
      </c>
      <c r="T72" s="183" t="n">
        <f aca="false">0-T49</f>
        <v>-0.0769230769230769</v>
      </c>
      <c r="U72" s="183" t="n">
        <f aca="false">0-T49</f>
        <v>-0.0769230769230769</v>
      </c>
      <c r="V72" s="183" t="n">
        <v>0</v>
      </c>
      <c r="W72" s="34" t="n">
        <f aca="false">0-W49</f>
        <v>-0.0512820512820513</v>
      </c>
      <c r="X72" s="183" t="n">
        <v>0</v>
      </c>
      <c r="Y72" s="34" t="n">
        <f aca="false">0-Y49</f>
        <v>-0.0512820512820513</v>
      </c>
    </row>
    <row r="73" customFormat="false" ht="15.8" hidden="false" customHeight="false" outlineLevel="0" collapsed="false">
      <c r="O73" s="34" t="n">
        <f aca="false">13-O49</f>
        <v>12.3846153846154</v>
      </c>
      <c r="P73" s="34" t="n">
        <f aca="false">0-P49</f>
        <v>-0.282051282051282</v>
      </c>
      <c r="Q73" s="34" t="n">
        <f aca="false">0-Q51</f>
        <v>-0.0256410256410256</v>
      </c>
      <c r="R73" s="34" t="n">
        <f aca="false">0-R51</f>
        <v>-0.0256410256410256</v>
      </c>
      <c r="S73" s="34" t="n">
        <f aca="false">0-S49</f>
        <v>-0.0256410256410256</v>
      </c>
      <c r="T73" s="183" t="n">
        <f aca="false">0-T49</f>
        <v>-0.0769230769230769</v>
      </c>
      <c r="U73" s="183" t="n">
        <f aca="false">0-T49</f>
        <v>-0.0769230769230769</v>
      </c>
      <c r="V73" s="183" t="n">
        <v>0</v>
      </c>
      <c r="W73" s="34" t="n">
        <f aca="false">0-W49</f>
        <v>-0.0512820512820513</v>
      </c>
      <c r="X73" s="183" t="n">
        <v>0</v>
      </c>
      <c r="Y73" s="34" t="n">
        <f aca="false">0-Y49</f>
        <v>-0.0512820512820513</v>
      </c>
    </row>
    <row r="74" customFormat="false" ht="15.8" hidden="false" customHeight="false" outlineLevel="0" collapsed="false">
      <c r="O74" s="34" t="n">
        <f aca="false">11-O49</f>
        <v>10.3846153846154</v>
      </c>
      <c r="P74" s="34" t="n">
        <f aca="false">0-P49</f>
        <v>-0.282051282051282</v>
      </c>
      <c r="Q74" s="34" t="n">
        <f aca="false">0-Q51</f>
        <v>-0.0256410256410256</v>
      </c>
      <c r="R74" s="34" t="n">
        <f aca="false">0-R51</f>
        <v>-0.0256410256410256</v>
      </c>
      <c r="S74" s="34" t="n">
        <f aca="false">0-S49</f>
        <v>-0.0256410256410256</v>
      </c>
      <c r="T74" s="183" t="n">
        <f aca="false">0-T49</f>
        <v>-0.0769230769230769</v>
      </c>
      <c r="U74" s="183" t="n">
        <f aca="false">0-T49</f>
        <v>-0.0769230769230769</v>
      </c>
      <c r="V74" s="183" t="n">
        <v>0</v>
      </c>
      <c r="W74" s="34" t="n">
        <f aca="false">0-W49</f>
        <v>-0.0512820512820513</v>
      </c>
      <c r="X74" s="183" t="n">
        <v>0</v>
      </c>
      <c r="Y74" s="34" t="n">
        <f aca="false">0-Y49</f>
        <v>-0.0512820512820513</v>
      </c>
    </row>
    <row r="75" customFormat="false" ht="15.8" hidden="false" customHeight="false" outlineLevel="0" collapsed="false">
      <c r="O75" s="34" t="n">
        <f aca="false">11-O49</f>
        <v>10.3846153846154</v>
      </c>
      <c r="P75" s="34" t="n">
        <f aca="false">0-P49</f>
        <v>-0.282051282051282</v>
      </c>
      <c r="Q75" s="34" t="n">
        <f aca="false">0-Q51</f>
        <v>-0.0256410256410256</v>
      </c>
      <c r="R75" s="34" t="n">
        <f aca="false">0-R51</f>
        <v>-0.0256410256410256</v>
      </c>
      <c r="S75" s="34" t="n">
        <f aca="false">0-S49</f>
        <v>-0.0256410256410256</v>
      </c>
      <c r="T75" s="183" t="n">
        <f aca="false">0-T49</f>
        <v>-0.0769230769230769</v>
      </c>
      <c r="U75" s="183" t="n">
        <f aca="false">0-T49</f>
        <v>-0.0769230769230769</v>
      </c>
      <c r="V75" s="183" t="n">
        <v>0</v>
      </c>
      <c r="W75" s="34" t="n">
        <f aca="false">0-W49</f>
        <v>-0.0512820512820513</v>
      </c>
      <c r="X75" s="183" t="n">
        <v>0</v>
      </c>
      <c r="Y75" s="34" t="n">
        <f aca="false">0-Y49</f>
        <v>-0.0512820512820513</v>
      </c>
    </row>
    <row r="76" customFormat="false" ht="15.8" hidden="false" customHeight="false" outlineLevel="0" collapsed="false">
      <c r="O76" s="34" t="n">
        <f aca="false">14-O49</f>
        <v>13.3846153846154</v>
      </c>
      <c r="P76" s="34" t="n">
        <f aca="false">0-P49</f>
        <v>-0.282051282051282</v>
      </c>
      <c r="Q76" s="34" t="n">
        <f aca="false">0-Q51</f>
        <v>-0.0256410256410256</v>
      </c>
      <c r="R76" s="34" t="n">
        <f aca="false">0-R51</f>
        <v>-0.0256410256410256</v>
      </c>
      <c r="S76" s="34" t="n">
        <f aca="false">0-S49</f>
        <v>-0.0256410256410256</v>
      </c>
      <c r="T76" s="183" t="n">
        <f aca="false">0-T49</f>
        <v>-0.0769230769230769</v>
      </c>
      <c r="U76" s="183" t="n">
        <f aca="false">0-T49</f>
        <v>-0.0769230769230769</v>
      </c>
      <c r="V76" s="183" t="n">
        <v>0</v>
      </c>
      <c r="W76" s="34" t="n">
        <f aca="false">0-W49</f>
        <v>-0.0512820512820513</v>
      </c>
      <c r="X76" s="183" t="n">
        <v>0</v>
      </c>
      <c r="Y76" s="34" t="n">
        <f aca="false">0-Y49</f>
        <v>-0.0512820512820513</v>
      </c>
    </row>
    <row r="77" customFormat="false" ht="15.8" hidden="false" customHeight="false" outlineLevel="0" collapsed="false">
      <c r="O77" s="34" t="n">
        <f aca="false">3-O49</f>
        <v>2.38461538461538</v>
      </c>
      <c r="P77" s="34" t="n">
        <f aca="false">0-P49</f>
        <v>-0.282051282051282</v>
      </c>
      <c r="Q77" s="34" t="n">
        <f aca="false">4-Q49</f>
        <v>3.94871794871795</v>
      </c>
      <c r="R77" s="34" t="n">
        <f aca="false">4-R49</f>
        <v>3.97435897435897</v>
      </c>
      <c r="S77" s="34" t="n">
        <f aca="false">0-S49</f>
        <v>-0.0256410256410256</v>
      </c>
      <c r="T77" s="183" t="n">
        <f aca="false">0-T49</f>
        <v>-0.0769230769230769</v>
      </c>
      <c r="U77" s="183" t="n">
        <f aca="false">0-T49</f>
        <v>-0.0769230769230769</v>
      </c>
      <c r="V77" s="183" t="n">
        <v>0</v>
      </c>
      <c r="W77" s="34" t="n">
        <f aca="false">0-W49</f>
        <v>-0.0512820512820513</v>
      </c>
      <c r="X77" s="183" t="n">
        <v>0</v>
      </c>
      <c r="Y77" s="34" t="n">
        <f aca="false">0-Y49</f>
        <v>-0.0512820512820513</v>
      </c>
    </row>
    <row r="78" customFormat="false" ht="15.8" hidden="false" customHeight="false" outlineLevel="0" collapsed="false">
      <c r="O78" s="34" t="n">
        <f aca="false">7-O49</f>
        <v>6.38461538461539</v>
      </c>
      <c r="P78" s="34" t="n">
        <f aca="false">0-P49</f>
        <v>-0.282051282051282</v>
      </c>
      <c r="Q78" s="34" t="n">
        <f aca="false">0-Q51</f>
        <v>-0.0256410256410256</v>
      </c>
      <c r="R78" s="34" t="n">
        <f aca="false">0-R51</f>
        <v>-0.0256410256410256</v>
      </c>
      <c r="S78" s="34" t="n">
        <f aca="false">0-S49</f>
        <v>-0.0256410256410256</v>
      </c>
      <c r="T78" s="183" t="n">
        <f aca="false">0-T49</f>
        <v>-0.0769230769230769</v>
      </c>
      <c r="U78" s="183" t="n">
        <f aca="false">0-T49</f>
        <v>-0.0769230769230769</v>
      </c>
      <c r="V78" s="183" t="n">
        <v>0</v>
      </c>
      <c r="W78" s="34" t="n">
        <f aca="false">0-W49</f>
        <v>-0.0512820512820513</v>
      </c>
      <c r="X78" s="183" t="n">
        <v>0</v>
      </c>
      <c r="Y78" s="34" t="n">
        <f aca="false">0-Y49</f>
        <v>-0.0512820512820513</v>
      </c>
    </row>
    <row r="79" customFormat="false" ht="15.8" hidden="false" customHeight="false" outlineLevel="0" collapsed="false">
      <c r="O79" s="34" t="n">
        <f aca="false">3-O49</f>
        <v>2.38461538461538</v>
      </c>
      <c r="P79" s="34" t="n">
        <f aca="false">0-P49</f>
        <v>-0.282051282051282</v>
      </c>
      <c r="Q79" s="34" t="n">
        <f aca="false">0-Q51</f>
        <v>-0.0256410256410256</v>
      </c>
      <c r="R79" s="34" t="n">
        <f aca="false">0-R51</f>
        <v>-0.0256410256410256</v>
      </c>
      <c r="S79" s="34" t="n">
        <f aca="false">0-S49</f>
        <v>-0.0256410256410256</v>
      </c>
      <c r="T79" s="183" t="n">
        <f aca="false">0-T49</f>
        <v>-0.0769230769230769</v>
      </c>
      <c r="U79" s="183" t="n">
        <f aca="false">0-T49</f>
        <v>-0.0769230769230769</v>
      </c>
      <c r="V79" s="183" t="n">
        <v>0</v>
      </c>
      <c r="W79" s="34" t="n">
        <f aca="false">0-W49</f>
        <v>-0.0512820512820513</v>
      </c>
      <c r="X79" s="183" t="n">
        <v>0</v>
      </c>
      <c r="Y79" s="34" t="n">
        <f aca="false">0-Y49</f>
        <v>-0.0512820512820513</v>
      </c>
    </row>
    <row r="80" customFormat="false" ht="15.8" hidden="false" customHeight="false" outlineLevel="0" collapsed="false">
      <c r="O80" s="34" t="n">
        <f aca="false">2-O49</f>
        <v>1.38461538461538</v>
      </c>
      <c r="P80" s="34" t="n">
        <f aca="false">0-P49</f>
        <v>-0.282051282051282</v>
      </c>
      <c r="Q80" s="34" t="n">
        <f aca="false">0-Q51</f>
        <v>-0.0256410256410256</v>
      </c>
      <c r="R80" s="34" t="n">
        <f aca="false">0-R51</f>
        <v>-0.0256410256410256</v>
      </c>
      <c r="S80" s="34" t="n">
        <f aca="false">0-S49</f>
        <v>-0.0256410256410256</v>
      </c>
      <c r="T80" s="183" t="n">
        <f aca="false">0-T49</f>
        <v>-0.0769230769230769</v>
      </c>
      <c r="U80" s="183" t="n">
        <f aca="false">0-T49</f>
        <v>-0.0769230769230769</v>
      </c>
      <c r="V80" s="183" t="n">
        <v>0</v>
      </c>
      <c r="W80" s="34" t="n">
        <f aca="false">0-W49</f>
        <v>-0.0512820512820513</v>
      </c>
      <c r="X80" s="183" t="n">
        <v>0</v>
      </c>
      <c r="Y80" s="34" t="n">
        <f aca="false">0-Y49</f>
        <v>-0.0512820512820513</v>
      </c>
    </row>
    <row r="81" customFormat="false" ht="15.8" hidden="false" customHeight="false" outlineLevel="0" collapsed="false">
      <c r="O81" s="34" t="n">
        <f aca="false">7-O49</f>
        <v>6.38461538461539</v>
      </c>
      <c r="P81" s="34" t="n">
        <f aca="false">0-P49</f>
        <v>-0.282051282051282</v>
      </c>
      <c r="Q81" s="34" t="n">
        <f aca="false">0-Q51</f>
        <v>-0.0256410256410256</v>
      </c>
      <c r="R81" s="34" t="n">
        <f aca="false">0-R51</f>
        <v>-0.0256410256410256</v>
      </c>
      <c r="S81" s="34" t="n">
        <f aca="false">0-S49</f>
        <v>-0.0256410256410256</v>
      </c>
      <c r="T81" s="183" t="n">
        <f aca="false">0-T49</f>
        <v>-0.0769230769230769</v>
      </c>
      <c r="U81" s="183" t="n">
        <f aca="false">0-T49</f>
        <v>-0.0769230769230769</v>
      </c>
      <c r="V81" s="183" t="n">
        <v>0</v>
      </c>
      <c r="W81" s="34" t="n">
        <f aca="false">0-W49</f>
        <v>-0.0512820512820513</v>
      </c>
      <c r="X81" s="183" t="n">
        <v>0</v>
      </c>
      <c r="Y81" s="34" t="n">
        <f aca="false">0-Y49</f>
        <v>-0.0512820512820513</v>
      </c>
    </row>
    <row r="82" customFormat="false" ht="15.8" hidden="false" customHeight="false" outlineLevel="0" collapsed="false">
      <c r="O82" s="34" t="n">
        <f aca="false">13-O49</f>
        <v>12.3846153846154</v>
      </c>
      <c r="P82" s="34" t="n">
        <f aca="false">0-P49</f>
        <v>-0.282051282051282</v>
      </c>
      <c r="Q82" s="34" t="n">
        <f aca="false">1-Q49</f>
        <v>0.948717948717949</v>
      </c>
      <c r="R82" s="34" t="n">
        <f aca="false">1-R49</f>
        <v>0.974358974358974</v>
      </c>
      <c r="S82" s="34" t="n">
        <f aca="false">0-S49</f>
        <v>-0.0256410256410256</v>
      </c>
      <c r="T82" s="183" t="n">
        <f aca="false">0-T49</f>
        <v>-0.0769230769230769</v>
      </c>
      <c r="U82" s="183" t="n">
        <f aca="false">0-T49</f>
        <v>-0.0769230769230769</v>
      </c>
      <c r="V82" s="183" t="n">
        <v>0</v>
      </c>
      <c r="W82" s="34" t="n">
        <f aca="false">0-W49</f>
        <v>-0.0512820512820513</v>
      </c>
      <c r="X82" s="183" t="n">
        <v>0</v>
      </c>
      <c r="Y82" s="34" t="n">
        <f aca="false">0-Y49</f>
        <v>-0.0512820512820513</v>
      </c>
    </row>
    <row r="83" customFormat="false" ht="15.8" hidden="false" customHeight="false" outlineLevel="0" collapsed="false">
      <c r="O83" s="34" t="n">
        <f aca="false">3-O49</f>
        <v>2.38461538461538</v>
      </c>
      <c r="P83" s="34" t="n">
        <f aca="false">0-P49</f>
        <v>-0.282051282051282</v>
      </c>
      <c r="Q83" s="34" t="n">
        <f aca="false">0-Q51</f>
        <v>-0.0256410256410256</v>
      </c>
      <c r="R83" s="34" t="n">
        <f aca="false">0-R51</f>
        <v>-0.0256410256410256</v>
      </c>
      <c r="S83" s="34" t="n">
        <f aca="false">0-S49</f>
        <v>-0.0256410256410256</v>
      </c>
      <c r="T83" s="183" t="n">
        <f aca="false">0-T49</f>
        <v>-0.0769230769230769</v>
      </c>
      <c r="U83" s="183" t="n">
        <f aca="false">0-T49</f>
        <v>-0.0769230769230769</v>
      </c>
      <c r="V83" s="183" t="n">
        <v>0</v>
      </c>
      <c r="W83" s="34" t="n">
        <f aca="false">0-W49</f>
        <v>-0.0512820512820513</v>
      </c>
      <c r="X83" s="183" t="n">
        <v>0</v>
      </c>
      <c r="Y83" s="34" t="n">
        <f aca="false">0-Y49</f>
        <v>-0.0512820512820513</v>
      </c>
    </row>
    <row r="84" customFormat="false" ht="15.8" hidden="false" customHeight="false" outlineLevel="0" collapsed="false">
      <c r="O84" s="34" t="n">
        <f aca="false">1-O49</f>
        <v>0.384615384615385</v>
      </c>
      <c r="P84" s="34" t="n">
        <f aca="false">0-P49</f>
        <v>-0.282051282051282</v>
      </c>
      <c r="Q84" s="34" t="n">
        <f aca="false">0-Q51</f>
        <v>-0.0256410256410256</v>
      </c>
      <c r="R84" s="34" t="n">
        <f aca="false">0-R51</f>
        <v>-0.0256410256410256</v>
      </c>
      <c r="S84" s="34" t="n">
        <f aca="false">0-S49</f>
        <v>-0.0256410256410256</v>
      </c>
      <c r="T84" s="183" t="n">
        <f aca="false">0-T49</f>
        <v>-0.0769230769230769</v>
      </c>
      <c r="U84" s="183" t="n">
        <f aca="false">0-T49</f>
        <v>-0.0769230769230769</v>
      </c>
      <c r="V84" s="183" t="n">
        <v>0</v>
      </c>
      <c r="W84" s="34" t="n">
        <f aca="false">0-W49</f>
        <v>-0.0512820512820513</v>
      </c>
      <c r="X84" s="183" t="n">
        <v>0</v>
      </c>
      <c r="Y84" s="34" t="n">
        <f aca="false">0-Y49</f>
        <v>-0.0512820512820513</v>
      </c>
    </row>
    <row r="85" customFormat="false" ht="15.8" hidden="false" customHeight="false" outlineLevel="0" collapsed="false">
      <c r="O85" s="34" t="n">
        <f aca="false">4-O49</f>
        <v>3.38461538461538</v>
      </c>
      <c r="P85" s="34" t="n">
        <f aca="false">1-P49</f>
        <v>0.717948717948718</v>
      </c>
      <c r="Q85" s="34" t="n">
        <f aca="false">4-Q49</f>
        <v>3.94871794871795</v>
      </c>
      <c r="R85" s="34" t="n">
        <f aca="false">4-R49</f>
        <v>3.97435897435897</v>
      </c>
      <c r="S85" s="34" t="n">
        <f aca="false">0-S49</f>
        <v>-0.0256410256410256</v>
      </c>
      <c r="T85" s="183" t="n">
        <f aca="false">0-T49</f>
        <v>-0.0769230769230769</v>
      </c>
      <c r="U85" s="183" t="n">
        <f aca="false">0-T49</f>
        <v>-0.0769230769230769</v>
      </c>
      <c r="V85" s="183" t="n">
        <v>0</v>
      </c>
      <c r="W85" s="34" t="n">
        <f aca="false">0-W49</f>
        <v>-0.0512820512820513</v>
      </c>
      <c r="X85" s="183" t="n">
        <v>0</v>
      </c>
      <c r="Y85" s="34" t="n">
        <f aca="false">0-Y49</f>
        <v>-0.0512820512820513</v>
      </c>
    </row>
    <row r="86" customFormat="false" ht="15.8" hidden="false" customHeight="false" outlineLevel="0" collapsed="false">
      <c r="O86" s="34" t="n">
        <f aca="false">4-O49</f>
        <v>3.38461538461538</v>
      </c>
      <c r="P86" s="183" t="n">
        <f aca="false">0-P49</f>
        <v>-0.282051282051282</v>
      </c>
      <c r="Q86" s="183" t="n">
        <f aca="false">0-Q51</f>
        <v>-0.0256410256410256</v>
      </c>
      <c r="R86" s="183" t="n">
        <f aca="false">0-R51</f>
        <v>-0.0256410256410256</v>
      </c>
      <c r="S86" s="34" t="n">
        <f aca="false">0-S49</f>
        <v>-0.0256410256410256</v>
      </c>
      <c r="T86" s="183" t="n">
        <f aca="false">0-T49</f>
        <v>-0.0769230769230769</v>
      </c>
      <c r="U86" s="183" t="n">
        <f aca="false">0-T49</f>
        <v>-0.0769230769230769</v>
      </c>
      <c r="V86" s="183" t="n">
        <v>0</v>
      </c>
      <c r="W86" s="34" t="n">
        <f aca="false">0-W49</f>
        <v>-0.0512820512820513</v>
      </c>
      <c r="X86" s="183" t="n">
        <v>0</v>
      </c>
      <c r="Y86" s="34" t="n">
        <f aca="false">0-Y49</f>
        <v>-0.0512820512820513</v>
      </c>
    </row>
    <row r="87" customFormat="false" ht="15.8" hidden="false" customHeight="false" outlineLevel="0" collapsed="false">
      <c r="O87" s="34" t="n">
        <f aca="false">4-O49</f>
        <v>3.38461538461538</v>
      </c>
      <c r="P87" s="183" t="n">
        <f aca="false">0-P49</f>
        <v>-0.282051282051282</v>
      </c>
      <c r="Q87" s="183" t="n">
        <f aca="false">0-Q51</f>
        <v>-0.0256410256410256</v>
      </c>
      <c r="R87" s="183" t="n">
        <f aca="false">0-R51</f>
        <v>-0.0256410256410256</v>
      </c>
      <c r="S87" s="34" t="n">
        <f aca="false">0-S49</f>
        <v>-0.0256410256410256</v>
      </c>
      <c r="T87" s="183" t="n">
        <f aca="false">0-T49</f>
        <v>-0.0769230769230769</v>
      </c>
      <c r="U87" s="183" t="n">
        <f aca="false">0-T49</f>
        <v>-0.0769230769230769</v>
      </c>
      <c r="V87" s="183" t="n">
        <v>0</v>
      </c>
      <c r="W87" s="34" t="n">
        <f aca="false">0-W49</f>
        <v>-0.0512820512820513</v>
      </c>
      <c r="X87" s="183" t="n">
        <v>0</v>
      </c>
      <c r="Y87" s="34" t="n">
        <f aca="false">0-Y49</f>
        <v>-0.0512820512820513</v>
      </c>
    </row>
    <row r="88" customFormat="false" ht="15.8" hidden="false" customHeight="false" outlineLevel="0" collapsed="false">
      <c r="O88" s="34" t="n">
        <f aca="false">10-O49</f>
        <v>9.38461538461539</v>
      </c>
      <c r="P88" s="183" t="n">
        <f aca="false">0-P49</f>
        <v>-0.282051282051282</v>
      </c>
      <c r="Q88" s="183" t="n">
        <f aca="false">0-Q51</f>
        <v>-0.0256410256410256</v>
      </c>
      <c r="R88" s="183" t="n">
        <f aca="false">0-R51</f>
        <v>-0.0256410256410256</v>
      </c>
      <c r="S88" s="34" t="n">
        <f aca="false">0-S49</f>
        <v>-0.0256410256410256</v>
      </c>
      <c r="T88" s="183" t="n">
        <f aca="false">0-T49</f>
        <v>-0.0769230769230769</v>
      </c>
      <c r="U88" s="183" t="n">
        <f aca="false">0-T49</f>
        <v>-0.0769230769230769</v>
      </c>
      <c r="V88" s="183" t="n">
        <v>0</v>
      </c>
      <c r="W88" s="34" t="n">
        <f aca="false">0-W49</f>
        <v>-0.0512820512820513</v>
      </c>
      <c r="X88" s="183" t="n">
        <v>0</v>
      </c>
      <c r="Y88" s="34" t="n">
        <f aca="false">0-Y49</f>
        <v>-0.0512820512820513</v>
      </c>
    </row>
    <row r="89" customFormat="false" ht="15.8" hidden="false" customHeight="false" outlineLevel="0" collapsed="false">
      <c r="O89" s="34" t="n">
        <f aca="false">5-O49</f>
        <v>4.38461538461539</v>
      </c>
      <c r="P89" s="183" t="n">
        <f aca="false">0-P49</f>
        <v>-0.282051282051282</v>
      </c>
      <c r="Q89" s="183" t="n">
        <f aca="false">0-Q51</f>
        <v>-0.0256410256410256</v>
      </c>
      <c r="R89" s="183" t="n">
        <f aca="false">0-R51</f>
        <v>-0.0256410256410256</v>
      </c>
      <c r="S89" s="34" t="n">
        <f aca="false">0-S49</f>
        <v>-0.0256410256410256</v>
      </c>
      <c r="T89" s="183" t="n">
        <f aca="false">0-T49</f>
        <v>-0.0769230769230769</v>
      </c>
      <c r="U89" s="183" t="n">
        <f aca="false">0-T49</f>
        <v>-0.0769230769230769</v>
      </c>
      <c r="V89" s="183" t="n">
        <v>0</v>
      </c>
      <c r="W89" s="34" t="n">
        <f aca="false">0-W49</f>
        <v>-0.0512820512820513</v>
      </c>
      <c r="X89" s="183" t="n">
        <v>0</v>
      </c>
      <c r="Y89" s="34" t="n">
        <f aca="false">0-Y49</f>
        <v>-0.0512820512820513</v>
      </c>
    </row>
    <row r="90" customFormat="false" ht="15.8" hidden="false" customHeight="false" outlineLevel="0" collapsed="false">
      <c r="O90" s="34" t="n">
        <f aca="false">14-O49</f>
        <v>13.3846153846154</v>
      </c>
      <c r="P90" s="183" t="n">
        <f aca="false">0-P49</f>
        <v>-0.282051282051282</v>
      </c>
      <c r="Q90" s="183" t="n">
        <f aca="false">0-Q51</f>
        <v>-0.0256410256410256</v>
      </c>
      <c r="R90" s="183" t="n">
        <f aca="false">0-R51</f>
        <v>-0.0256410256410256</v>
      </c>
      <c r="S90" s="34" t="n">
        <f aca="false">0-S49</f>
        <v>-0.0256410256410256</v>
      </c>
      <c r="T90" s="183" t="n">
        <f aca="false">0-T49</f>
        <v>-0.0769230769230769</v>
      </c>
      <c r="U90" s="183" t="n">
        <f aca="false">0-T49</f>
        <v>-0.0769230769230769</v>
      </c>
      <c r="V90" s="183" t="n">
        <v>0</v>
      </c>
      <c r="W90" s="34" t="n">
        <f aca="false">2-W49</f>
        <v>1.94871794871795</v>
      </c>
      <c r="X90" s="183" t="n">
        <v>0</v>
      </c>
      <c r="Y90" s="34" t="n">
        <f aca="false">2-Y49</f>
        <v>1.94871794871795</v>
      </c>
    </row>
    <row r="91" customFormat="false" ht="15.8" hidden="false" customHeight="false" outlineLevel="0" collapsed="false">
      <c r="O91" s="34" t="n">
        <f aca="false">3-O49</f>
        <v>2.38461538461538</v>
      </c>
      <c r="P91" s="183" t="n">
        <f aca="false">0-P49</f>
        <v>-0.282051282051282</v>
      </c>
      <c r="Q91" s="183" t="n">
        <f aca="false">0-Q51</f>
        <v>-0.0256410256410256</v>
      </c>
      <c r="R91" s="183" t="n">
        <f aca="false">0-R51</f>
        <v>-0.0256410256410256</v>
      </c>
      <c r="S91" s="34" t="n">
        <f aca="false">0-S49</f>
        <v>-0.0256410256410256</v>
      </c>
      <c r="T91" s="183" t="n">
        <f aca="false">0-T49</f>
        <v>-0.0769230769230769</v>
      </c>
      <c r="U91" s="183" t="n">
        <f aca="false">0-T49</f>
        <v>-0.0769230769230769</v>
      </c>
      <c r="V91" s="183" t="n">
        <v>0</v>
      </c>
      <c r="W91" s="34" t="n">
        <f aca="false">0-W49</f>
        <v>-0.0512820512820513</v>
      </c>
      <c r="X91" s="183" t="n">
        <v>0</v>
      </c>
      <c r="Y91" s="34" t="n">
        <f aca="false">0-Y49</f>
        <v>-0.0512820512820513</v>
      </c>
    </row>
    <row r="92" customFormat="false" ht="15.8" hidden="false" customHeight="false" outlineLevel="0" collapsed="false">
      <c r="O92" s="34" t="n">
        <f aca="false">2-O49</f>
        <v>1.38461538461538</v>
      </c>
      <c r="P92" s="183" t="n">
        <f aca="false">0-P49</f>
        <v>-0.282051282051282</v>
      </c>
      <c r="Q92" s="183" t="n">
        <f aca="false">0-Q51</f>
        <v>-0.0256410256410256</v>
      </c>
      <c r="R92" s="183" t="n">
        <f aca="false">0-R51</f>
        <v>-0.0256410256410256</v>
      </c>
      <c r="S92" s="34" t="n">
        <f aca="false">0-S49</f>
        <v>-0.0256410256410256</v>
      </c>
      <c r="T92" s="183" t="n">
        <f aca="false">0-T49</f>
        <v>-0.0769230769230769</v>
      </c>
      <c r="U92" s="183" t="n">
        <f aca="false">0-T49</f>
        <v>-0.0769230769230769</v>
      </c>
      <c r="V92" s="183" t="n">
        <v>0</v>
      </c>
      <c r="W92" s="34" t="n">
        <f aca="false">0-W49</f>
        <v>-0.0512820512820513</v>
      </c>
      <c r="X92" s="183" t="n">
        <v>0</v>
      </c>
      <c r="Y92" s="34" t="n">
        <f aca="false">0-Y49</f>
        <v>-0.0512820512820513</v>
      </c>
    </row>
    <row r="93" customFormat="false" ht="15.8" hidden="false" customHeight="false" outlineLevel="0" collapsed="false">
      <c r="O93" s="34" t="n">
        <f aca="false">2-O49</f>
        <v>1.38461538461538</v>
      </c>
      <c r="P93" s="183" t="n">
        <f aca="false">0-P49</f>
        <v>-0.282051282051282</v>
      </c>
      <c r="Q93" s="183" t="n">
        <f aca="false">0-Q51</f>
        <v>-0.0256410256410256</v>
      </c>
      <c r="R93" s="183" t="n">
        <f aca="false">0-R51</f>
        <v>-0.0256410256410256</v>
      </c>
      <c r="S93" s="34" t="n">
        <f aca="false">0-S49</f>
        <v>-0.0256410256410256</v>
      </c>
      <c r="T93" s="183" t="n">
        <f aca="false">0-T49</f>
        <v>-0.0769230769230769</v>
      </c>
      <c r="U93" s="183" t="n">
        <f aca="false">0-T49</f>
        <v>-0.0769230769230769</v>
      </c>
      <c r="V93" s="183" t="n">
        <v>0</v>
      </c>
      <c r="W93" s="34" t="n">
        <f aca="false">0-W49</f>
        <v>-0.0512820512820513</v>
      </c>
      <c r="X93" s="183" t="n">
        <v>0</v>
      </c>
      <c r="Y93" s="34" t="n">
        <f aca="false">0-Y49</f>
        <v>-0.0512820512820513</v>
      </c>
    </row>
    <row r="94" customFormat="false" ht="15.8" hidden="false" customHeight="false" outlineLevel="0" collapsed="false">
      <c r="N94" s="183" t="s">
        <v>97</v>
      </c>
      <c r="O94" s="183" t="n">
        <f aca="false">SUM(O56:O93)</f>
        <v>208.615384615385</v>
      </c>
      <c r="P94" s="183" t="n">
        <f aca="false">SUM(P56:P93)</f>
        <v>8.28205128205128</v>
      </c>
      <c r="Q94" s="183" t="n">
        <f aca="false">SUM(Q56:Q93)</f>
        <v>10.7179487179487</v>
      </c>
      <c r="R94" s="183" t="n">
        <f aca="false">SUM(R56:R93)</f>
        <v>10.974358974359</v>
      </c>
      <c r="S94" s="183" t="n">
        <f aca="false">SUM(S56:S93)</f>
        <v>0.0769230769230766</v>
      </c>
      <c r="T94" s="183" t="n">
        <f aca="false">SUM(T56:T93)</f>
        <v>-1.92307692307692</v>
      </c>
      <c r="U94" s="183" t="n">
        <f aca="false">SUM(U56:U93)</f>
        <v>0.128205128205129</v>
      </c>
      <c r="V94" s="183" t="n">
        <v>0</v>
      </c>
      <c r="W94" s="183" t="n">
        <f aca="false">SUM(W56:W93)</f>
        <v>0.0512820512820504</v>
      </c>
      <c r="X94" s="183" t="n">
        <v>0</v>
      </c>
      <c r="Y94" s="183" t="n">
        <f aca="false">SUM(Y56:Y93)</f>
        <v>0.0512820512820504</v>
      </c>
    </row>
    <row r="95" customFormat="false" ht="15.8" hidden="false" customHeight="false" outlineLevel="0" collapsed="false">
      <c r="N95" s="184" t="s">
        <v>98</v>
      </c>
      <c r="O95" s="183" t="n">
        <f aca="false">O94*O94</f>
        <v>43520.3786982249</v>
      </c>
      <c r="P95" s="183" t="n">
        <f aca="false">POWER(P94 ,2)</f>
        <v>68.5923734385273</v>
      </c>
      <c r="Q95" s="183" t="n">
        <f aca="false">POWER(Q94,2)</f>
        <v>114.874424720579</v>
      </c>
      <c r="R95" s="183" t="n">
        <f aca="false">POWER(R94,2)</f>
        <v>120.436554898093</v>
      </c>
      <c r="S95" s="183" t="n">
        <f aca="false">POWER(S94,2)</f>
        <v>0.00591715976331356</v>
      </c>
      <c r="T95" s="183" t="n">
        <f aca="false">POWER(T94,2)</f>
        <v>3.69822485207101</v>
      </c>
      <c r="U95" s="183" t="n">
        <f aca="false">POWER(U94,2)</f>
        <v>0.0164365548980936</v>
      </c>
      <c r="V95" s="183" t="n">
        <v>0</v>
      </c>
      <c r="W95" s="183" t="n">
        <f aca="false">POWER(W94,2)</f>
        <v>0.00262984878369485</v>
      </c>
      <c r="X95" s="183" t="n">
        <v>0</v>
      </c>
      <c r="Y95" s="183" t="n">
        <f aca="false">POWER(Y94,2)</f>
        <v>0.00262984878369485</v>
      </c>
    </row>
    <row r="96" customFormat="false" ht="15.8" hidden="false" customHeight="false" outlineLevel="0" collapsed="false">
      <c r="N96" s="183" t="s">
        <v>99</v>
      </c>
      <c r="O96" s="183" t="n">
        <f aca="false">O95/39</f>
        <v>1115.90714610833</v>
      </c>
      <c r="P96" s="183" t="n">
        <f aca="false">P95/39</f>
        <v>1.75877880611609</v>
      </c>
      <c r="Q96" s="183" t="n">
        <f aca="false">Q95/39</f>
        <v>2.94549806975843</v>
      </c>
      <c r="R96" s="183" t="n">
        <f aca="false">R95/39</f>
        <v>3.08811679225881</v>
      </c>
      <c r="S96" s="183" t="n">
        <f aca="false">S95/39</f>
        <v>0.000151722045213168</v>
      </c>
      <c r="T96" s="183" t="n">
        <f aca="false">T95/39</f>
        <v>0.094826278258231</v>
      </c>
      <c r="U96" s="183" t="n">
        <f aca="false">U95/39</f>
        <v>0.000421450125592144</v>
      </c>
      <c r="V96" s="183" t="n">
        <v>0</v>
      </c>
      <c r="W96" s="183" t="n">
        <f aca="false">W95/39</f>
        <v>6.74320200947397E-005</v>
      </c>
      <c r="X96" s="183" t="n">
        <v>0</v>
      </c>
      <c r="Y96" s="183" t="n">
        <f aca="false">Y95/39</f>
        <v>6.74320200947397E-005</v>
      </c>
    </row>
    <row r="97" customFormat="false" ht="26.5" hidden="false" customHeight="false" outlineLevel="0" collapsed="false">
      <c r="A97" s="4"/>
      <c r="B97" s="4"/>
      <c r="C97" s="4"/>
      <c r="D97" s="4"/>
      <c r="E97" s="4"/>
      <c r="F97" s="4"/>
      <c r="G97" s="4"/>
      <c r="H97" s="4"/>
      <c r="I97" s="4"/>
      <c r="J97" s="4"/>
      <c r="K97" s="4"/>
      <c r="L97" s="4"/>
      <c r="M97" s="4"/>
      <c r="N97" s="182" t="s">
        <v>96</v>
      </c>
      <c r="O97" s="182" t="n">
        <f aca="false">SQRT(O96)</f>
        <v>33.4051963937997</v>
      </c>
      <c r="P97" s="182" t="n">
        <f aca="false">SQRT(P96)</f>
        <v>1.32618958151393</v>
      </c>
      <c r="Q97" s="182" t="n">
        <f aca="false">SQRT(Q96)</f>
        <v>1.71624534078273</v>
      </c>
      <c r="R97" s="182" t="n">
        <f aca="false">SQRT(R96)</f>
        <v>1.75730384175839</v>
      </c>
      <c r="S97" s="182" t="n">
        <f aca="false">SQRT(S96)</f>
        <v>0.012317550292699</v>
      </c>
      <c r="T97" s="182" t="n">
        <f aca="false">SQRT(T96)</f>
        <v>0.307938757317475</v>
      </c>
      <c r="U97" s="182" t="n">
        <f aca="false">SQRT(U96)</f>
        <v>0.0205292504878318</v>
      </c>
      <c r="V97" s="182" t="n">
        <v>0</v>
      </c>
      <c r="W97" s="182" t="n">
        <f aca="false">SQRT(W96)</f>
        <v>0.00821170019513253</v>
      </c>
      <c r="X97" s="182" t="n">
        <v>0</v>
      </c>
      <c r="Y97" s="182" t="n">
        <f aca="false">SQRT(Y96)</f>
        <v>0.00821170019513253</v>
      </c>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row>
  </sheetData>
  <mergeCells count="14">
    <mergeCell ref="C1:Y1"/>
    <mergeCell ref="Z1:AT1"/>
    <mergeCell ref="E2:M2"/>
    <mergeCell ref="N2:Y2"/>
    <mergeCell ref="Z2:AI2"/>
    <mergeCell ref="AJ2:AT2"/>
    <mergeCell ref="E3:I3"/>
    <mergeCell ref="K3:M3"/>
    <mergeCell ref="P3:U3"/>
    <mergeCell ref="V3:Y3"/>
    <mergeCell ref="AA3:AE3"/>
    <mergeCell ref="AG3:AI3"/>
    <mergeCell ref="AK3:AP3"/>
    <mergeCell ref="AQ3:AT3"/>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&amp;C&amp;"Arial,Standard"&amp;10&amp;A</oddHeader>
    <oddFooter>&amp;C&amp;"Arial,Standard"&amp;10Seite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L392"/>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AD12" activeCellId="0" sqref="AD12"/>
    </sheetView>
  </sheetViews>
  <sheetFormatPr defaultColWidth="11.53515625" defaultRowHeight="14.65" zeroHeight="false" outlineLevelRow="0" outlineLevelCol="0"/>
  <cols>
    <col collapsed="false" customWidth="true" hidden="false" outlineLevel="0" max="1" min="1" style="185" width="17.41"/>
    <col collapsed="false" customWidth="true" hidden="false" outlineLevel="0" max="2" min="2" style="186" width="19.98"/>
    <col collapsed="false" customWidth="true" hidden="false" outlineLevel="0" max="3" min="3" style="186" width="24.16"/>
    <col collapsed="false" customWidth="true" hidden="false" outlineLevel="0" max="4" min="4" style="186" width="11.88"/>
    <col collapsed="false" customWidth="true" hidden="false" outlineLevel="0" max="5" min="5" style="187" width="38.4"/>
    <col collapsed="false" customWidth="true" hidden="false" outlineLevel="0" max="6" min="6" style="187" width="31.35"/>
    <col collapsed="false" customWidth="true" hidden="false" outlineLevel="0" max="8" min="7" style="187" width="21.35"/>
    <col collapsed="false" customWidth="true" hidden="false" outlineLevel="0" max="9" min="9" style="187" width="35.43"/>
    <col collapsed="false" customWidth="true" hidden="false" outlineLevel="0" max="10" min="10" style="187" width="35.79"/>
    <col collapsed="false" customWidth="true" hidden="false" outlineLevel="0" max="11" min="11" style="187" width="28.31"/>
    <col collapsed="false" customWidth="true" hidden="false" outlineLevel="0" max="12" min="12" style="187" width="21.35"/>
    <col collapsed="false" customWidth="true" hidden="false" outlineLevel="0" max="13" min="13" style="188" width="60.63"/>
    <col collapsed="false" customWidth="true" hidden="false" outlineLevel="0" max="14" min="14" style="189" width="21.35"/>
    <col collapsed="false" customWidth="true" hidden="false" outlineLevel="0" max="15" min="15" style="186" width="14.63"/>
    <col collapsed="false" customWidth="true" hidden="false" outlineLevel="0" max="16" min="16" style="190" width="20.79"/>
    <col collapsed="false" customWidth="true" hidden="false" outlineLevel="0" max="17" min="17" style="191" width="11.11"/>
    <col collapsed="false" customWidth="false" hidden="false" outlineLevel="0" max="18" min="18" style="191" width="11.55"/>
    <col collapsed="false" customWidth="true" hidden="false" outlineLevel="0" max="19" min="19" style="189" width="25.86"/>
    <col collapsed="false" customWidth="true" hidden="false" outlineLevel="0" max="20" min="20" style="186" width="17.41"/>
    <col collapsed="false" customWidth="true" hidden="false" outlineLevel="0" max="21" min="21" style="190" width="34.11"/>
    <col collapsed="false" customWidth="true" hidden="false" outlineLevel="0" max="22" min="22" style="191" width="11.11"/>
    <col collapsed="false" customWidth="false" hidden="false" outlineLevel="0" max="23" min="23" style="191" width="11.55"/>
    <col collapsed="false" customWidth="true" hidden="false" outlineLevel="0" max="24" min="24" style="191" width="20.25"/>
    <col collapsed="false" customWidth="true" hidden="false" outlineLevel="0" max="25" min="25" style="190" width="18.49"/>
    <col collapsed="false" customWidth="true" hidden="false" outlineLevel="0" max="26" min="26" style="190" width="20.25"/>
    <col collapsed="false" customWidth="true" hidden="false" outlineLevel="0" max="27" min="27" style="191" width="11.11"/>
    <col collapsed="false" customWidth="false" hidden="false" outlineLevel="0" max="28" min="28" style="191" width="11.55"/>
    <col collapsed="false" customWidth="true" hidden="false" outlineLevel="0" max="29" min="29" style="189" width="21.33"/>
    <col collapsed="false" customWidth="true" hidden="false" outlineLevel="0" max="30" min="30" style="186" width="11.88"/>
    <col collapsed="false" customWidth="true" hidden="false" outlineLevel="0" max="31" min="31" style="186" width="18.9"/>
    <col collapsed="false" customWidth="true" hidden="false" outlineLevel="0" max="32" min="32" style="191" width="24.2"/>
    <col collapsed="false" customWidth="true" hidden="false" outlineLevel="0" max="33" min="33" style="191" width="33.33"/>
    <col collapsed="false" customWidth="true" hidden="false" outlineLevel="0" max="34" min="34" style="189" width="18.36"/>
    <col collapsed="false" customWidth="true" hidden="false" outlineLevel="0" max="35" min="35" style="186" width="17.28"/>
    <col collapsed="false" customWidth="true" hidden="false" outlineLevel="0" max="36" min="36" style="186" width="22.28"/>
    <col collapsed="false" customWidth="true" hidden="false" outlineLevel="0" max="37" min="37" style="191" width="26.85"/>
    <col collapsed="false" customWidth="true" hidden="false" outlineLevel="0" max="38" min="38" style="191" width="21.02"/>
    <col collapsed="false" customWidth="true" hidden="false" outlineLevel="0" max="39" min="39" style="192" width="27.08"/>
    <col collapsed="false" customWidth="true" hidden="false" outlineLevel="0" max="40" min="40" style="193" width="17.82"/>
    <col collapsed="false" customWidth="true" hidden="false" outlineLevel="0" max="41" min="41" style="193" width="22.68"/>
    <col collapsed="false" customWidth="true" hidden="false" outlineLevel="0" max="42" min="42" style="194" width="11.11"/>
    <col collapsed="false" customWidth="false" hidden="false" outlineLevel="0" max="43" min="43" style="191" width="11.55"/>
    <col collapsed="false" customWidth="true" hidden="false" outlineLevel="0" max="44" min="44" style="189" width="23.54"/>
    <col collapsed="false" customWidth="true" hidden="false" outlineLevel="0" max="45" min="45" style="186" width="17.82"/>
    <col collapsed="false" customWidth="true" hidden="false" outlineLevel="0" max="46" min="46" style="186" width="22.68"/>
    <col collapsed="false" customWidth="true" hidden="false" outlineLevel="0" max="47" min="47" style="191" width="11.11"/>
    <col collapsed="false" customWidth="true" hidden="false" outlineLevel="0" max="48" min="48" style="191" width="21.56"/>
    <col collapsed="false" customWidth="true" hidden="false" outlineLevel="0" max="49" min="49" style="189" width="21.6"/>
    <col collapsed="false" customWidth="true" hidden="false" outlineLevel="0" max="50" min="50" style="186" width="11.88"/>
    <col collapsed="false" customWidth="true" hidden="false" outlineLevel="0" max="51" min="51" style="186" width="29.56"/>
    <col collapsed="false" customWidth="true" hidden="false" outlineLevel="0" max="52" min="52" style="191" width="24.09"/>
    <col collapsed="false" customWidth="true" hidden="false" outlineLevel="0" max="53" min="53" style="191" width="23.98"/>
    <col collapsed="false" customWidth="true" hidden="false" outlineLevel="0" max="54" min="54" style="195" width="26.73"/>
    <col collapsed="false" customWidth="true" hidden="false" outlineLevel="0" max="55" min="55" style="186" width="11.88"/>
    <col collapsed="false" customWidth="true" hidden="false" outlineLevel="0" max="56" min="56" style="186" width="22.68"/>
    <col collapsed="false" customWidth="true" hidden="false" outlineLevel="0" max="57" min="57" style="191" width="15.08"/>
    <col collapsed="false" customWidth="true" hidden="false" outlineLevel="0" max="58" min="58" style="191" width="31.46"/>
    <col collapsed="false" customWidth="true" hidden="false" outlineLevel="0" max="59" min="59" style="187" width="22.24"/>
    <col collapsed="false" customWidth="true" hidden="false" outlineLevel="0" max="64" min="60" style="186" width="11.88"/>
  </cols>
  <sheetData>
    <row r="1" customFormat="false" ht="37.95" hidden="false" customHeight="false" outlineLevel="0" collapsed="false">
      <c r="A1" s="196"/>
      <c r="B1" s="197" t="s">
        <v>100</v>
      </c>
      <c r="C1" s="197" t="s">
        <v>101</v>
      </c>
      <c r="D1" s="197" t="s">
        <v>102</v>
      </c>
      <c r="E1" s="198" t="s">
        <v>103</v>
      </c>
      <c r="F1" s="198" t="s">
        <v>104</v>
      </c>
      <c r="G1" s="199" t="s">
        <v>105</v>
      </c>
      <c r="H1" s="200" t="s">
        <v>106</v>
      </c>
      <c r="I1" s="198" t="s">
        <v>107</v>
      </c>
      <c r="J1" s="198" t="s">
        <v>104</v>
      </c>
      <c r="K1" s="199" t="s">
        <v>105</v>
      </c>
      <c r="L1" s="200" t="s">
        <v>106</v>
      </c>
      <c r="M1" s="201" t="s">
        <v>108</v>
      </c>
      <c r="N1" s="198" t="s">
        <v>104</v>
      </c>
      <c r="O1" s="197" t="s">
        <v>105</v>
      </c>
      <c r="P1" s="202" t="s">
        <v>106</v>
      </c>
      <c r="Q1" s="200" t="s">
        <v>109</v>
      </c>
      <c r="R1" s="200" t="s">
        <v>110</v>
      </c>
      <c r="S1" s="198" t="s">
        <v>111</v>
      </c>
      <c r="T1" s="197" t="s">
        <v>105</v>
      </c>
      <c r="U1" s="202" t="s">
        <v>106</v>
      </c>
      <c r="V1" s="200" t="s">
        <v>109</v>
      </c>
      <c r="W1" s="200" t="s">
        <v>110</v>
      </c>
      <c r="X1" s="203" t="s">
        <v>112</v>
      </c>
      <c r="Y1" s="204" t="s">
        <v>105</v>
      </c>
      <c r="Z1" s="205" t="s">
        <v>106</v>
      </c>
      <c r="AA1" s="200" t="s">
        <v>109</v>
      </c>
      <c r="AB1" s="200" t="s">
        <v>110</v>
      </c>
      <c r="AC1" s="206" t="s">
        <v>113</v>
      </c>
      <c r="AD1" s="204" t="s">
        <v>105</v>
      </c>
      <c r="AE1" s="205" t="s">
        <v>106</v>
      </c>
      <c r="AF1" s="200" t="s">
        <v>109</v>
      </c>
      <c r="AG1" s="200" t="s">
        <v>110</v>
      </c>
      <c r="AH1" s="206" t="s">
        <v>114</v>
      </c>
      <c r="AI1" s="204" t="s">
        <v>105</v>
      </c>
      <c r="AJ1" s="205" t="s">
        <v>106</v>
      </c>
      <c r="AK1" s="200" t="s">
        <v>109</v>
      </c>
      <c r="AL1" s="200" t="s">
        <v>110</v>
      </c>
      <c r="AM1" s="207" t="s">
        <v>115</v>
      </c>
      <c r="AN1" s="208" t="s">
        <v>105</v>
      </c>
      <c r="AO1" s="209" t="s">
        <v>106</v>
      </c>
      <c r="AP1" s="210" t="s">
        <v>109</v>
      </c>
      <c r="AQ1" s="200" t="s">
        <v>110</v>
      </c>
      <c r="AR1" s="206" t="s">
        <v>116</v>
      </c>
      <c r="AS1" s="204" t="s">
        <v>105</v>
      </c>
      <c r="AT1" s="205" t="s">
        <v>106</v>
      </c>
      <c r="AU1" s="200" t="s">
        <v>109</v>
      </c>
      <c r="AV1" s="200" t="s">
        <v>110</v>
      </c>
      <c r="AW1" s="206" t="s">
        <v>117</v>
      </c>
      <c r="AX1" s="204" t="s">
        <v>105</v>
      </c>
      <c r="AY1" s="205" t="s">
        <v>106</v>
      </c>
      <c r="AZ1" s="200" t="s">
        <v>109</v>
      </c>
      <c r="BA1" s="200" t="s">
        <v>110</v>
      </c>
      <c r="BB1" s="206" t="s">
        <v>118</v>
      </c>
      <c r="BC1" s="204" t="s">
        <v>105</v>
      </c>
      <c r="BD1" s="205" t="s">
        <v>106</v>
      </c>
      <c r="BE1" s="200" t="s">
        <v>109</v>
      </c>
      <c r="BF1" s="200" t="s">
        <v>110</v>
      </c>
      <c r="BG1" s="199" t="s">
        <v>119</v>
      </c>
      <c r="BH1" s="197"/>
      <c r="BI1" s="197"/>
      <c r="BJ1" s="197"/>
      <c r="BK1" s="197"/>
      <c r="BL1" s="197"/>
    </row>
    <row r="2" customFormat="false" ht="15.05" hidden="false" customHeight="true" outlineLevel="0" collapsed="false">
      <c r="A2" s="196"/>
      <c r="B2" s="197"/>
      <c r="C2" s="197"/>
      <c r="D2" s="197"/>
      <c r="E2" s="211" t="s">
        <v>120</v>
      </c>
      <c r="F2" s="211" t="s">
        <v>121</v>
      </c>
      <c r="G2" s="211"/>
      <c r="H2" s="211"/>
      <c r="I2" s="211" t="s">
        <v>121</v>
      </c>
      <c r="J2" s="211" t="s">
        <v>121</v>
      </c>
      <c r="K2" s="211"/>
      <c r="L2" s="211"/>
      <c r="M2" s="201"/>
      <c r="N2" s="198"/>
      <c r="O2" s="197"/>
      <c r="P2" s="202"/>
      <c r="S2" s="198"/>
      <c r="T2" s="197"/>
      <c r="U2" s="202"/>
      <c r="X2" s="203"/>
      <c r="Y2" s="204"/>
      <c r="Z2" s="205"/>
      <c r="AC2" s="206"/>
      <c r="AD2" s="204"/>
      <c r="AE2" s="205"/>
      <c r="AH2" s="206"/>
      <c r="AI2" s="204"/>
      <c r="AJ2" s="205"/>
      <c r="AM2" s="207"/>
      <c r="AN2" s="208"/>
      <c r="AO2" s="209"/>
      <c r="AR2" s="206"/>
      <c r="AS2" s="204"/>
      <c r="AT2" s="205"/>
      <c r="AW2" s="206"/>
      <c r="AX2" s="204"/>
      <c r="AY2" s="205"/>
      <c r="BB2" s="206"/>
      <c r="BC2" s="204"/>
      <c r="BD2" s="205"/>
      <c r="BG2" s="199"/>
      <c r="BH2" s="197"/>
      <c r="BI2" s="197"/>
      <c r="BJ2" s="197"/>
      <c r="BK2" s="197"/>
      <c r="BL2" s="197"/>
    </row>
    <row r="3" customFormat="false" ht="37.95" hidden="false" customHeight="true" outlineLevel="0" collapsed="false">
      <c r="A3" s="212" t="n">
        <v>14</v>
      </c>
      <c r="B3" s="186" t="s">
        <v>122</v>
      </c>
      <c r="C3" s="186" t="s">
        <v>123</v>
      </c>
      <c r="D3" s="213" t="s">
        <v>124</v>
      </c>
      <c r="E3" s="191" t="s">
        <v>125</v>
      </c>
      <c r="F3" s="214" t="s">
        <v>126</v>
      </c>
      <c r="G3" s="214"/>
      <c r="H3" s="214" t="s">
        <v>127</v>
      </c>
      <c r="I3" s="191"/>
      <c r="J3" s="215" t="s">
        <v>128</v>
      </c>
      <c r="K3" s="191"/>
      <c r="L3" s="191" t="s">
        <v>129</v>
      </c>
      <c r="M3" s="188" t="s">
        <v>130</v>
      </c>
      <c r="N3" s="215" t="s">
        <v>131</v>
      </c>
      <c r="O3" s="216"/>
      <c r="P3" s="217" t="s">
        <v>132</v>
      </c>
      <c r="S3" s="215" t="s">
        <v>133</v>
      </c>
      <c r="T3" s="216"/>
      <c r="U3" s="190" t="s">
        <v>134</v>
      </c>
      <c r="X3" s="218"/>
      <c r="Y3" s="216"/>
      <c r="Z3" s="217"/>
      <c r="AC3" s="189" t="s">
        <v>135</v>
      </c>
      <c r="AE3" s="190" t="s">
        <v>136</v>
      </c>
      <c r="AH3" s="189" t="s">
        <v>137</v>
      </c>
      <c r="AJ3" s="186" t="s">
        <v>138</v>
      </c>
      <c r="AR3" s="189" t="s">
        <v>139</v>
      </c>
      <c r="AT3" s="190" t="s">
        <v>140</v>
      </c>
      <c r="AY3" s="190"/>
      <c r="BB3" s="189" t="s">
        <v>141</v>
      </c>
      <c r="BD3" s="190" t="s">
        <v>142</v>
      </c>
    </row>
    <row r="4" customFormat="false" ht="26.5" hidden="false" customHeight="false" outlineLevel="0" collapsed="false">
      <c r="A4" s="212"/>
      <c r="B4" s="186" t="s">
        <v>143</v>
      </c>
      <c r="D4" s="213"/>
      <c r="E4" s="191"/>
      <c r="F4" s="191"/>
      <c r="G4" s="191"/>
      <c r="H4" s="191"/>
      <c r="I4" s="191"/>
      <c r="J4" s="191"/>
      <c r="K4" s="191"/>
      <c r="L4" s="191"/>
      <c r="M4" s="188" t="s">
        <v>144</v>
      </c>
      <c r="P4" s="186"/>
      <c r="U4" s="186"/>
      <c r="X4" s="187"/>
      <c r="Y4" s="219"/>
      <c r="Z4" s="186"/>
      <c r="AE4" s="190"/>
      <c r="AJ4" s="190"/>
      <c r="AM4" s="220"/>
      <c r="AO4" s="221"/>
      <c r="AT4" s="190"/>
      <c r="AY4" s="190"/>
      <c r="BD4" s="190"/>
    </row>
    <row r="5" customFormat="false" ht="15.8" hidden="false" customHeight="false" outlineLevel="0" collapsed="false">
      <c r="A5" s="212"/>
      <c r="B5" s="186" t="s">
        <v>145</v>
      </c>
      <c r="D5" s="213"/>
      <c r="E5" s="191"/>
      <c r="F5" s="191"/>
      <c r="G5" s="191"/>
      <c r="H5" s="191"/>
      <c r="I5" s="191"/>
      <c r="J5" s="191"/>
      <c r="K5" s="191"/>
      <c r="L5" s="191"/>
      <c r="N5" s="187"/>
      <c r="P5" s="186"/>
      <c r="Q5" s="222"/>
      <c r="R5" s="222"/>
      <c r="S5" s="187"/>
      <c r="U5" s="186"/>
      <c r="V5" s="222"/>
      <c r="W5" s="222"/>
      <c r="X5" s="187"/>
      <c r="Y5" s="219"/>
      <c r="Z5" s="186"/>
      <c r="AA5" s="222"/>
      <c r="AB5" s="222"/>
      <c r="AE5" s="190"/>
      <c r="AF5" s="222"/>
      <c r="AG5" s="222"/>
      <c r="AH5" s="187"/>
      <c r="AJ5" s="190"/>
      <c r="AK5" s="222"/>
      <c r="AL5" s="222"/>
      <c r="AO5" s="221"/>
      <c r="AP5" s="223"/>
      <c r="AQ5" s="222"/>
      <c r="AT5" s="190"/>
      <c r="AU5" s="222"/>
      <c r="AV5" s="222"/>
      <c r="AY5" s="190"/>
      <c r="AZ5" s="222"/>
      <c r="BA5" s="222"/>
      <c r="BB5" s="189"/>
      <c r="BD5" s="190"/>
      <c r="BE5" s="222"/>
      <c r="BF5" s="222"/>
    </row>
    <row r="6" customFormat="false" ht="37.95" hidden="false" customHeight="false" outlineLevel="0" collapsed="false">
      <c r="A6" s="212"/>
      <c r="B6" s="186" t="s">
        <v>146</v>
      </c>
      <c r="C6" s="186" t="s">
        <v>147</v>
      </c>
      <c r="D6" s="213"/>
      <c r="E6" s="191"/>
      <c r="F6" s="224" t="s">
        <v>148</v>
      </c>
      <c r="G6" s="225" t="s">
        <v>149</v>
      </c>
      <c r="H6" s="226" t="s">
        <v>150</v>
      </c>
      <c r="I6" s="191"/>
      <c r="J6" s="227" t="s">
        <v>151</v>
      </c>
      <c r="K6" s="225" t="s">
        <v>149</v>
      </c>
      <c r="L6" s="228" t="s">
        <v>129</v>
      </c>
      <c r="M6" s="188" t="s">
        <v>152</v>
      </c>
      <c r="N6" s="222"/>
      <c r="O6" s="229"/>
      <c r="P6" s="229"/>
      <c r="Q6" s="222"/>
      <c r="R6" s="222"/>
      <c r="S6" s="230" t="s">
        <v>153</v>
      </c>
      <c r="T6" s="231" t="s">
        <v>154</v>
      </c>
      <c r="U6" s="190" t="s">
        <v>134</v>
      </c>
      <c r="V6" s="232" t="s">
        <v>155</v>
      </c>
      <c r="W6" s="232" t="s">
        <v>155</v>
      </c>
      <c r="X6" s="187"/>
      <c r="Y6" s="219"/>
      <c r="Z6" s="186"/>
      <c r="AA6" s="222"/>
      <c r="AB6" s="222"/>
      <c r="AC6" s="230" t="s">
        <v>156</v>
      </c>
      <c r="AD6" s="231" t="s">
        <v>157</v>
      </c>
      <c r="AE6" s="190"/>
      <c r="AF6" s="233" t="s">
        <v>158</v>
      </c>
      <c r="AG6" s="233" t="s">
        <v>158</v>
      </c>
      <c r="AH6" s="230"/>
      <c r="AJ6" s="190"/>
      <c r="AK6" s="222"/>
      <c r="AL6" s="222"/>
      <c r="AM6" s="234"/>
      <c r="AO6" s="221"/>
      <c r="AP6" s="223"/>
      <c r="AQ6" s="222"/>
      <c r="AR6" s="230" t="s">
        <v>159</v>
      </c>
      <c r="AS6" s="231" t="s">
        <v>154</v>
      </c>
      <c r="AT6" s="190" t="s">
        <v>140</v>
      </c>
      <c r="AU6" s="232" t="s">
        <v>155</v>
      </c>
      <c r="AV6" s="232" t="s">
        <v>155</v>
      </c>
      <c r="AW6" s="230"/>
      <c r="AY6" s="190"/>
      <c r="AZ6" s="222"/>
      <c r="BA6" s="222"/>
      <c r="BB6" s="230" t="s">
        <v>160</v>
      </c>
      <c r="BD6" s="190" t="s">
        <v>161</v>
      </c>
      <c r="BE6" s="222"/>
      <c r="BF6" s="222"/>
    </row>
    <row r="7" customFormat="false" ht="37.95" hidden="false" customHeight="false" outlineLevel="0" collapsed="false">
      <c r="A7" s="212"/>
      <c r="B7" s="235" t="s">
        <v>162</v>
      </c>
      <c r="C7" s="235"/>
      <c r="D7" s="213"/>
      <c r="E7" s="236" t="s">
        <v>163</v>
      </c>
      <c r="F7" s="237" t="s">
        <v>164</v>
      </c>
      <c r="G7" s="238" t="s">
        <v>149</v>
      </c>
      <c r="H7" s="239" t="s">
        <v>165</v>
      </c>
      <c r="I7" s="236" t="s">
        <v>163</v>
      </c>
      <c r="J7" s="240" t="s">
        <v>166</v>
      </c>
      <c r="K7" s="238" t="s">
        <v>149</v>
      </c>
      <c r="L7" s="239" t="s">
        <v>129</v>
      </c>
      <c r="M7" s="241" t="s">
        <v>167</v>
      </c>
      <c r="N7" s="242" t="s">
        <v>168</v>
      </c>
      <c r="O7" s="243" t="s">
        <v>149</v>
      </c>
      <c r="P7" s="213" t="s">
        <v>165</v>
      </c>
      <c r="Q7" s="244" t="s">
        <v>155</v>
      </c>
      <c r="R7" s="244" t="s">
        <v>155</v>
      </c>
      <c r="S7" s="242" t="s">
        <v>169</v>
      </c>
      <c r="T7" s="243" t="s">
        <v>149</v>
      </c>
      <c r="U7" s="213" t="s">
        <v>170</v>
      </c>
      <c r="V7" s="244" t="s">
        <v>155</v>
      </c>
      <c r="W7" s="244" t="s">
        <v>155</v>
      </c>
      <c r="X7" s="245"/>
      <c r="Y7" s="235"/>
      <c r="Z7" s="213"/>
      <c r="AA7" s="187"/>
      <c r="AB7" s="187"/>
      <c r="AC7" s="242" t="s">
        <v>171</v>
      </c>
      <c r="AD7" s="243" t="s">
        <v>157</v>
      </c>
      <c r="AE7" s="213"/>
      <c r="AF7" s="233" t="s">
        <v>158</v>
      </c>
      <c r="AG7" s="233" t="s">
        <v>158</v>
      </c>
      <c r="AH7" s="246"/>
      <c r="AI7" s="235"/>
      <c r="AJ7" s="235"/>
      <c r="AK7" s="187"/>
      <c r="AL7" s="187"/>
      <c r="AM7" s="247"/>
      <c r="AN7" s="248"/>
      <c r="AO7" s="248"/>
      <c r="AP7" s="192"/>
      <c r="AQ7" s="187"/>
      <c r="AR7" s="242" t="s">
        <v>172</v>
      </c>
      <c r="AS7" s="243" t="s">
        <v>154</v>
      </c>
      <c r="AT7" s="213" t="s">
        <v>140</v>
      </c>
      <c r="AU7" s="244" t="s">
        <v>155</v>
      </c>
      <c r="AV7" s="244" t="s">
        <v>155</v>
      </c>
      <c r="AW7" s="246"/>
      <c r="AX7" s="235"/>
      <c r="AY7" s="213"/>
      <c r="AZ7" s="187"/>
      <c r="BA7" s="187"/>
      <c r="BB7" s="242" t="s">
        <v>173</v>
      </c>
      <c r="BC7" s="243" t="s">
        <v>154</v>
      </c>
      <c r="BD7" s="213" t="s">
        <v>142</v>
      </c>
      <c r="BE7" s="244" t="s">
        <v>155</v>
      </c>
      <c r="BF7" s="244" t="s">
        <v>155</v>
      </c>
      <c r="BG7" s="245"/>
      <c r="BH7" s="235"/>
      <c r="BI7" s="235"/>
      <c r="BJ7" s="235"/>
      <c r="BK7" s="235"/>
      <c r="BL7" s="235"/>
    </row>
    <row r="8" customFormat="false" ht="26.5" hidden="false" customHeight="true" outlineLevel="0" collapsed="false">
      <c r="A8" s="249" t="n">
        <v>15</v>
      </c>
      <c r="B8" s="250" t="s">
        <v>122</v>
      </c>
      <c r="C8" s="250" t="s">
        <v>174</v>
      </c>
      <c r="D8" s="190" t="s">
        <v>124</v>
      </c>
      <c r="E8" s="191" t="s">
        <v>175</v>
      </c>
      <c r="F8" s="214" t="s">
        <v>126</v>
      </c>
      <c r="G8" s="214"/>
      <c r="H8" s="214" t="s">
        <v>127</v>
      </c>
      <c r="I8" s="214"/>
      <c r="J8" s="229" t="s">
        <v>176</v>
      </c>
      <c r="K8" s="214"/>
      <c r="L8" s="214" t="s">
        <v>129</v>
      </c>
      <c r="M8" s="251" t="s">
        <v>177</v>
      </c>
      <c r="N8" s="215" t="s">
        <v>178</v>
      </c>
      <c r="O8" s="216"/>
      <c r="P8" s="217" t="s">
        <v>179</v>
      </c>
      <c r="Q8" s="252"/>
      <c r="R8" s="252"/>
      <c r="S8" s="215" t="s">
        <v>180</v>
      </c>
      <c r="T8" s="216"/>
      <c r="U8" s="190" t="s">
        <v>134</v>
      </c>
      <c r="V8" s="252"/>
      <c r="W8" s="252"/>
      <c r="X8" s="218"/>
      <c r="Y8" s="216"/>
      <c r="Z8" s="217"/>
      <c r="AA8" s="252"/>
      <c r="AB8" s="252"/>
      <c r="AC8" s="189" t="s">
        <v>181</v>
      </c>
      <c r="AE8" s="190" t="s">
        <v>182</v>
      </c>
      <c r="AF8" s="252"/>
      <c r="AG8" s="252"/>
      <c r="AH8" s="189" t="s">
        <v>183</v>
      </c>
      <c r="AJ8" s="186" t="s">
        <v>184</v>
      </c>
      <c r="AK8" s="252"/>
      <c r="AL8" s="252"/>
      <c r="AM8" s="192" t="s">
        <v>181</v>
      </c>
      <c r="AO8" s="193" t="s">
        <v>185</v>
      </c>
      <c r="AP8" s="253"/>
      <c r="AQ8" s="252"/>
      <c r="AR8" s="189" t="s">
        <v>186</v>
      </c>
      <c r="AT8" s="190" t="s">
        <v>140</v>
      </c>
      <c r="AU8" s="252"/>
      <c r="AV8" s="252"/>
      <c r="AW8" s="189" t="s">
        <v>187</v>
      </c>
      <c r="AY8" s="190" t="s">
        <v>179</v>
      </c>
      <c r="AZ8" s="252"/>
      <c r="BA8" s="252"/>
      <c r="BB8" s="189" t="s">
        <v>188</v>
      </c>
      <c r="BD8" s="190" t="s">
        <v>189</v>
      </c>
      <c r="BE8" s="252"/>
      <c r="BF8" s="252"/>
    </row>
    <row r="9" customFormat="false" ht="15.8" hidden="false" customHeight="false" outlineLevel="0" collapsed="false">
      <c r="A9" s="249"/>
      <c r="B9" s="250" t="s">
        <v>122</v>
      </c>
      <c r="C9" s="250" t="s">
        <v>174</v>
      </c>
      <c r="D9" s="190"/>
      <c r="M9" s="188" t="s">
        <v>175</v>
      </c>
      <c r="N9" s="187"/>
      <c r="O9" s="219"/>
      <c r="P9" s="186"/>
      <c r="Q9" s="222"/>
      <c r="R9" s="222"/>
      <c r="S9" s="187"/>
      <c r="T9" s="219"/>
      <c r="U9" s="186"/>
      <c r="V9" s="222"/>
      <c r="W9" s="222"/>
      <c r="X9" s="187"/>
      <c r="Y9" s="219"/>
      <c r="Z9" s="186"/>
      <c r="AA9" s="222"/>
      <c r="AB9" s="222"/>
      <c r="AE9" s="190"/>
      <c r="AF9" s="222"/>
      <c r="AG9" s="222"/>
      <c r="AH9" s="189" t="s">
        <v>190</v>
      </c>
      <c r="AJ9" s="186" t="s">
        <v>184</v>
      </c>
      <c r="AK9" s="222"/>
      <c r="AL9" s="222"/>
      <c r="AM9" s="254" t="s">
        <v>191</v>
      </c>
      <c r="AO9" s="193" t="s">
        <v>185</v>
      </c>
      <c r="AP9" s="223"/>
      <c r="AQ9" s="222"/>
      <c r="AT9" s="190"/>
      <c r="AU9" s="222"/>
      <c r="AV9" s="222"/>
      <c r="AW9" s="189" t="s">
        <v>192</v>
      </c>
      <c r="AY9" s="190" t="s">
        <v>184</v>
      </c>
      <c r="AZ9" s="222"/>
      <c r="BA9" s="222"/>
      <c r="BB9" s="189" t="s">
        <v>193</v>
      </c>
      <c r="BD9" s="190" t="s">
        <v>184</v>
      </c>
      <c r="BE9" s="222"/>
      <c r="BF9" s="222"/>
    </row>
    <row r="10" customFormat="false" ht="15.8" hidden="false" customHeight="false" outlineLevel="0" collapsed="false">
      <c r="A10" s="249"/>
      <c r="B10" s="186" t="s">
        <v>143</v>
      </c>
      <c r="D10" s="190"/>
      <c r="E10" s="191"/>
      <c r="F10" s="191"/>
      <c r="G10" s="191"/>
      <c r="H10" s="191"/>
      <c r="I10" s="191" t="s">
        <v>194</v>
      </c>
      <c r="J10" s="191" t="s">
        <v>195</v>
      </c>
      <c r="K10" s="191"/>
      <c r="L10" s="191" t="s">
        <v>196</v>
      </c>
      <c r="P10" s="186"/>
      <c r="Q10" s="222"/>
      <c r="R10" s="222"/>
      <c r="S10" s="189" t="s">
        <v>197</v>
      </c>
      <c r="U10" s="191" t="s">
        <v>196</v>
      </c>
      <c r="V10" s="222"/>
      <c r="W10" s="222"/>
      <c r="X10" s="187"/>
      <c r="Y10" s="219"/>
      <c r="Z10" s="186"/>
      <c r="AA10" s="222"/>
      <c r="AB10" s="222"/>
      <c r="AC10" s="189" t="s">
        <v>198</v>
      </c>
      <c r="AE10" s="190" t="s">
        <v>182</v>
      </c>
      <c r="AF10" s="222"/>
      <c r="AG10" s="222"/>
      <c r="AH10" s="189" t="s">
        <v>198</v>
      </c>
      <c r="AJ10" s="190" t="s">
        <v>182</v>
      </c>
      <c r="AK10" s="222"/>
      <c r="AL10" s="222"/>
      <c r="AP10" s="223"/>
      <c r="AQ10" s="222"/>
      <c r="AT10" s="190"/>
      <c r="AU10" s="222"/>
      <c r="AV10" s="222"/>
      <c r="AY10" s="190"/>
      <c r="AZ10" s="222"/>
      <c r="BA10" s="222"/>
      <c r="BD10" s="190"/>
      <c r="BE10" s="222"/>
      <c r="BF10" s="222"/>
    </row>
    <row r="11" customFormat="false" ht="15.8" hidden="false" customHeight="false" outlineLevel="0" collapsed="false">
      <c r="A11" s="249"/>
      <c r="B11" s="186" t="s">
        <v>145</v>
      </c>
      <c r="D11" s="190"/>
      <c r="E11" s="191"/>
      <c r="F11" s="191"/>
      <c r="G11" s="191"/>
      <c r="H11" s="191"/>
      <c r="I11" s="191"/>
      <c r="J11" s="191"/>
      <c r="K11" s="191"/>
      <c r="L11" s="191"/>
      <c r="P11" s="186"/>
      <c r="S11" s="187"/>
      <c r="U11" s="186"/>
      <c r="X11" s="187"/>
      <c r="Y11" s="219"/>
      <c r="Z11" s="186"/>
      <c r="AE11" s="190"/>
      <c r="AJ11" s="190"/>
      <c r="AT11" s="190"/>
      <c r="AW11" s="255"/>
      <c r="AX11" s="255"/>
      <c r="AY11" s="255"/>
      <c r="BB11" s="189"/>
      <c r="BD11" s="190"/>
    </row>
    <row r="12" customFormat="false" ht="72.25" hidden="false" customHeight="true" outlineLevel="0" collapsed="false">
      <c r="A12" s="249"/>
      <c r="B12" s="250" t="s">
        <v>146</v>
      </c>
      <c r="C12" s="250" t="s">
        <v>199</v>
      </c>
      <c r="D12" s="190"/>
      <c r="E12" s="191"/>
      <c r="F12" s="224" t="s">
        <v>200</v>
      </c>
      <c r="G12" s="191"/>
      <c r="H12" s="226" t="s">
        <v>150</v>
      </c>
      <c r="I12" s="191"/>
      <c r="J12" s="256" t="s">
        <v>201</v>
      </c>
      <c r="K12" s="231" t="s">
        <v>149</v>
      </c>
      <c r="L12" s="190" t="s">
        <v>129</v>
      </c>
      <c r="N12" s="230" t="s">
        <v>202</v>
      </c>
      <c r="O12" s="231" t="s">
        <v>149</v>
      </c>
      <c r="P12" s="190" t="s">
        <v>179</v>
      </c>
      <c r="Q12" s="232" t="s">
        <v>155</v>
      </c>
      <c r="R12" s="232" t="s">
        <v>155</v>
      </c>
      <c r="S12" s="230" t="s">
        <v>203</v>
      </c>
      <c r="T12" s="231" t="s">
        <v>154</v>
      </c>
      <c r="U12" s="190" t="s">
        <v>134</v>
      </c>
      <c r="V12" s="232" t="s">
        <v>155</v>
      </c>
      <c r="W12" s="232" t="s">
        <v>155</v>
      </c>
      <c r="X12" s="257" t="s">
        <v>204</v>
      </c>
      <c r="Y12" s="258" t="s">
        <v>154</v>
      </c>
      <c r="Z12" s="190" t="s">
        <v>205</v>
      </c>
      <c r="AA12" s="232" t="s">
        <v>155</v>
      </c>
      <c r="AB12" s="232" t="s">
        <v>155</v>
      </c>
      <c r="AC12" s="230" t="s">
        <v>206</v>
      </c>
      <c r="AD12" s="231" t="s">
        <v>154</v>
      </c>
      <c r="AE12" s="190" t="s">
        <v>182</v>
      </c>
      <c r="AF12" s="259" t="s">
        <v>207</v>
      </c>
      <c r="AG12" s="259" t="s">
        <v>207</v>
      </c>
      <c r="AH12" s="230" t="s">
        <v>206</v>
      </c>
      <c r="AI12" s="231" t="s">
        <v>154</v>
      </c>
      <c r="AJ12" s="190" t="s">
        <v>182</v>
      </c>
      <c r="AK12" s="259" t="s">
        <v>207</v>
      </c>
      <c r="AL12" s="259" t="s">
        <v>207</v>
      </c>
      <c r="AM12" s="260" t="s">
        <v>208</v>
      </c>
      <c r="AN12" s="261" t="s">
        <v>154</v>
      </c>
      <c r="AO12" s="193" t="s">
        <v>185</v>
      </c>
      <c r="AQ12" s="259" t="s">
        <v>207</v>
      </c>
      <c r="AR12" s="230" t="s">
        <v>209</v>
      </c>
      <c r="AS12" s="231" t="s">
        <v>154</v>
      </c>
      <c r="AT12" s="190" t="s">
        <v>140</v>
      </c>
      <c r="AU12" s="232" t="s">
        <v>155</v>
      </c>
      <c r="AV12" s="232" t="s">
        <v>155</v>
      </c>
      <c r="AW12" s="230" t="s">
        <v>210</v>
      </c>
      <c r="AX12" s="231" t="s">
        <v>154</v>
      </c>
      <c r="AY12" s="190" t="s">
        <v>211</v>
      </c>
      <c r="AZ12" s="232" t="s">
        <v>155</v>
      </c>
      <c r="BA12" s="232" t="s">
        <v>155</v>
      </c>
      <c r="BB12" s="230" t="s">
        <v>212</v>
      </c>
      <c r="BC12" s="231" t="s">
        <v>154</v>
      </c>
      <c r="BD12" s="190" t="s">
        <v>189</v>
      </c>
      <c r="BE12" s="244" t="s">
        <v>213</v>
      </c>
      <c r="BF12" s="244" t="s">
        <v>213</v>
      </c>
    </row>
    <row r="13" customFormat="false" ht="49.35" hidden="false" customHeight="false" outlineLevel="0" collapsed="false">
      <c r="A13" s="249"/>
      <c r="B13" s="250"/>
      <c r="C13" s="250"/>
      <c r="D13" s="190"/>
      <c r="E13" s="191"/>
      <c r="F13" s="191"/>
      <c r="G13" s="191"/>
      <c r="H13" s="191"/>
      <c r="I13" s="191"/>
      <c r="J13" s="191"/>
      <c r="K13" s="191"/>
      <c r="L13" s="191"/>
      <c r="N13" s="262" t="s">
        <v>214</v>
      </c>
      <c r="O13" s="231" t="s">
        <v>149</v>
      </c>
      <c r="P13" s="190" t="s">
        <v>215</v>
      </c>
      <c r="Q13" s="263" t="s">
        <v>216</v>
      </c>
      <c r="R13" s="263" t="s">
        <v>216</v>
      </c>
      <c r="S13" s="230"/>
      <c r="T13" s="231"/>
      <c r="X13" s="255"/>
      <c r="Y13" s="255"/>
      <c r="Z13" s="255"/>
      <c r="AC13" s="230"/>
      <c r="AD13" s="231"/>
      <c r="AE13" s="190"/>
      <c r="AH13" s="230"/>
      <c r="AI13" s="231"/>
      <c r="AJ13" s="190"/>
      <c r="AR13" s="230"/>
      <c r="AS13" s="231"/>
      <c r="AT13" s="190"/>
      <c r="AW13" s="230"/>
      <c r="AX13" s="231"/>
      <c r="AY13" s="190"/>
      <c r="BB13" s="230"/>
      <c r="BC13" s="231"/>
      <c r="BD13" s="190"/>
    </row>
    <row r="14" customFormat="false" ht="290.35" hidden="false" customHeight="false" outlineLevel="0" collapsed="false">
      <c r="A14" s="249"/>
      <c r="B14" s="250"/>
      <c r="C14" s="250"/>
      <c r="D14" s="190"/>
      <c r="E14" s="191"/>
      <c r="F14" s="191"/>
      <c r="G14" s="191"/>
      <c r="H14" s="191"/>
      <c r="I14" s="191"/>
      <c r="J14" s="191"/>
      <c r="K14" s="191"/>
      <c r="L14" s="191"/>
      <c r="N14" s="230"/>
      <c r="O14" s="231"/>
      <c r="P14" s="186"/>
      <c r="S14" s="230"/>
      <c r="T14" s="231"/>
      <c r="U14" s="186"/>
      <c r="X14" s="257" t="s">
        <v>217</v>
      </c>
      <c r="Y14" s="258" t="s">
        <v>154</v>
      </c>
      <c r="Z14" s="190" t="s">
        <v>218</v>
      </c>
      <c r="AA14" s="233" t="s">
        <v>219</v>
      </c>
      <c r="AB14" s="233" t="s">
        <v>219</v>
      </c>
      <c r="AC14" s="264" t="s">
        <v>220</v>
      </c>
      <c r="AD14" s="231" t="s">
        <v>154</v>
      </c>
      <c r="AE14" s="190" t="s">
        <v>182</v>
      </c>
      <c r="AF14" s="233" t="s">
        <v>221</v>
      </c>
      <c r="AG14" s="233" t="s">
        <v>221</v>
      </c>
      <c r="AH14" s="264" t="s">
        <v>222</v>
      </c>
      <c r="AI14" s="231" t="s">
        <v>154</v>
      </c>
      <c r="AJ14" s="190" t="s">
        <v>182</v>
      </c>
      <c r="AK14" s="233" t="s">
        <v>221</v>
      </c>
      <c r="AL14" s="233" t="s">
        <v>221</v>
      </c>
      <c r="AM14" s="192" t="s">
        <v>223</v>
      </c>
      <c r="AN14" s="261" t="s">
        <v>154</v>
      </c>
      <c r="AO14" s="193" t="s">
        <v>185</v>
      </c>
      <c r="AQ14" s="233" t="s">
        <v>224</v>
      </c>
      <c r="AR14" s="265" t="s">
        <v>225</v>
      </c>
      <c r="AS14" s="231" t="s">
        <v>154</v>
      </c>
      <c r="AT14" s="190" t="s">
        <v>140</v>
      </c>
      <c r="AU14" s="266" t="s">
        <v>226</v>
      </c>
      <c r="AV14" s="266" t="s">
        <v>226</v>
      </c>
      <c r="AW14" s="230" t="s">
        <v>227</v>
      </c>
      <c r="AX14" s="231" t="s">
        <v>154</v>
      </c>
      <c r="AY14" s="190" t="s">
        <v>179</v>
      </c>
      <c r="AZ14" s="259" t="s">
        <v>228</v>
      </c>
      <c r="BA14" s="259" t="s">
        <v>228</v>
      </c>
      <c r="BB14" s="230" t="s">
        <v>229</v>
      </c>
      <c r="BC14" s="231" t="s">
        <v>154</v>
      </c>
      <c r="BD14" s="190" t="s">
        <v>161</v>
      </c>
      <c r="BE14" s="233" t="s">
        <v>230</v>
      </c>
      <c r="BF14" s="233" t="s">
        <v>231</v>
      </c>
    </row>
    <row r="15" customFormat="false" ht="49.35" hidden="false" customHeight="false" outlineLevel="0" collapsed="false">
      <c r="A15" s="249"/>
      <c r="B15" s="250"/>
      <c r="C15" s="250"/>
      <c r="D15" s="190"/>
      <c r="E15" s="191"/>
      <c r="F15" s="191"/>
      <c r="G15" s="191"/>
      <c r="H15" s="191"/>
      <c r="I15" s="191"/>
      <c r="J15" s="191"/>
      <c r="K15" s="191"/>
      <c r="L15" s="191"/>
      <c r="N15" s="230"/>
      <c r="O15" s="231"/>
      <c r="P15" s="186"/>
      <c r="S15" s="230"/>
      <c r="T15" s="231"/>
      <c r="U15" s="186"/>
      <c r="X15" s="257"/>
      <c r="Y15" s="258"/>
      <c r="AC15" s="264" t="s">
        <v>232</v>
      </c>
      <c r="AD15" s="231" t="s">
        <v>154</v>
      </c>
      <c r="AE15" s="190" t="s">
        <v>182</v>
      </c>
      <c r="AF15" s="233" t="s">
        <v>158</v>
      </c>
      <c r="AG15" s="233" t="s">
        <v>158</v>
      </c>
      <c r="AH15" s="264" t="s">
        <v>232</v>
      </c>
      <c r="AI15" s="231" t="s">
        <v>154</v>
      </c>
      <c r="AJ15" s="190" t="s">
        <v>182</v>
      </c>
      <c r="AK15" s="233" t="s">
        <v>158</v>
      </c>
      <c r="AL15" s="233" t="s">
        <v>158</v>
      </c>
      <c r="AN15" s="261"/>
      <c r="AR15" s="265"/>
      <c r="AS15" s="231"/>
      <c r="AT15" s="190"/>
      <c r="AU15" s="228"/>
      <c r="AV15" s="228"/>
      <c r="AW15" s="230"/>
      <c r="AX15" s="231"/>
      <c r="AY15" s="190"/>
      <c r="BB15" s="230"/>
      <c r="BC15" s="231"/>
      <c r="BD15" s="190"/>
    </row>
    <row r="16" customFormat="false" ht="267.45" hidden="false" customHeight="false" outlineLevel="0" collapsed="false">
      <c r="A16" s="249"/>
      <c r="B16" s="250"/>
      <c r="C16" s="250"/>
      <c r="D16" s="190"/>
      <c r="E16" s="191"/>
      <c r="F16" s="191"/>
      <c r="G16" s="191"/>
      <c r="H16" s="191"/>
      <c r="I16" s="191"/>
      <c r="J16" s="191"/>
      <c r="K16" s="191"/>
      <c r="L16" s="191"/>
      <c r="N16" s="230"/>
      <c r="O16" s="231"/>
      <c r="P16" s="186"/>
      <c r="S16" s="230"/>
      <c r="T16" s="231"/>
      <c r="U16" s="186"/>
      <c r="X16" s="257" t="s">
        <v>233</v>
      </c>
      <c r="Y16" s="258" t="s">
        <v>154</v>
      </c>
      <c r="Z16" s="190" t="s">
        <v>234</v>
      </c>
      <c r="AA16" s="259" t="s">
        <v>235</v>
      </c>
      <c r="AB16" s="259" t="s">
        <v>235</v>
      </c>
      <c r="AC16" s="230"/>
      <c r="AD16" s="231"/>
      <c r="AE16" s="190"/>
      <c r="AH16" s="230"/>
      <c r="AI16" s="231"/>
      <c r="AJ16" s="190"/>
      <c r="AR16" s="230"/>
      <c r="AS16" s="231"/>
      <c r="AT16" s="190"/>
      <c r="AW16" s="230"/>
      <c r="AX16" s="231"/>
      <c r="AY16" s="190"/>
      <c r="BB16" s="230" t="s">
        <v>236</v>
      </c>
      <c r="BC16" s="231" t="s">
        <v>154</v>
      </c>
      <c r="BD16" s="190" t="s">
        <v>161</v>
      </c>
      <c r="BE16" s="233" t="s">
        <v>237</v>
      </c>
      <c r="BF16" s="233" t="s">
        <v>237</v>
      </c>
    </row>
    <row r="17" customFormat="false" ht="72.25" hidden="false" customHeight="true" outlineLevel="0" collapsed="false">
      <c r="A17" s="249"/>
      <c r="B17" s="267" t="s">
        <v>162</v>
      </c>
      <c r="C17" s="267" t="s">
        <v>238</v>
      </c>
      <c r="D17" s="190"/>
      <c r="E17" s="268" t="s">
        <v>239</v>
      </c>
      <c r="F17" s="269" t="s">
        <v>240</v>
      </c>
      <c r="G17" s="270" t="s">
        <v>149</v>
      </c>
      <c r="H17" s="191" t="s">
        <v>165</v>
      </c>
      <c r="I17" s="271" t="s">
        <v>241</v>
      </c>
      <c r="J17" s="272" t="s">
        <v>242</v>
      </c>
      <c r="K17" s="270" t="s">
        <v>149</v>
      </c>
      <c r="L17" s="191" t="s">
        <v>129</v>
      </c>
      <c r="M17" s="273" t="s">
        <v>243</v>
      </c>
      <c r="N17" s="274" t="s">
        <v>240</v>
      </c>
      <c r="O17" s="275" t="s">
        <v>149</v>
      </c>
      <c r="P17" s="190" t="s">
        <v>244</v>
      </c>
      <c r="Q17" s="232" t="s">
        <v>155</v>
      </c>
      <c r="R17" s="232" t="s">
        <v>155</v>
      </c>
      <c r="S17" s="276" t="s">
        <v>245</v>
      </c>
      <c r="T17" s="275" t="s">
        <v>154</v>
      </c>
      <c r="U17" s="190" t="s">
        <v>246</v>
      </c>
      <c r="V17" s="232" t="s">
        <v>155</v>
      </c>
      <c r="W17" s="232" t="s">
        <v>155</v>
      </c>
      <c r="X17" s="187"/>
      <c r="Y17" s="219"/>
      <c r="Z17" s="186"/>
      <c r="AC17" s="276" t="s">
        <v>247</v>
      </c>
      <c r="AD17" s="277" t="s">
        <v>154</v>
      </c>
      <c r="AE17" s="190" t="s">
        <v>182</v>
      </c>
      <c r="AF17" s="259" t="s">
        <v>207</v>
      </c>
      <c r="AG17" s="259" t="s">
        <v>207</v>
      </c>
      <c r="AH17" s="276" t="s">
        <v>247</v>
      </c>
      <c r="AI17" s="277" t="s">
        <v>154</v>
      </c>
      <c r="AJ17" s="190" t="s">
        <v>182</v>
      </c>
      <c r="AK17" s="259" t="s">
        <v>207</v>
      </c>
      <c r="AL17" s="259" t="s">
        <v>207</v>
      </c>
      <c r="AM17" s="278" t="s">
        <v>248</v>
      </c>
      <c r="AN17" s="279" t="s">
        <v>154</v>
      </c>
      <c r="AO17" s="193" t="s">
        <v>185</v>
      </c>
      <c r="AQ17" s="259" t="s">
        <v>207</v>
      </c>
      <c r="AR17" s="230"/>
      <c r="AS17" s="231"/>
      <c r="AT17" s="190"/>
      <c r="AW17" s="230"/>
      <c r="AX17" s="231"/>
      <c r="AY17" s="190"/>
      <c r="BB17" s="230"/>
      <c r="BC17" s="231"/>
      <c r="BD17" s="190"/>
    </row>
    <row r="18" customFormat="false" ht="187.3" hidden="false" customHeight="false" outlineLevel="0" collapsed="false">
      <c r="A18" s="249"/>
      <c r="B18" s="267"/>
      <c r="C18" s="267"/>
      <c r="D18" s="190"/>
      <c r="E18" s="280"/>
      <c r="F18" s="280"/>
      <c r="G18" s="280"/>
      <c r="H18" s="280"/>
      <c r="I18" s="280"/>
      <c r="J18" s="280"/>
      <c r="K18" s="280"/>
      <c r="L18" s="280"/>
      <c r="M18" s="281"/>
      <c r="N18" s="280"/>
      <c r="O18" s="280"/>
      <c r="P18" s="280"/>
      <c r="Q18" s="282"/>
      <c r="R18" s="282"/>
      <c r="S18" s="282"/>
      <c r="T18" s="282"/>
      <c r="U18" s="282"/>
      <c r="V18" s="282"/>
      <c r="W18" s="282"/>
      <c r="X18" s="187"/>
      <c r="Y18" s="219"/>
      <c r="AA18" s="187"/>
      <c r="AB18" s="187"/>
      <c r="AC18" s="264" t="s">
        <v>249</v>
      </c>
      <c r="AD18" s="275" t="s">
        <v>154</v>
      </c>
      <c r="AE18" s="190" t="s">
        <v>182</v>
      </c>
      <c r="AF18" s="233" t="s">
        <v>250</v>
      </c>
      <c r="AG18" s="233" t="s">
        <v>250</v>
      </c>
      <c r="AH18" s="264" t="s">
        <v>251</v>
      </c>
      <c r="AI18" s="275" t="s">
        <v>154</v>
      </c>
      <c r="AJ18" s="190" t="s">
        <v>182</v>
      </c>
      <c r="AK18" s="233" t="s">
        <v>250</v>
      </c>
      <c r="AL18" s="233" t="s">
        <v>250</v>
      </c>
      <c r="AM18" s="278" t="s">
        <v>252</v>
      </c>
      <c r="AN18" s="283" t="s">
        <v>154</v>
      </c>
      <c r="AO18" s="284" t="s">
        <v>185</v>
      </c>
      <c r="AP18" s="192"/>
      <c r="AQ18" s="233" t="s">
        <v>224</v>
      </c>
      <c r="AR18" s="276" t="s">
        <v>253</v>
      </c>
      <c r="AS18" s="275" t="s">
        <v>154</v>
      </c>
      <c r="AT18" s="190" t="s">
        <v>140</v>
      </c>
      <c r="AU18" s="232" t="s">
        <v>155</v>
      </c>
      <c r="AV18" s="232" t="s">
        <v>155</v>
      </c>
      <c r="AW18" s="276" t="s">
        <v>254</v>
      </c>
      <c r="AX18" s="275" t="s">
        <v>154</v>
      </c>
      <c r="AY18" s="190" t="s">
        <v>255</v>
      </c>
      <c r="AZ18" s="244" t="s">
        <v>256</v>
      </c>
      <c r="BA18" s="244" t="s">
        <v>256</v>
      </c>
      <c r="BB18" s="276" t="s">
        <v>257</v>
      </c>
      <c r="BC18" s="275" t="s">
        <v>154</v>
      </c>
      <c r="BD18" s="190" t="s">
        <v>161</v>
      </c>
      <c r="BE18" s="285" t="s">
        <v>258</v>
      </c>
      <c r="BF18" s="285" t="s">
        <v>258</v>
      </c>
      <c r="BH18" s="219"/>
      <c r="BI18" s="219"/>
      <c r="BJ18" s="219"/>
      <c r="BK18" s="219"/>
      <c r="BL18" s="219"/>
    </row>
    <row r="19" customFormat="false" ht="49.35" hidden="false" customHeight="false" outlineLevel="0" collapsed="false">
      <c r="A19" s="249"/>
      <c r="B19" s="219"/>
      <c r="C19" s="219"/>
      <c r="D19" s="190"/>
      <c r="E19" s="280"/>
      <c r="F19" s="280"/>
      <c r="G19" s="280"/>
      <c r="H19" s="280"/>
      <c r="I19" s="280"/>
      <c r="J19" s="280"/>
      <c r="K19" s="280"/>
      <c r="L19" s="280"/>
      <c r="M19" s="281"/>
      <c r="N19" s="280"/>
      <c r="O19" s="280"/>
      <c r="P19" s="280"/>
      <c r="Q19" s="282"/>
      <c r="R19" s="282"/>
      <c r="S19" s="282"/>
      <c r="T19" s="282"/>
      <c r="U19" s="282"/>
      <c r="V19" s="282"/>
      <c r="W19" s="282"/>
      <c r="X19" s="187"/>
      <c r="Y19" s="219"/>
      <c r="AA19" s="187"/>
      <c r="AB19" s="187"/>
      <c r="AC19" s="264" t="s">
        <v>259</v>
      </c>
      <c r="AD19" s="275" t="s">
        <v>154</v>
      </c>
      <c r="AE19" s="190" t="s">
        <v>182</v>
      </c>
      <c r="AF19" s="233" t="s">
        <v>158</v>
      </c>
      <c r="AG19" s="233" t="s">
        <v>158</v>
      </c>
      <c r="AH19" s="264" t="s">
        <v>259</v>
      </c>
      <c r="AI19" s="275" t="s">
        <v>154</v>
      </c>
      <c r="AJ19" s="190" t="s">
        <v>182</v>
      </c>
      <c r="AK19" s="233" t="s">
        <v>158</v>
      </c>
      <c r="AL19" s="233" t="s">
        <v>158</v>
      </c>
      <c r="AM19" s="278"/>
      <c r="AN19" s="283"/>
      <c r="AO19" s="284"/>
      <c r="AP19" s="192"/>
      <c r="AQ19" s="233"/>
      <c r="AR19" s="276"/>
      <c r="AS19" s="275"/>
      <c r="AT19" s="190"/>
      <c r="AU19" s="232"/>
      <c r="AV19" s="232"/>
      <c r="AW19" s="276"/>
      <c r="AX19" s="275"/>
      <c r="AY19" s="190"/>
      <c r="AZ19" s="187"/>
      <c r="BA19" s="187"/>
      <c r="BB19" s="276"/>
      <c r="BC19" s="275"/>
      <c r="BD19" s="190"/>
      <c r="BE19" s="187"/>
      <c r="BF19" s="187"/>
      <c r="BH19" s="219"/>
      <c r="BI19" s="219"/>
      <c r="BJ19" s="219"/>
      <c r="BK19" s="219"/>
      <c r="BL19" s="219"/>
    </row>
    <row r="20" customFormat="false" ht="209" hidden="false" customHeight="false" outlineLevel="0" collapsed="false">
      <c r="A20" s="249"/>
      <c r="B20" s="235"/>
      <c r="C20" s="235"/>
      <c r="D20" s="213"/>
      <c r="E20" s="286"/>
      <c r="F20" s="286"/>
      <c r="G20" s="286"/>
      <c r="H20" s="286"/>
      <c r="I20" s="286"/>
      <c r="J20" s="286"/>
      <c r="K20" s="286"/>
      <c r="L20" s="286"/>
      <c r="M20" s="287"/>
      <c r="N20" s="280"/>
      <c r="O20" s="280"/>
      <c r="P20" s="280"/>
      <c r="Q20" s="282"/>
      <c r="R20" s="282"/>
      <c r="S20" s="282"/>
      <c r="T20" s="282"/>
      <c r="U20" s="282"/>
      <c r="V20" s="282"/>
      <c r="W20" s="282"/>
      <c r="X20" s="245"/>
      <c r="Y20" s="235"/>
      <c r="Z20" s="213"/>
      <c r="AA20" s="187"/>
      <c r="AB20" s="187"/>
      <c r="AC20" s="242"/>
      <c r="AD20" s="243"/>
      <c r="AE20" s="213"/>
      <c r="AH20" s="242"/>
      <c r="AI20" s="243"/>
      <c r="AJ20" s="213"/>
      <c r="AM20" s="288"/>
      <c r="AN20" s="289"/>
      <c r="AO20" s="248"/>
      <c r="AP20" s="192"/>
      <c r="AQ20" s="233"/>
      <c r="AR20" s="242" t="s">
        <v>257</v>
      </c>
      <c r="AS20" s="243" t="s">
        <v>154</v>
      </c>
      <c r="AT20" s="213" t="s">
        <v>260</v>
      </c>
      <c r="AU20" s="266" t="s">
        <v>226</v>
      </c>
      <c r="AV20" s="266" t="s">
        <v>226</v>
      </c>
      <c r="AW20" s="242"/>
      <c r="AX20" s="243"/>
      <c r="AY20" s="213"/>
      <c r="AZ20" s="187"/>
      <c r="BA20" s="187"/>
      <c r="BB20" s="242"/>
      <c r="BC20" s="243"/>
      <c r="BD20" s="213"/>
      <c r="BE20" s="187"/>
      <c r="BF20" s="187"/>
      <c r="BG20" s="245"/>
      <c r="BH20" s="235"/>
      <c r="BI20" s="235"/>
      <c r="BJ20" s="235"/>
      <c r="BK20" s="235"/>
      <c r="BL20" s="235"/>
    </row>
    <row r="21" customFormat="false" ht="84.3" hidden="false" customHeight="true" outlineLevel="0" collapsed="false">
      <c r="A21" s="212" t="n">
        <v>16</v>
      </c>
      <c r="B21" s="186" t="s">
        <v>122</v>
      </c>
      <c r="C21" s="186" t="s">
        <v>261</v>
      </c>
      <c r="D21" s="213" t="s">
        <v>124</v>
      </c>
      <c r="E21" s="290" t="s">
        <v>262</v>
      </c>
      <c r="F21" s="291"/>
      <c r="G21" s="292" t="s">
        <v>263</v>
      </c>
      <c r="H21" s="290"/>
      <c r="I21" s="290" t="s">
        <v>262</v>
      </c>
      <c r="J21" s="293" t="s">
        <v>264</v>
      </c>
      <c r="K21" s="290"/>
      <c r="L21" s="191" t="s">
        <v>265</v>
      </c>
      <c r="M21" s="294" t="s">
        <v>266</v>
      </c>
      <c r="N21" s="215" t="s">
        <v>267</v>
      </c>
      <c r="O21" s="216"/>
      <c r="P21" s="295" t="s">
        <v>268</v>
      </c>
      <c r="Q21" s="252"/>
      <c r="R21" s="252"/>
      <c r="S21" s="215" t="s">
        <v>269</v>
      </c>
      <c r="T21" s="216"/>
      <c r="U21" s="217" t="s">
        <v>270</v>
      </c>
      <c r="V21" s="252"/>
      <c r="W21" s="252"/>
      <c r="X21" s="187"/>
      <c r="Y21" s="219"/>
      <c r="Z21" s="186"/>
      <c r="AA21" s="252"/>
      <c r="AB21" s="252"/>
      <c r="AC21" s="189" t="s">
        <v>271</v>
      </c>
      <c r="AE21" s="190" t="s">
        <v>272</v>
      </c>
      <c r="AF21" s="252"/>
      <c r="AG21" s="252"/>
      <c r="AH21" s="189" t="s">
        <v>273</v>
      </c>
      <c r="AJ21" s="190" t="s">
        <v>274</v>
      </c>
      <c r="AK21" s="252"/>
      <c r="AL21" s="252"/>
      <c r="AM21" s="192" t="s">
        <v>275</v>
      </c>
      <c r="AO21" s="193" t="s">
        <v>276</v>
      </c>
      <c r="AP21" s="253"/>
      <c r="AQ21" s="252"/>
      <c r="AR21" s="189" t="s">
        <v>277</v>
      </c>
      <c r="AT21" s="190" t="s">
        <v>274</v>
      </c>
      <c r="AU21" s="252"/>
      <c r="AV21" s="252"/>
      <c r="AW21" s="189" t="s">
        <v>278</v>
      </c>
      <c r="AY21" s="190" t="s">
        <v>279</v>
      </c>
      <c r="AZ21" s="252"/>
      <c r="BA21" s="252"/>
      <c r="BB21" s="189" t="s">
        <v>280</v>
      </c>
      <c r="BD21" s="190" t="s">
        <v>134</v>
      </c>
      <c r="BE21" s="252"/>
      <c r="BF21" s="252"/>
    </row>
    <row r="22" customFormat="false" ht="13.35" hidden="false" customHeight="true" outlineLevel="0" collapsed="false">
      <c r="A22" s="212"/>
      <c r="B22" s="186" t="s">
        <v>143</v>
      </c>
      <c r="D22" s="213"/>
      <c r="E22" s="191"/>
      <c r="F22" s="191"/>
      <c r="G22" s="191"/>
      <c r="H22" s="191"/>
      <c r="I22" s="191"/>
      <c r="J22" s="191"/>
      <c r="K22" s="191"/>
      <c r="L22" s="191"/>
      <c r="M22" s="188" t="s">
        <v>152</v>
      </c>
      <c r="P22" s="186"/>
      <c r="U22" s="186"/>
      <c r="X22" s="187"/>
      <c r="Y22" s="219"/>
      <c r="Z22" s="186"/>
      <c r="AC22" s="189" t="s">
        <v>281</v>
      </c>
      <c r="AE22" s="190" t="s">
        <v>282</v>
      </c>
      <c r="AJ22" s="190"/>
      <c r="AT22" s="190"/>
      <c r="AY22" s="190"/>
      <c r="BD22" s="190"/>
    </row>
    <row r="23" customFormat="false" ht="15.05" hidden="false" customHeight="false" outlineLevel="0" collapsed="false">
      <c r="A23" s="212"/>
      <c r="B23" s="186" t="s">
        <v>145</v>
      </c>
      <c r="D23" s="213"/>
      <c r="E23" s="191"/>
      <c r="F23" s="191"/>
      <c r="G23" s="191"/>
      <c r="H23" s="191"/>
      <c r="I23" s="191"/>
      <c r="J23" s="191"/>
      <c r="K23" s="191"/>
      <c r="L23" s="191"/>
      <c r="P23" s="186"/>
      <c r="S23" s="187"/>
      <c r="U23" s="186"/>
      <c r="X23" s="187"/>
      <c r="Y23" s="219"/>
      <c r="Z23" s="186"/>
      <c r="AE23" s="190"/>
      <c r="AH23" s="187"/>
      <c r="AJ23" s="190"/>
      <c r="AR23" s="265"/>
      <c r="AT23" s="190"/>
      <c r="AY23" s="190"/>
      <c r="BB23" s="186"/>
    </row>
    <row r="24" customFormat="false" ht="127.8" hidden="false" customHeight="true" outlineLevel="0" collapsed="false">
      <c r="A24" s="212"/>
      <c r="B24" s="296" t="s">
        <v>146</v>
      </c>
      <c r="C24" s="296" t="s">
        <v>283</v>
      </c>
      <c r="D24" s="213"/>
      <c r="E24" s="191"/>
      <c r="F24" s="297" t="s">
        <v>284</v>
      </c>
      <c r="G24" s="298" t="s">
        <v>285</v>
      </c>
      <c r="H24" s="226" t="s">
        <v>286</v>
      </c>
      <c r="I24" s="191"/>
      <c r="J24" s="191" t="s">
        <v>287</v>
      </c>
      <c r="K24" s="191" t="s">
        <v>288</v>
      </c>
      <c r="L24" s="191" t="s">
        <v>289</v>
      </c>
      <c r="N24" s="230" t="s">
        <v>290</v>
      </c>
      <c r="O24" s="299" t="s">
        <v>291</v>
      </c>
      <c r="P24" s="186"/>
      <c r="S24" s="230"/>
      <c r="U24" s="186"/>
      <c r="X24" s="187"/>
      <c r="Y24" s="219"/>
      <c r="Z24" s="186"/>
      <c r="AC24" s="230" t="s">
        <v>292</v>
      </c>
      <c r="AD24" s="231" t="s">
        <v>293</v>
      </c>
      <c r="AE24" s="190" t="s">
        <v>272</v>
      </c>
      <c r="AF24" s="259" t="s">
        <v>294</v>
      </c>
      <c r="AG24" s="259" t="s">
        <v>294</v>
      </c>
      <c r="AH24" s="230" t="s">
        <v>295</v>
      </c>
      <c r="AI24" s="231" t="s">
        <v>293</v>
      </c>
      <c r="AJ24" s="190" t="s">
        <v>296</v>
      </c>
      <c r="AK24" s="259" t="s">
        <v>294</v>
      </c>
      <c r="AL24" s="259" t="s">
        <v>294</v>
      </c>
      <c r="AM24" s="260" t="s">
        <v>297</v>
      </c>
      <c r="AN24" s="261" t="s">
        <v>293</v>
      </c>
      <c r="AO24" s="193" t="s">
        <v>298</v>
      </c>
      <c r="AR24" s="230" t="s">
        <v>299</v>
      </c>
      <c r="AS24" s="231" t="s">
        <v>293</v>
      </c>
      <c r="AT24" s="190" t="s">
        <v>300</v>
      </c>
      <c r="AU24" s="259" t="s">
        <v>301</v>
      </c>
      <c r="AV24" s="259" t="s">
        <v>301</v>
      </c>
      <c r="AW24" s="230" t="s">
        <v>302</v>
      </c>
      <c r="AX24" s="300" t="s">
        <v>154</v>
      </c>
      <c r="AY24" s="190" t="s">
        <v>134</v>
      </c>
      <c r="AZ24" s="259" t="s">
        <v>155</v>
      </c>
      <c r="BA24" s="259" t="s">
        <v>155</v>
      </c>
      <c r="BB24" s="230" t="s">
        <v>303</v>
      </c>
      <c r="BC24" s="231" t="s">
        <v>293</v>
      </c>
      <c r="BD24" s="190" t="s">
        <v>134</v>
      </c>
      <c r="BE24" s="259" t="s">
        <v>155</v>
      </c>
      <c r="BF24" s="259" t="s">
        <v>155</v>
      </c>
    </row>
    <row r="25" customFormat="false" ht="26.5" hidden="false" customHeight="false" outlineLevel="0" collapsed="false">
      <c r="A25" s="212"/>
      <c r="B25" s="296"/>
      <c r="C25" s="296"/>
      <c r="D25" s="213"/>
      <c r="E25" s="191"/>
      <c r="F25" s="191"/>
      <c r="G25" s="191"/>
      <c r="H25" s="191"/>
      <c r="I25" s="191"/>
      <c r="J25" s="191"/>
      <c r="K25" s="191"/>
      <c r="L25" s="191"/>
      <c r="N25" s="230"/>
      <c r="P25" s="186"/>
      <c r="Q25" s="222"/>
      <c r="R25" s="222"/>
      <c r="S25" s="230" t="s">
        <v>304</v>
      </c>
      <c r="T25" s="231" t="s">
        <v>293</v>
      </c>
      <c r="U25" s="186" t="s">
        <v>305</v>
      </c>
      <c r="V25" s="232" t="s">
        <v>155</v>
      </c>
      <c r="W25" s="232" t="s">
        <v>155</v>
      </c>
      <c r="X25" s="187"/>
      <c r="Y25" s="219"/>
      <c r="Z25" s="186"/>
      <c r="AA25" s="222"/>
      <c r="AB25" s="222"/>
      <c r="AE25" s="190"/>
      <c r="AF25" s="222"/>
      <c r="AG25" s="222"/>
      <c r="AH25" s="230"/>
      <c r="AJ25" s="190"/>
      <c r="AK25" s="222"/>
      <c r="AL25" s="222"/>
      <c r="AP25" s="223"/>
      <c r="AQ25" s="222"/>
      <c r="AR25" s="265"/>
      <c r="AT25" s="190"/>
      <c r="AU25" s="222"/>
      <c r="AV25" s="222"/>
      <c r="AW25" s="230" t="s">
        <v>306</v>
      </c>
      <c r="AX25" s="300"/>
      <c r="AY25" s="190" t="s">
        <v>134</v>
      </c>
      <c r="AZ25" s="233" t="s">
        <v>307</v>
      </c>
      <c r="BA25" s="233" t="s">
        <v>307</v>
      </c>
      <c r="BB25" s="230"/>
      <c r="BD25" s="190"/>
      <c r="BE25" s="222"/>
      <c r="BF25" s="222"/>
    </row>
    <row r="26" customFormat="false" ht="160.8" hidden="false" customHeight="true" outlineLevel="0" collapsed="false">
      <c r="A26" s="212"/>
      <c r="B26" s="301"/>
      <c r="C26" s="301"/>
      <c r="D26" s="213"/>
      <c r="E26" s="191"/>
      <c r="F26" s="191"/>
      <c r="G26" s="191"/>
      <c r="H26" s="191"/>
      <c r="I26" s="191"/>
      <c r="J26" s="191"/>
      <c r="K26" s="191"/>
      <c r="L26" s="191"/>
      <c r="N26" s="230"/>
      <c r="P26" s="186"/>
      <c r="S26" s="230"/>
      <c r="T26" s="231"/>
      <c r="U26" s="186"/>
      <c r="X26" s="187"/>
      <c r="Y26" s="219"/>
      <c r="Z26" s="186"/>
      <c r="AC26" s="276" t="s">
        <v>308</v>
      </c>
      <c r="AD26" s="277" t="s">
        <v>154</v>
      </c>
      <c r="AE26" s="190" t="s">
        <v>272</v>
      </c>
      <c r="AF26" s="259" t="s">
        <v>309</v>
      </c>
      <c r="AG26" s="259" t="s">
        <v>309</v>
      </c>
      <c r="AH26" s="230"/>
      <c r="AJ26" s="190"/>
      <c r="AR26" s="265"/>
      <c r="AT26" s="190"/>
      <c r="AW26" s="230"/>
      <c r="AX26" s="302"/>
      <c r="AY26" s="190"/>
      <c r="BB26" s="230"/>
      <c r="BD26" s="190"/>
    </row>
    <row r="27" customFormat="false" ht="140.95" hidden="false" customHeight="false" outlineLevel="0" collapsed="false">
      <c r="A27" s="212"/>
      <c r="B27" s="235" t="s">
        <v>162</v>
      </c>
      <c r="C27" s="235"/>
      <c r="D27" s="213"/>
      <c r="E27" s="239" t="s">
        <v>310</v>
      </c>
      <c r="F27" s="239" t="s">
        <v>311</v>
      </c>
      <c r="G27" s="303" t="s">
        <v>312</v>
      </c>
      <c r="H27" s="304" t="s">
        <v>313</v>
      </c>
      <c r="I27" s="236" t="s">
        <v>314</v>
      </c>
      <c r="J27" s="239" t="s">
        <v>315</v>
      </c>
      <c r="K27" s="239" t="s">
        <v>316</v>
      </c>
      <c r="L27" s="305" t="s">
        <v>317</v>
      </c>
      <c r="M27" s="241"/>
      <c r="N27" s="274" t="s">
        <v>318</v>
      </c>
      <c r="O27" s="243" t="s">
        <v>291</v>
      </c>
      <c r="P27" s="306" t="s">
        <v>317</v>
      </c>
      <c r="S27" s="307"/>
      <c r="T27" s="235"/>
      <c r="U27" s="213"/>
      <c r="X27" s="245"/>
      <c r="Y27" s="235"/>
      <c r="Z27" s="235"/>
      <c r="AC27" s="242" t="s">
        <v>319</v>
      </c>
      <c r="AD27" s="243" t="s">
        <v>154</v>
      </c>
      <c r="AE27" s="213" t="s">
        <v>282</v>
      </c>
      <c r="AF27" s="259" t="s">
        <v>294</v>
      </c>
      <c r="AG27" s="259" t="s">
        <v>294</v>
      </c>
      <c r="AH27" s="246"/>
      <c r="AI27" s="235"/>
      <c r="AJ27" s="235"/>
      <c r="AM27" s="308"/>
      <c r="AN27" s="248"/>
      <c r="AO27" s="248"/>
      <c r="AR27" s="242" t="s">
        <v>320</v>
      </c>
      <c r="AS27" s="243" t="s">
        <v>293</v>
      </c>
      <c r="AT27" s="213" t="s">
        <v>300</v>
      </c>
      <c r="AU27" s="259" t="s">
        <v>301</v>
      </c>
      <c r="AV27" s="259" t="s">
        <v>301</v>
      </c>
      <c r="AW27" s="242" t="s">
        <v>321</v>
      </c>
      <c r="AX27" s="243" t="s">
        <v>154</v>
      </c>
      <c r="AY27" s="213" t="s">
        <v>322</v>
      </c>
      <c r="AZ27" s="233" t="s">
        <v>307</v>
      </c>
      <c r="BA27" s="233" t="s">
        <v>307</v>
      </c>
      <c r="BB27" s="242" t="s">
        <v>323</v>
      </c>
      <c r="BC27" s="243" t="s">
        <v>293</v>
      </c>
      <c r="BD27" s="213" t="s">
        <v>324</v>
      </c>
      <c r="BE27" s="259" t="s">
        <v>155</v>
      </c>
      <c r="BF27" s="259" t="s">
        <v>155</v>
      </c>
      <c r="BG27" s="245"/>
      <c r="BH27" s="235"/>
      <c r="BI27" s="235"/>
      <c r="BJ27" s="235"/>
      <c r="BK27" s="235"/>
      <c r="BL27" s="235"/>
    </row>
    <row r="28" customFormat="false" ht="89.15" hidden="false" customHeight="true" outlineLevel="0" collapsed="false">
      <c r="A28" s="212" t="n">
        <v>17</v>
      </c>
      <c r="B28" s="186" t="s">
        <v>122</v>
      </c>
      <c r="C28" s="186" t="s">
        <v>325</v>
      </c>
      <c r="D28" s="213" t="s">
        <v>124</v>
      </c>
      <c r="E28" s="309" t="s">
        <v>326</v>
      </c>
      <c r="F28" s="310"/>
      <c r="G28" s="292" t="s">
        <v>263</v>
      </c>
      <c r="H28" s="310"/>
      <c r="I28" s="309" t="s">
        <v>326</v>
      </c>
      <c r="J28" s="311" t="s">
        <v>327</v>
      </c>
      <c r="K28" s="252"/>
      <c r="L28" s="252" t="s">
        <v>328</v>
      </c>
      <c r="M28" s="312" t="s">
        <v>329</v>
      </c>
      <c r="N28" s="215" t="s">
        <v>330</v>
      </c>
      <c r="O28" s="216"/>
      <c r="P28" s="217" t="s">
        <v>331</v>
      </c>
      <c r="Q28" s="252"/>
      <c r="R28" s="252"/>
      <c r="S28" s="215"/>
      <c r="T28" s="216"/>
      <c r="U28" s="217"/>
      <c r="V28" s="252"/>
      <c r="W28" s="252"/>
      <c r="X28" s="187"/>
      <c r="Y28" s="219"/>
      <c r="Z28" s="186"/>
      <c r="AA28" s="252"/>
      <c r="AB28" s="252"/>
      <c r="AC28" s="189" t="s">
        <v>332</v>
      </c>
      <c r="AE28" s="190" t="s">
        <v>333</v>
      </c>
      <c r="AF28" s="252"/>
      <c r="AG28" s="252"/>
      <c r="AH28" s="189" t="s">
        <v>334</v>
      </c>
      <c r="AJ28" s="190" t="s">
        <v>134</v>
      </c>
      <c r="AK28" s="252"/>
      <c r="AL28" s="252"/>
      <c r="AM28" s="220" t="s">
        <v>335</v>
      </c>
      <c r="AO28" s="193" t="s">
        <v>276</v>
      </c>
      <c r="AP28" s="253"/>
      <c r="AQ28" s="252"/>
      <c r="AR28" s="189" t="s">
        <v>336</v>
      </c>
      <c r="AT28" s="190" t="s">
        <v>337</v>
      </c>
      <c r="AU28" s="252"/>
      <c r="AV28" s="252"/>
      <c r="AW28" s="189" t="s">
        <v>338</v>
      </c>
      <c r="AY28" s="190" t="s">
        <v>339</v>
      </c>
      <c r="AZ28" s="252"/>
      <c r="BA28" s="252"/>
      <c r="BB28" s="189" t="s">
        <v>340</v>
      </c>
      <c r="BD28" s="190" t="s">
        <v>134</v>
      </c>
      <c r="BE28" s="252"/>
      <c r="BF28" s="252"/>
    </row>
    <row r="29" customFormat="false" ht="15.05" hidden="false" customHeight="false" outlineLevel="0" collapsed="false">
      <c r="A29" s="212"/>
      <c r="B29" s="186" t="s">
        <v>143</v>
      </c>
      <c r="D29" s="213"/>
      <c r="E29" s="191"/>
      <c r="F29" s="191"/>
      <c r="G29" s="191"/>
      <c r="H29" s="191"/>
      <c r="I29" s="191"/>
      <c r="J29" s="191"/>
      <c r="K29" s="191"/>
      <c r="L29" s="191"/>
      <c r="M29" s="188" t="s">
        <v>341</v>
      </c>
      <c r="N29" s="189" t="s">
        <v>342</v>
      </c>
      <c r="P29" s="186" t="s">
        <v>343</v>
      </c>
      <c r="U29" s="186"/>
      <c r="X29" s="187"/>
      <c r="Y29" s="219"/>
      <c r="Z29" s="186"/>
      <c r="AC29" s="189" t="s">
        <v>344</v>
      </c>
      <c r="AE29" s="190" t="s">
        <v>345</v>
      </c>
      <c r="AH29" s="189" t="s">
        <v>344</v>
      </c>
      <c r="AJ29" s="190" t="s">
        <v>345</v>
      </c>
      <c r="AM29" s="220" t="s">
        <v>346</v>
      </c>
      <c r="AO29" s="193" t="s">
        <v>347</v>
      </c>
      <c r="AT29" s="190"/>
      <c r="AY29" s="190"/>
      <c r="BD29" s="190"/>
    </row>
    <row r="30" customFormat="false" ht="15.05" hidden="false" customHeight="false" outlineLevel="0" collapsed="false">
      <c r="A30" s="212"/>
      <c r="B30" s="250" t="s">
        <v>145</v>
      </c>
      <c r="D30" s="213"/>
      <c r="E30" s="191"/>
      <c r="F30" s="191"/>
      <c r="G30" s="191"/>
      <c r="H30" s="191"/>
      <c r="I30" s="191"/>
      <c r="J30" s="191"/>
      <c r="K30" s="191"/>
      <c r="L30" s="191"/>
      <c r="M30" s="188" t="s">
        <v>348</v>
      </c>
      <c r="P30" s="186"/>
      <c r="S30" s="187"/>
      <c r="U30" s="186"/>
      <c r="X30" s="187"/>
      <c r="Y30" s="219"/>
      <c r="Z30" s="186"/>
      <c r="AE30" s="190"/>
      <c r="AH30" s="187"/>
      <c r="AT30" s="190"/>
      <c r="AW30" s="187"/>
      <c r="AY30" s="190"/>
      <c r="BB30" s="186"/>
      <c r="BD30" s="190"/>
    </row>
    <row r="31" customFormat="false" ht="83.7" hidden="false" customHeight="true" outlineLevel="0" collapsed="false">
      <c r="A31" s="212"/>
      <c r="B31" s="267" t="s">
        <v>146</v>
      </c>
      <c r="C31" s="296" t="s">
        <v>349</v>
      </c>
      <c r="D31" s="213"/>
      <c r="E31" s="191"/>
      <c r="F31" s="313" t="s">
        <v>350</v>
      </c>
      <c r="G31" s="298" t="s">
        <v>285</v>
      </c>
      <c r="H31" s="191" t="s">
        <v>351</v>
      </c>
      <c r="I31" s="191"/>
      <c r="J31" s="314" t="s">
        <v>352</v>
      </c>
      <c r="K31" s="191" t="s">
        <v>288</v>
      </c>
      <c r="L31" s="191" t="s">
        <v>289</v>
      </c>
      <c r="M31" s="188" t="s">
        <v>353</v>
      </c>
      <c r="N31" s="230"/>
      <c r="P31" s="186"/>
      <c r="S31" s="230"/>
      <c r="U31" s="186"/>
      <c r="X31" s="187"/>
      <c r="Y31" s="219"/>
      <c r="Z31" s="186"/>
      <c r="AC31" s="0"/>
      <c r="AD31" s="0"/>
      <c r="AE31" s="0"/>
      <c r="AF31" s="0"/>
      <c r="AG31" s="0"/>
      <c r="AH31" s="230" t="s">
        <v>354</v>
      </c>
      <c r="AI31" s="231" t="s">
        <v>355</v>
      </c>
      <c r="AJ31" s="190" t="s">
        <v>134</v>
      </c>
      <c r="AK31" s="315" t="s">
        <v>356</v>
      </c>
      <c r="AL31" s="315" t="s">
        <v>356</v>
      </c>
      <c r="AR31" s="230" t="s">
        <v>357</v>
      </c>
      <c r="AS31" s="231" t="s">
        <v>293</v>
      </c>
      <c r="AT31" s="190" t="s">
        <v>300</v>
      </c>
      <c r="AU31" s="259" t="s">
        <v>301</v>
      </c>
      <c r="AV31" s="259" t="s">
        <v>301</v>
      </c>
      <c r="AW31" s="230" t="s">
        <v>358</v>
      </c>
      <c r="AX31" s="300" t="s">
        <v>154</v>
      </c>
      <c r="AY31" s="190" t="s">
        <v>134</v>
      </c>
      <c r="AZ31" s="259" t="s">
        <v>359</v>
      </c>
      <c r="BA31" s="259" t="s">
        <v>359</v>
      </c>
      <c r="BB31" s="230" t="s">
        <v>360</v>
      </c>
      <c r="BC31" s="231" t="s">
        <v>293</v>
      </c>
      <c r="BD31" s="190" t="s">
        <v>134</v>
      </c>
      <c r="BE31" s="259" t="s">
        <v>359</v>
      </c>
      <c r="BF31" s="259" t="s">
        <v>359</v>
      </c>
    </row>
    <row r="32" customFormat="false" ht="15.05" hidden="false" customHeight="false" outlineLevel="0" collapsed="false">
      <c r="A32" s="212"/>
      <c r="B32" s="267"/>
      <c r="C32" s="296"/>
      <c r="D32" s="213"/>
      <c r="E32" s="191"/>
      <c r="F32" s="313"/>
      <c r="G32" s="298"/>
      <c r="H32" s="191"/>
      <c r="I32" s="191"/>
      <c r="J32" s="191"/>
      <c r="K32" s="191"/>
      <c r="L32" s="191"/>
      <c r="N32" s="230"/>
      <c r="P32" s="186"/>
      <c r="S32" s="230"/>
      <c r="U32" s="186"/>
      <c r="X32" s="187"/>
      <c r="Y32" s="219"/>
      <c r="Z32" s="186"/>
      <c r="AC32" s="230"/>
      <c r="AD32" s="231"/>
      <c r="AE32" s="190"/>
      <c r="AH32" s="316" t="s">
        <v>361</v>
      </c>
      <c r="AI32" s="317" t="s">
        <v>285</v>
      </c>
      <c r="AJ32" s="190" t="s">
        <v>351</v>
      </c>
      <c r="AK32" s="259" t="s">
        <v>362</v>
      </c>
      <c r="AL32" s="259" t="s">
        <v>155</v>
      </c>
      <c r="AR32" s="230"/>
      <c r="AS32" s="231"/>
      <c r="AT32" s="190"/>
      <c r="AW32" s="230"/>
      <c r="AX32" s="300"/>
      <c r="AY32" s="190"/>
      <c r="BB32" s="230"/>
      <c r="BC32" s="231"/>
      <c r="BD32" s="190"/>
    </row>
    <row r="33" customFormat="false" ht="27.7" hidden="false" customHeight="false" outlineLevel="0" collapsed="false">
      <c r="A33" s="212"/>
      <c r="B33" s="267"/>
      <c r="C33" s="296"/>
      <c r="D33" s="213"/>
      <c r="E33" s="191"/>
      <c r="F33" s="191"/>
      <c r="G33" s="191"/>
      <c r="H33" s="191"/>
      <c r="I33" s="191"/>
      <c r="J33" s="191"/>
      <c r="K33" s="191"/>
      <c r="L33" s="191"/>
      <c r="M33" s="318" t="s">
        <v>363</v>
      </c>
      <c r="N33" s="230"/>
      <c r="P33" s="186"/>
      <c r="S33" s="230"/>
      <c r="U33" s="186"/>
      <c r="X33" s="187"/>
      <c r="Y33" s="219"/>
      <c r="Z33" s="186"/>
      <c r="AC33" s="230" t="s">
        <v>364</v>
      </c>
      <c r="AD33" s="231" t="s">
        <v>293</v>
      </c>
      <c r="AE33" s="190" t="s">
        <v>345</v>
      </c>
      <c r="AF33" s="259" t="s">
        <v>155</v>
      </c>
      <c r="AG33" s="259" t="s">
        <v>155</v>
      </c>
      <c r="AH33" s="230" t="s">
        <v>364</v>
      </c>
      <c r="AI33" s="231" t="s">
        <v>293</v>
      </c>
      <c r="AJ33" s="190" t="s">
        <v>345</v>
      </c>
      <c r="AK33" s="259" t="s">
        <v>155</v>
      </c>
      <c r="AL33" s="259" t="s">
        <v>155</v>
      </c>
      <c r="AM33" s="260" t="s">
        <v>365</v>
      </c>
      <c r="AN33" s="261" t="s">
        <v>293</v>
      </c>
      <c r="AO33" s="193" t="s">
        <v>347</v>
      </c>
      <c r="AR33" s="230"/>
      <c r="AS33" s="231"/>
      <c r="AT33" s="190"/>
      <c r="AW33" s="230"/>
      <c r="AX33" s="300"/>
      <c r="AY33" s="190"/>
      <c r="BB33" s="230"/>
      <c r="BC33" s="231"/>
      <c r="BD33" s="190"/>
    </row>
    <row r="34" customFormat="false" ht="37.95" hidden="false" customHeight="false" outlineLevel="0" collapsed="false">
      <c r="A34" s="212"/>
      <c r="B34" s="267"/>
      <c r="C34" s="296"/>
      <c r="D34" s="213"/>
      <c r="E34" s="191"/>
      <c r="F34" s="191"/>
      <c r="G34" s="191"/>
      <c r="H34" s="191"/>
      <c r="I34" s="191"/>
      <c r="J34" s="191"/>
      <c r="K34" s="191"/>
      <c r="L34" s="191"/>
      <c r="N34" s="230"/>
      <c r="P34" s="186"/>
      <c r="S34" s="230"/>
      <c r="U34" s="186"/>
      <c r="X34" s="187"/>
      <c r="Y34" s="219"/>
      <c r="Z34" s="186"/>
      <c r="AE34" s="190"/>
      <c r="AJ34" s="190"/>
      <c r="AR34" s="265"/>
      <c r="AT34" s="190"/>
      <c r="AW34" s="230" t="s">
        <v>366</v>
      </c>
      <c r="AX34" s="300"/>
      <c r="AY34" s="190" t="s">
        <v>134</v>
      </c>
      <c r="AZ34" s="233" t="s">
        <v>367</v>
      </c>
      <c r="BA34" s="233" t="s">
        <v>367</v>
      </c>
      <c r="BB34" s="230"/>
      <c r="BD34" s="190"/>
    </row>
    <row r="35" customFormat="false" ht="39.75" hidden="false" customHeight="false" outlineLevel="0" collapsed="false">
      <c r="A35" s="212"/>
      <c r="B35" s="250"/>
      <c r="C35" s="301"/>
      <c r="D35" s="213"/>
      <c r="E35" s="191"/>
      <c r="F35" s="191"/>
      <c r="G35" s="191"/>
      <c r="H35" s="191"/>
      <c r="I35" s="191"/>
      <c r="J35" s="191"/>
      <c r="K35" s="191"/>
      <c r="L35" s="191"/>
      <c r="N35" s="230"/>
      <c r="P35" s="186"/>
      <c r="S35" s="230"/>
      <c r="U35" s="186"/>
      <c r="X35" s="187"/>
      <c r="Y35" s="219"/>
      <c r="Z35" s="186"/>
      <c r="AC35" s="276" t="s">
        <v>368</v>
      </c>
      <c r="AD35" s="277" t="s">
        <v>355</v>
      </c>
      <c r="AE35" s="190" t="s">
        <v>345</v>
      </c>
      <c r="AF35" s="319" t="s">
        <v>369</v>
      </c>
      <c r="AG35" s="319" t="s">
        <v>369</v>
      </c>
      <c r="AH35" s="276" t="s">
        <v>368</v>
      </c>
      <c r="AI35" s="277" t="s">
        <v>355</v>
      </c>
      <c r="AJ35" s="190" t="s">
        <v>345</v>
      </c>
      <c r="AK35" s="319" t="s">
        <v>369</v>
      </c>
      <c r="AL35" s="319" t="s">
        <v>369</v>
      </c>
      <c r="AR35" s="265"/>
      <c r="AT35" s="190"/>
      <c r="AW35" s="230"/>
      <c r="AX35" s="302"/>
      <c r="AY35" s="190"/>
      <c r="BB35" s="230"/>
      <c r="BD35" s="190"/>
    </row>
    <row r="36" customFormat="false" ht="83.7" hidden="false" customHeight="false" outlineLevel="0" collapsed="false">
      <c r="A36" s="212"/>
      <c r="B36" s="235" t="s">
        <v>162</v>
      </c>
      <c r="C36" s="235"/>
      <c r="D36" s="213"/>
      <c r="E36" s="320" t="s">
        <v>370</v>
      </c>
      <c r="F36" s="239" t="s">
        <v>371</v>
      </c>
      <c r="G36" s="303" t="s">
        <v>312</v>
      </c>
      <c r="H36" s="239" t="s">
        <v>286</v>
      </c>
      <c r="I36" s="321" t="s">
        <v>372</v>
      </c>
      <c r="J36" s="239" t="s">
        <v>373</v>
      </c>
      <c r="K36" s="239" t="s">
        <v>316</v>
      </c>
      <c r="L36" s="305" t="s">
        <v>317</v>
      </c>
      <c r="M36" s="241"/>
      <c r="N36" s="246"/>
      <c r="O36" s="235"/>
      <c r="P36" s="213"/>
      <c r="S36" s="246"/>
      <c r="T36" s="235"/>
      <c r="U36" s="213"/>
      <c r="X36" s="187"/>
      <c r="Y36" s="219"/>
      <c r="Z36" s="186"/>
      <c r="AC36" s="242" t="s">
        <v>374</v>
      </c>
      <c r="AD36" s="243" t="s">
        <v>293</v>
      </c>
      <c r="AE36" s="213" t="s">
        <v>345</v>
      </c>
      <c r="AF36" s="259" t="s">
        <v>375</v>
      </c>
      <c r="AG36" s="259" t="s">
        <v>375</v>
      </c>
      <c r="AH36" s="242" t="s">
        <v>374</v>
      </c>
      <c r="AI36" s="243" t="s">
        <v>293</v>
      </c>
      <c r="AJ36" s="213" t="s">
        <v>345</v>
      </c>
      <c r="AK36" s="259" t="s">
        <v>375</v>
      </c>
      <c r="AL36" s="259" t="s">
        <v>375</v>
      </c>
      <c r="AM36" s="288" t="s">
        <v>376</v>
      </c>
      <c r="AN36" s="289" t="s">
        <v>293</v>
      </c>
      <c r="AO36" s="322" t="s">
        <v>347</v>
      </c>
      <c r="AR36" s="242" t="s">
        <v>377</v>
      </c>
      <c r="AS36" s="243" t="s">
        <v>293</v>
      </c>
      <c r="AT36" s="213" t="s">
        <v>300</v>
      </c>
      <c r="AU36" s="259" t="s">
        <v>301</v>
      </c>
      <c r="AV36" s="259" t="s">
        <v>301</v>
      </c>
      <c r="AW36" s="242" t="s">
        <v>378</v>
      </c>
      <c r="AX36" s="243" t="s">
        <v>154</v>
      </c>
      <c r="AY36" s="213" t="s">
        <v>379</v>
      </c>
      <c r="AZ36" s="259" t="s">
        <v>359</v>
      </c>
      <c r="BA36" s="259" t="s">
        <v>359</v>
      </c>
      <c r="BB36" s="242" t="s">
        <v>380</v>
      </c>
      <c r="BC36" s="243" t="s">
        <v>293</v>
      </c>
      <c r="BD36" s="213" t="s">
        <v>381</v>
      </c>
      <c r="BE36" s="259" t="s">
        <v>359</v>
      </c>
      <c r="BF36" s="259" t="s">
        <v>359</v>
      </c>
      <c r="BG36" s="245"/>
      <c r="BH36" s="235"/>
      <c r="BI36" s="235"/>
      <c r="BJ36" s="235"/>
      <c r="BK36" s="235"/>
      <c r="BL36" s="235"/>
    </row>
    <row r="37" customFormat="false" ht="51.8" hidden="false" customHeight="true" outlineLevel="0" collapsed="false">
      <c r="A37" s="212" t="n">
        <v>18</v>
      </c>
      <c r="B37" s="296" t="s">
        <v>122</v>
      </c>
      <c r="C37" s="267" t="s">
        <v>382</v>
      </c>
      <c r="D37" s="213" t="s">
        <v>124</v>
      </c>
      <c r="E37" s="191" t="s">
        <v>383</v>
      </c>
      <c r="F37" s="229" t="s">
        <v>384</v>
      </c>
      <c r="G37" s="323" t="s">
        <v>385</v>
      </c>
      <c r="H37" s="324" t="s">
        <v>386</v>
      </c>
      <c r="I37" s="191" t="s">
        <v>387</v>
      </c>
      <c r="J37" s="229" t="s">
        <v>388</v>
      </c>
      <c r="K37" s="191"/>
      <c r="L37" s="191" t="s">
        <v>129</v>
      </c>
      <c r="M37" s="188" t="s">
        <v>389</v>
      </c>
      <c r="N37" s="215" t="s">
        <v>390</v>
      </c>
      <c r="O37" s="216"/>
      <c r="P37" s="217" t="s">
        <v>391</v>
      </c>
      <c r="Q37" s="252"/>
      <c r="R37" s="252"/>
      <c r="S37" s="215" t="s">
        <v>392</v>
      </c>
      <c r="T37" s="216"/>
      <c r="U37" s="190" t="s">
        <v>134</v>
      </c>
      <c r="V37" s="252"/>
      <c r="W37" s="252"/>
      <c r="X37" s="218"/>
      <c r="Y37" s="216"/>
      <c r="Z37" s="217"/>
      <c r="AA37" s="252"/>
      <c r="AB37" s="252"/>
      <c r="AC37" s="189" t="s">
        <v>393</v>
      </c>
      <c r="AE37" s="190" t="s">
        <v>182</v>
      </c>
      <c r="AF37" s="252"/>
      <c r="AG37" s="252"/>
      <c r="AH37" s="189" t="s">
        <v>393</v>
      </c>
      <c r="AJ37" s="190" t="s">
        <v>134</v>
      </c>
      <c r="AK37" s="252"/>
      <c r="AL37" s="252"/>
      <c r="AM37" s="325" t="s">
        <v>394</v>
      </c>
      <c r="AN37" s="325"/>
      <c r="AO37" s="325" t="s">
        <v>395</v>
      </c>
      <c r="AP37" s="253"/>
      <c r="AQ37" s="252"/>
      <c r="AR37" s="189" t="s">
        <v>396</v>
      </c>
      <c r="AT37" s="190" t="s">
        <v>134</v>
      </c>
      <c r="AU37" s="252"/>
      <c r="AV37" s="252"/>
      <c r="AW37" s="189" t="s">
        <v>397</v>
      </c>
      <c r="AY37" s="190" t="s">
        <v>134</v>
      </c>
      <c r="AZ37" s="252"/>
      <c r="BA37" s="252"/>
      <c r="BB37" s="189" t="s">
        <v>397</v>
      </c>
      <c r="BD37" s="190" t="s">
        <v>398</v>
      </c>
      <c r="BE37" s="252"/>
      <c r="BF37" s="252"/>
    </row>
    <row r="38" customFormat="false" ht="26.5" hidden="false" customHeight="false" outlineLevel="0" collapsed="false">
      <c r="A38" s="212"/>
      <c r="B38" s="296"/>
      <c r="C38" s="267"/>
      <c r="D38" s="213"/>
      <c r="E38" s="191"/>
      <c r="F38" s="282"/>
      <c r="G38" s="191"/>
      <c r="H38" s="191"/>
      <c r="I38" s="191"/>
      <c r="J38" s="191"/>
      <c r="K38" s="191"/>
      <c r="L38" s="191"/>
      <c r="M38" s="188" t="s">
        <v>399</v>
      </c>
      <c r="N38" s="187"/>
      <c r="O38" s="219"/>
      <c r="P38" s="186"/>
      <c r="T38" s="219"/>
      <c r="U38" s="186"/>
      <c r="X38" s="187"/>
      <c r="Y38" s="219"/>
      <c r="Z38" s="186"/>
      <c r="AE38" s="190"/>
      <c r="AJ38" s="190"/>
      <c r="AR38" s="326" t="s">
        <v>400</v>
      </c>
      <c r="AT38" s="190" t="s">
        <v>140</v>
      </c>
      <c r="AW38" s="189" t="s">
        <v>401</v>
      </c>
      <c r="AY38" s="190" t="s">
        <v>179</v>
      </c>
      <c r="BB38" s="189"/>
      <c r="BD38" s="190"/>
    </row>
    <row r="39" customFormat="false" ht="15.05" hidden="false" customHeight="false" outlineLevel="0" collapsed="false">
      <c r="A39" s="212"/>
      <c r="B39" s="186" t="s">
        <v>143</v>
      </c>
      <c r="D39" s="213"/>
      <c r="E39" s="191"/>
      <c r="F39" s="191"/>
      <c r="G39" s="191"/>
      <c r="H39" s="191"/>
      <c r="I39" s="191"/>
      <c r="J39" s="191"/>
      <c r="K39" s="191"/>
      <c r="L39" s="191"/>
      <c r="M39" s="188" t="s">
        <v>152</v>
      </c>
      <c r="P39" s="186"/>
      <c r="U39" s="186"/>
      <c r="X39" s="187"/>
      <c r="Y39" s="219"/>
      <c r="Z39" s="186"/>
      <c r="AC39" s="189" t="s">
        <v>402</v>
      </c>
      <c r="AE39" s="190" t="s">
        <v>182</v>
      </c>
      <c r="AH39" s="189" t="s">
        <v>402</v>
      </c>
      <c r="AJ39" s="190" t="s">
        <v>182</v>
      </c>
      <c r="AM39" s="192" t="s">
        <v>403</v>
      </c>
      <c r="AO39" s="193" t="s">
        <v>395</v>
      </c>
      <c r="AT39" s="190"/>
      <c r="AY39" s="190"/>
      <c r="BD39" s="190"/>
    </row>
    <row r="40" customFormat="false" ht="15.05" hidden="false" customHeight="false" outlineLevel="0" collapsed="false">
      <c r="A40" s="212"/>
      <c r="B40" s="186" t="s">
        <v>145</v>
      </c>
      <c r="D40" s="213"/>
      <c r="E40" s="191"/>
      <c r="F40" s="191"/>
      <c r="G40" s="191"/>
      <c r="H40" s="191"/>
      <c r="I40" s="191"/>
      <c r="J40" s="191"/>
      <c r="K40" s="191"/>
      <c r="L40" s="191"/>
      <c r="P40" s="186"/>
      <c r="S40" s="187"/>
      <c r="U40" s="186"/>
      <c r="X40" s="187"/>
      <c r="Y40" s="219"/>
      <c r="Z40" s="186"/>
      <c r="AC40" s="187"/>
      <c r="AH40" s="187"/>
      <c r="AR40" s="187"/>
      <c r="AW40" s="187"/>
      <c r="AY40" s="190"/>
      <c r="BB40" s="186"/>
      <c r="BD40" s="190"/>
    </row>
    <row r="41" customFormat="false" ht="49.35" hidden="false" customHeight="true" outlineLevel="0" collapsed="false">
      <c r="A41" s="212"/>
      <c r="B41" s="267" t="s">
        <v>146</v>
      </c>
      <c r="C41" s="267" t="s">
        <v>404</v>
      </c>
      <c r="D41" s="213"/>
      <c r="E41" s="191"/>
      <c r="F41" s="327" t="s">
        <v>405</v>
      </c>
      <c r="G41" s="328" t="s">
        <v>149</v>
      </c>
      <c r="H41" s="226" t="s">
        <v>286</v>
      </c>
      <c r="I41" s="329"/>
      <c r="J41" s="330" t="s">
        <v>406</v>
      </c>
      <c r="K41" s="231" t="s">
        <v>149</v>
      </c>
      <c r="L41" s="191" t="s">
        <v>129</v>
      </c>
      <c r="N41" s="331" t="s">
        <v>407</v>
      </c>
      <c r="O41" s="231" t="s">
        <v>149</v>
      </c>
      <c r="P41" s="190" t="s">
        <v>391</v>
      </c>
      <c r="Q41" s="259" t="s">
        <v>155</v>
      </c>
      <c r="R41" s="259" t="s">
        <v>155</v>
      </c>
      <c r="S41" s="230" t="s">
        <v>408</v>
      </c>
      <c r="T41" s="231" t="s">
        <v>154</v>
      </c>
      <c r="U41" s="190" t="s">
        <v>134</v>
      </c>
      <c r="V41" s="259" t="s">
        <v>155</v>
      </c>
      <c r="W41" s="259" t="s">
        <v>155</v>
      </c>
      <c r="X41" s="187"/>
      <c r="Y41" s="219"/>
      <c r="Z41" s="186"/>
      <c r="AC41" s="230" t="s">
        <v>409</v>
      </c>
      <c r="AD41" s="231" t="s">
        <v>154</v>
      </c>
      <c r="AE41" s="190" t="s">
        <v>182</v>
      </c>
      <c r="AF41" s="259" t="s">
        <v>155</v>
      </c>
      <c r="AG41" s="259" t="s">
        <v>410</v>
      </c>
      <c r="AH41" s="230" t="s">
        <v>411</v>
      </c>
      <c r="AI41" s="231" t="s">
        <v>154</v>
      </c>
      <c r="AJ41" s="190" t="s">
        <v>134</v>
      </c>
      <c r="AL41" s="259" t="s">
        <v>410</v>
      </c>
      <c r="AM41" s="325"/>
      <c r="AN41" s="325"/>
      <c r="AO41" s="325"/>
      <c r="AR41" s="230" t="s">
        <v>412</v>
      </c>
      <c r="AS41" s="231" t="s">
        <v>154</v>
      </c>
      <c r="AT41" s="190" t="s">
        <v>134</v>
      </c>
      <c r="AV41" s="259" t="s">
        <v>413</v>
      </c>
      <c r="AW41" s="230" t="s">
        <v>414</v>
      </c>
      <c r="AX41" s="300" t="s">
        <v>154</v>
      </c>
      <c r="AY41" s="190" t="s">
        <v>134</v>
      </c>
      <c r="AZ41" s="259" t="s">
        <v>359</v>
      </c>
      <c r="BA41" s="259" t="s">
        <v>359</v>
      </c>
      <c r="BB41" s="230" t="s">
        <v>415</v>
      </c>
      <c r="BC41" s="231" t="s">
        <v>154</v>
      </c>
      <c r="BD41" s="190" t="s">
        <v>398</v>
      </c>
      <c r="BE41" s="259" t="s">
        <v>359</v>
      </c>
      <c r="BF41" s="259" t="s">
        <v>359</v>
      </c>
    </row>
    <row r="42" customFormat="false" ht="15.05" hidden="false" customHeight="false" outlineLevel="0" collapsed="false">
      <c r="A42" s="212"/>
      <c r="B42" s="267"/>
      <c r="C42" s="267"/>
      <c r="D42" s="213"/>
      <c r="E42" s="191"/>
      <c r="F42" s="191"/>
      <c r="G42" s="191"/>
      <c r="H42" s="191"/>
      <c r="I42" s="191"/>
      <c r="J42" s="191"/>
      <c r="K42" s="191"/>
      <c r="L42" s="191"/>
      <c r="N42" s="230"/>
      <c r="O42" s="231"/>
      <c r="P42" s="186"/>
      <c r="S42" s="230"/>
      <c r="T42" s="231"/>
      <c r="U42" s="186"/>
      <c r="X42" s="187"/>
      <c r="Y42" s="219"/>
      <c r="Z42" s="186"/>
      <c r="AC42" s="230"/>
      <c r="AD42" s="231"/>
      <c r="AE42" s="190"/>
      <c r="AH42" s="230"/>
      <c r="AI42" s="231"/>
      <c r="AJ42" s="190"/>
      <c r="AR42" s="230"/>
      <c r="AS42" s="231"/>
      <c r="AT42" s="190"/>
      <c r="AW42" s="230" t="s">
        <v>416</v>
      </c>
      <c r="AX42" s="300"/>
      <c r="AY42" s="190" t="s">
        <v>179</v>
      </c>
      <c r="AZ42" s="259" t="s">
        <v>359</v>
      </c>
      <c r="BA42" s="259" t="s">
        <v>359</v>
      </c>
      <c r="BB42" s="189"/>
      <c r="BD42" s="190"/>
    </row>
    <row r="43" customFormat="false" ht="49.35" hidden="false" customHeight="false" outlineLevel="0" collapsed="false">
      <c r="A43" s="212"/>
      <c r="B43" s="267"/>
      <c r="C43" s="267"/>
      <c r="D43" s="213"/>
      <c r="E43" s="191"/>
      <c r="F43" s="191"/>
      <c r="G43" s="191"/>
      <c r="H43" s="191"/>
      <c r="I43" s="191"/>
      <c r="J43" s="191"/>
      <c r="K43" s="191"/>
      <c r="L43" s="191"/>
      <c r="N43" s="230"/>
      <c r="O43" s="231"/>
      <c r="P43" s="186"/>
      <c r="S43" s="230"/>
      <c r="T43" s="231"/>
      <c r="U43" s="186"/>
      <c r="X43" s="187"/>
      <c r="Y43" s="219"/>
      <c r="Z43" s="186"/>
      <c r="AC43" s="230" t="s">
        <v>417</v>
      </c>
      <c r="AD43" s="231" t="s">
        <v>154</v>
      </c>
      <c r="AE43" s="190" t="s">
        <v>182</v>
      </c>
      <c r="AF43" s="233" t="s">
        <v>158</v>
      </c>
      <c r="AG43" s="233" t="s">
        <v>158</v>
      </c>
      <c r="AH43" s="230" t="s">
        <v>417</v>
      </c>
      <c r="AI43" s="231" t="s">
        <v>154</v>
      </c>
      <c r="AJ43" s="190" t="s">
        <v>182</v>
      </c>
      <c r="AK43" s="233" t="s">
        <v>158</v>
      </c>
      <c r="AL43" s="233" t="s">
        <v>158</v>
      </c>
      <c r="AM43" s="332" t="s">
        <v>418</v>
      </c>
      <c r="AN43" s="332" t="s">
        <v>154</v>
      </c>
      <c r="AO43" s="325" t="s">
        <v>395</v>
      </c>
      <c r="AQ43" s="233" t="s">
        <v>224</v>
      </c>
      <c r="AR43" s="230"/>
      <c r="AS43" s="231"/>
      <c r="AT43" s="190"/>
      <c r="AW43" s="230"/>
      <c r="AX43" s="231"/>
      <c r="AY43" s="190"/>
      <c r="BB43" s="189"/>
      <c r="BD43" s="190"/>
    </row>
    <row r="44" customFormat="false" ht="49.35" hidden="false" customHeight="false" outlineLevel="0" collapsed="false">
      <c r="A44" s="212"/>
      <c r="B44" s="267"/>
      <c r="C44" s="267"/>
      <c r="D44" s="213"/>
      <c r="E44" s="191"/>
      <c r="F44" s="191"/>
      <c r="G44" s="191"/>
      <c r="H44" s="191"/>
      <c r="I44" s="191"/>
      <c r="J44" s="191"/>
      <c r="K44" s="191"/>
      <c r="L44" s="191"/>
      <c r="N44" s="230"/>
      <c r="O44" s="231"/>
      <c r="P44" s="186"/>
      <c r="S44" s="230"/>
      <c r="T44" s="231"/>
      <c r="U44" s="186"/>
      <c r="X44" s="187"/>
      <c r="Y44" s="219"/>
      <c r="Z44" s="186"/>
      <c r="AC44" s="230" t="s">
        <v>419</v>
      </c>
      <c r="AD44" s="231" t="s">
        <v>355</v>
      </c>
      <c r="AE44" s="190" t="s">
        <v>182</v>
      </c>
      <c r="AF44" s="233" t="s">
        <v>158</v>
      </c>
      <c r="AG44" s="233" t="s">
        <v>158</v>
      </c>
      <c r="AH44" s="230" t="s">
        <v>419</v>
      </c>
      <c r="AI44" s="231" t="s">
        <v>355</v>
      </c>
      <c r="AJ44" s="190" t="s">
        <v>182</v>
      </c>
      <c r="AK44" s="233" t="s">
        <v>158</v>
      </c>
      <c r="AL44" s="233" t="s">
        <v>158</v>
      </c>
      <c r="AM44" s="278" t="s">
        <v>420</v>
      </c>
      <c r="AN44" s="279" t="s">
        <v>154</v>
      </c>
      <c r="AO44" s="193" t="s">
        <v>395</v>
      </c>
      <c r="AQ44" s="233" t="s">
        <v>224</v>
      </c>
      <c r="AR44" s="230"/>
      <c r="AS44" s="231"/>
      <c r="AT44" s="190"/>
      <c r="AW44" s="230"/>
      <c r="AX44" s="231"/>
      <c r="AY44" s="190"/>
      <c r="BB44" s="189"/>
      <c r="BD44" s="190"/>
    </row>
    <row r="45" customFormat="false" ht="49.35" hidden="false" customHeight="true" outlineLevel="0" collapsed="false">
      <c r="A45" s="212"/>
      <c r="B45" s="333" t="s">
        <v>162</v>
      </c>
      <c r="C45" s="333" t="s">
        <v>421</v>
      </c>
      <c r="D45" s="213"/>
      <c r="E45" s="191"/>
      <c r="F45" s="191"/>
      <c r="G45" s="191"/>
      <c r="H45" s="191"/>
      <c r="I45" s="191"/>
      <c r="J45" s="191"/>
      <c r="K45" s="191"/>
      <c r="L45" s="191"/>
      <c r="N45" s="230"/>
      <c r="O45" s="231"/>
      <c r="P45" s="186"/>
      <c r="S45" s="230"/>
      <c r="T45" s="231"/>
      <c r="U45" s="186"/>
      <c r="X45" s="187"/>
      <c r="Y45" s="219"/>
      <c r="Z45" s="186"/>
      <c r="AC45" s="276" t="s">
        <v>422</v>
      </c>
      <c r="AD45" s="277" t="s">
        <v>154</v>
      </c>
      <c r="AE45" s="190" t="s">
        <v>182</v>
      </c>
      <c r="AF45" s="233" t="s">
        <v>158</v>
      </c>
      <c r="AG45" s="233" t="s">
        <v>158</v>
      </c>
      <c r="AH45" s="276" t="s">
        <v>422</v>
      </c>
      <c r="AI45" s="277" t="s">
        <v>154</v>
      </c>
      <c r="AJ45" s="190" t="s">
        <v>182</v>
      </c>
      <c r="AK45" s="233" t="s">
        <v>158</v>
      </c>
      <c r="AL45" s="233" t="s">
        <v>158</v>
      </c>
      <c r="AM45" s="325"/>
      <c r="AN45" s="325"/>
      <c r="AO45" s="325"/>
      <c r="AR45" s="230"/>
      <c r="AS45" s="231"/>
      <c r="AT45" s="190"/>
      <c r="AW45" s="230"/>
      <c r="AX45" s="231"/>
      <c r="AY45" s="190"/>
      <c r="BB45" s="189"/>
      <c r="BD45" s="190"/>
    </row>
    <row r="46" customFormat="false" ht="37.95" hidden="false" customHeight="false" outlineLevel="0" collapsed="false">
      <c r="A46" s="212"/>
      <c r="B46" s="333"/>
      <c r="C46" s="333"/>
      <c r="D46" s="213"/>
      <c r="E46" s="191"/>
      <c r="F46" s="191"/>
      <c r="G46" s="191"/>
      <c r="H46" s="191"/>
      <c r="I46" s="191"/>
      <c r="J46" s="191"/>
      <c r="K46" s="191"/>
      <c r="L46" s="191"/>
      <c r="N46" s="230"/>
      <c r="O46" s="231"/>
      <c r="P46" s="186"/>
      <c r="S46" s="230"/>
      <c r="T46" s="231"/>
      <c r="U46" s="186"/>
      <c r="X46" s="187"/>
      <c r="Y46" s="219"/>
      <c r="Z46" s="186"/>
      <c r="AC46" s="276"/>
      <c r="AD46" s="277"/>
      <c r="AE46" s="190"/>
      <c r="AH46" s="276"/>
      <c r="AI46" s="277"/>
      <c r="AJ46" s="190"/>
      <c r="AR46" s="230"/>
      <c r="AS46" s="231"/>
      <c r="AT46" s="190"/>
      <c r="AW46" s="276" t="s">
        <v>423</v>
      </c>
      <c r="AX46" s="277" t="s">
        <v>154</v>
      </c>
      <c r="AY46" s="190" t="s">
        <v>379</v>
      </c>
      <c r="AZ46" s="233" t="s">
        <v>424</v>
      </c>
      <c r="BA46" s="233" t="s">
        <v>424</v>
      </c>
      <c r="BB46" s="189"/>
      <c r="BD46" s="190"/>
    </row>
    <row r="47" customFormat="false" ht="153" hidden="false" customHeight="false" outlineLevel="0" collapsed="false">
      <c r="A47" s="212"/>
      <c r="B47" s="333"/>
      <c r="C47" s="333"/>
      <c r="D47" s="213"/>
      <c r="E47" s="334" t="s">
        <v>425</v>
      </c>
      <c r="F47" s="335" t="s">
        <v>426</v>
      </c>
      <c r="G47" s="277" t="s">
        <v>149</v>
      </c>
      <c r="H47" s="191" t="s">
        <v>129</v>
      </c>
      <c r="I47" s="334" t="s">
        <v>427</v>
      </c>
      <c r="J47" s="335" t="s">
        <v>428</v>
      </c>
      <c r="K47" s="277" t="s">
        <v>149</v>
      </c>
      <c r="L47" s="191" t="s">
        <v>129</v>
      </c>
      <c r="N47" s="274"/>
      <c r="O47" s="277"/>
      <c r="P47" s="336"/>
      <c r="S47" s="276" t="s">
        <v>429</v>
      </c>
      <c r="T47" s="275" t="s">
        <v>154</v>
      </c>
      <c r="U47" s="190" t="s">
        <v>430</v>
      </c>
      <c r="V47" s="259" t="s">
        <v>431</v>
      </c>
      <c r="W47" s="259" t="s">
        <v>432</v>
      </c>
      <c r="X47" s="187"/>
      <c r="Y47" s="219"/>
      <c r="Z47" s="186"/>
      <c r="AC47" s="276"/>
      <c r="AD47" s="277"/>
      <c r="AE47" s="190"/>
      <c r="AH47" s="276"/>
      <c r="AI47" s="277"/>
      <c r="AJ47" s="190"/>
      <c r="AM47" s="325"/>
      <c r="AN47" s="325"/>
      <c r="AO47" s="325"/>
      <c r="AR47" s="276" t="s">
        <v>433</v>
      </c>
      <c r="AS47" s="275" t="s">
        <v>154</v>
      </c>
      <c r="AT47" s="190" t="s">
        <v>140</v>
      </c>
      <c r="AU47" s="259" t="s">
        <v>413</v>
      </c>
      <c r="AV47" s="259" t="s">
        <v>413</v>
      </c>
      <c r="AW47" s="276" t="s">
        <v>434</v>
      </c>
      <c r="AX47" s="275" t="s">
        <v>154</v>
      </c>
      <c r="AY47" s="190" t="s">
        <v>379</v>
      </c>
      <c r="AZ47" s="259" t="s">
        <v>359</v>
      </c>
      <c r="BA47" s="259" t="s">
        <v>359</v>
      </c>
      <c r="BB47" s="276" t="s">
        <v>435</v>
      </c>
      <c r="BC47" s="275" t="s">
        <v>154</v>
      </c>
      <c r="BD47" s="337" t="s">
        <v>436</v>
      </c>
      <c r="BE47" s="259" t="s">
        <v>359</v>
      </c>
      <c r="BF47" s="259" t="s">
        <v>359</v>
      </c>
    </row>
    <row r="48" customFormat="false" ht="49.35" hidden="false" customHeight="false" outlineLevel="0" collapsed="false">
      <c r="A48" s="212"/>
      <c r="B48" s="333"/>
      <c r="C48" s="333"/>
      <c r="D48" s="213"/>
      <c r="E48" s="239"/>
      <c r="F48" s="239"/>
      <c r="G48" s="239"/>
      <c r="H48" s="239"/>
      <c r="I48" s="239"/>
      <c r="J48" s="239"/>
      <c r="K48" s="239"/>
      <c r="L48" s="239"/>
      <c r="M48" s="241"/>
      <c r="N48" s="246"/>
      <c r="O48" s="235"/>
      <c r="P48" s="213"/>
      <c r="S48" s="228"/>
      <c r="T48" s="255"/>
      <c r="U48" s="338"/>
      <c r="X48" s="245"/>
      <c r="Y48" s="235"/>
      <c r="Z48" s="213"/>
      <c r="AC48" s="242" t="s">
        <v>437</v>
      </c>
      <c r="AD48" s="243" t="s">
        <v>355</v>
      </c>
      <c r="AE48" s="213" t="s">
        <v>182</v>
      </c>
      <c r="AF48" s="233" t="s">
        <v>158</v>
      </c>
      <c r="AG48" s="233" t="s">
        <v>158</v>
      </c>
      <c r="AH48" s="242" t="s">
        <v>437</v>
      </c>
      <c r="AI48" s="243" t="s">
        <v>355</v>
      </c>
      <c r="AJ48" s="213" t="s">
        <v>182</v>
      </c>
      <c r="AK48" s="233" t="s">
        <v>158</v>
      </c>
      <c r="AL48" s="233" t="s">
        <v>158</v>
      </c>
      <c r="AM48" s="308"/>
      <c r="AN48" s="248"/>
      <c r="AO48" s="248"/>
      <c r="AR48" s="339"/>
      <c r="AS48" s="340"/>
      <c r="AT48" s="340"/>
      <c r="AW48" s="340"/>
      <c r="AX48" s="340"/>
      <c r="AY48" s="340"/>
      <c r="BB48" s="340"/>
      <c r="BC48" s="340"/>
      <c r="BD48" s="340"/>
      <c r="BG48" s="245"/>
      <c r="BH48" s="235"/>
      <c r="BI48" s="235"/>
      <c r="BJ48" s="235"/>
      <c r="BK48" s="235"/>
      <c r="BL48" s="235"/>
    </row>
    <row r="49" customFormat="false" ht="60.8" hidden="false" customHeight="true" outlineLevel="0" collapsed="false">
      <c r="A49" s="212" t="n">
        <v>20</v>
      </c>
      <c r="B49" s="186" t="s">
        <v>122</v>
      </c>
      <c r="C49" s="186" t="s">
        <v>438</v>
      </c>
      <c r="D49" s="213" t="s">
        <v>124</v>
      </c>
      <c r="E49" s="341" t="s">
        <v>439</v>
      </c>
      <c r="F49" s="323" t="s">
        <v>440</v>
      </c>
      <c r="G49" s="290"/>
      <c r="H49" s="290" t="s">
        <v>127</v>
      </c>
      <c r="I49" s="252" t="s">
        <v>441</v>
      </c>
      <c r="J49" s="252" t="s">
        <v>442</v>
      </c>
      <c r="K49" s="342" t="s">
        <v>443</v>
      </c>
      <c r="L49" s="252" t="s">
        <v>444</v>
      </c>
      <c r="M49" s="343" t="s">
        <v>445</v>
      </c>
      <c r="N49" s="215" t="s">
        <v>446</v>
      </c>
      <c r="O49" s="216"/>
      <c r="P49" s="217" t="s">
        <v>447</v>
      </c>
      <c r="Q49" s="252"/>
      <c r="R49" s="252"/>
      <c r="S49" s="215" t="s">
        <v>448</v>
      </c>
      <c r="T49" s="216"/>
      <c r="U49" s="190" t="s">
        <v>449</v>
      </c>
      <c r="V49" s="252"/>
      <c r="W49" s="252"/>
      <c r="X49" s="218"/>
      <c r="Y49" s="216"/>
      <c r="Z49" s="217"/>
      <c r="AA49" s="252"/>
      <c r="AB49" s="252"/>
      <c r="AC49" s="189" t="s">
        <v>450</v>
      </c>
      <c r="AE49" s="190" t="s">
        <v>447</v>
      </c>
      <c r="AF49" s="252"/>
      <c r="AG49" s="252"/>
      <c r="AH49" s="189" t="s">
        <v>450</v>
      </c>
      <c r="AJ49" s="190" t="s">
        <v>449</v>
      </c>
      <c r="AK49" s="252"/>
      <c r="AL49" s="252"/>
      <c r="AM49" s="192" t="s">
        <v>451</v>
      </c>
      <c r="AO49" s="193" t="s">
        <v>276</v>
      </c>
      <c r="AP49" s="253"/>
      <c r="AQ49" s="252"/>
      <c r="AR49" s="189" t="s">
        <v>452</v>
      </c>
      <c r="AT49" s="190" t="s">
        <v>300</v>
      </c>
      <c r="AU49" s="252"/>
      <c r="AV49" s="252"/>
      <c r="AW49" s="189" t="s">
        <v>453</v>
      </c>
      <c r="AY49" s="190" t="s">
        <v>449</v>
      </c>
      <c r="AZ49" s="252"/>
      <c r="BA49" s="252"/>
      <c r="BB49" s="189" t="s">
        <v>454</v>
      </c>
      <c r="BD49" s="190" t="s">
        <v>455</v>
      </c>
      <c r="BE49" s="252"/>
      <c r="BF49" s="252"/>
    </row>
    <row r="50" customFormat="false" ht="15.05" hidden="false" customHeight="false" outlineLevel="0" collapsed="false">
      <c r="A50" s="212"/>
      <c r="B50" s="186" t="s">
        <v>456</v>
      </c>
      <c r="D50" s="213"/>
      <c r="E50" s="191"/>
      <c r="F50" s="191"/>
      <c r="G50" s="191"/>
      <c r="H50" s="191"/>
      <c r="I50" s="191"/>
      <c r="J50" s="191"/>
      <c r="K50" s="191"/>
      <c r="L50" s="191"/>
      <c r="M50" s="188" t="s">
        <v>152</v>
      </c>
      <c r="P50" s="186"/>
      <c r="U50" s="186"/>
      <c r="X50" s="187"/>
      <c r="Y50" s="219"/>
      <c r="Z50" s="186"/>
      <c r="AE50" s="190"/>
      <c r="AJ50" s="190"/>
      <c r="AM50" s="192" t="s">
        <v>457</v>
      </c>
      <c r="AO50" s="193" t="s">
        <v>347</v>
      </c>
      <c r="AT50" s="190"/>
      <c r="AY50" s="190"/>
      <c r="BD50" s="190"/>
    </row>
    <row r="51" customFormat="false" ht="15.05" hidden="false" customHeight="false" outlineLevel="0" collapsed="false">
      <c r="A51" s="212"/>
      <c r="B51" s="186" t="s">
        <v>145</v>
      </c>
      <c r="D51" s="213"/>
      <c r="E51" s="191"/>
      <c r="F51" s="191"/>
      <c r="G51" s="191"/>
      <c r="H51" s="191"/>
      <c r="I51" s="191"/>
      <c r="P51" s="186"/>
      <c r="S51" s="187"/>
      <c r="U51" s="186"/>
      <c r="X51" s="187"/>
      <c r="Y51" s="219"/>
      <c r="Z51" s="186"/>
      <c r="AE51" s="190"/>
      <c r="AH51" s="187"/>
      <c r="AJ51" s="190"/>
      <c r="AT51" s="190"/>
      <c r="AY51" s="190"/>
      <c r="BB51" s="189"/>
      <c r="BD51" s="190"/>
    </row>
    <row r="52" customFormat="false" ht="49.35" hidden="false" customHeight="true" outlineLevel="0" collapsed="false">
      <c r="A52" s="212"/>
      <c r="B52" s="267" t="s">
        <v>146</v>
      </c>
      <c r="C52" s="267" t="s">
        <v>458</v>
      </c>
      <c r="D52" s="213"/>
      <c r="E52" s="191"/>
      <c r="F52" s="297" t="s">
        <v>459</v>
      </c>
      <c r="G52" s="298" t="s">
        <v>285</v>
      </c>
      <c r="H52" s="226" t="s">
        <v>286</v>
      </c>
      <c r="I52" s="191"/>
      <c r="J52" s="189" t="s">
        <v>460</v>
      </c>
      <c r="K52" s="344" t="s">
        <v>461</v>
      </c>
      <c r="L52" s="305" t="s">
        <v>462</v>
      </c>
      <c r="P52" s="186"/>
      <c r="S52" s="230" t="s">
        <v>463</v>
      </c>
      <c r="T52" s="231" t="s">
        <v>293</v>
      </c>
      <c r="U52" s="186" t="s">
        <v>464</v>
      </c>
      <c r="V52" s="259" t="s">
        <v>155</v>
      </c>
      <c r="W52" s="259" t="s">
        <v>155</v>
      </c>
      <c r="X52" s="187"/>
      <c r="Y52" s="219"/>
      <c r="Z52" s="186"/>
      <c r="AE52" s="190"/>
      <c r="AH52" s="187"/>
      <c r="AJ52" s="190"/>
      <c r="AT52" s="190"/>
      <c r="AW52" s="230" t="s">
        <v>465</v>
      </c>
      <c r="AX52" s="231" t="s">
        <v>154</v>
      </c>
      <c r="AY52" s="190" t="s">
        <v>466</v>
      </c>
      <c r="AZ52" s="233" t="s">
        <v>307</v>
      </c>
      <c r="BA52" s="233" t="s">
        <v>307</v>
      </c>
      <c r="BB52" s="230" t="s">
        <v>467</v>
      </c>
      <c r="BC52" s="231" t="s">
        <v>293</v>
      </c>
      <c r="BD52" s="190" t="s">
        <v>161</v>
      </c>
      <c r="BE52" s="233" t="s">
        <v>307</v>
      </c>
      <c r="BF52" s="233" t="s">
        <v>307</v>
      </c>
    </row>
    <row r="53" customFormat="false" ht="82.8" hidden="false" customHeight="true" outlineLevel="0" collapsed="false">
      <c r="A53" s="212"/>
      <c r="B53" s="267"/>
      <c r="C53" s="267"/>
      <c r="D53" s="213"/>
      <c r="E53" s="191"/>
      <c r="F53" s="191"/>
      <c r="G53" s="191"/>
      <c r="H53" s="191"/>
      <c r="I53" s="191"/>
      <c r="N53" s="225" t="s">
        <v>468</v>
      </c>
      <c r="O53" s="299" t="s">
        <v>149</v>
      </c>
      <c r="P53" s="336" t="s">
        <v>317</v>
      </c>
      <c r="Q53" s="187"/>
      <c r="R53" s="187"/>
      <c r="S53" s="228"/>
      <c r="T53" s="255"/>
      <c r="U53" s="255"/>
      <c r="V53" s="187"/>
      <c r="W53" s="187"/>
      <c r="X53" s="187"/>
      <c r="Y53" s="219"/>
      <c r="Z53" s="186"/>
      <c r="AA53" s="187"/>
      <c r="AB53" s="187"/>
      <c r="AC53" s="230" t="s">
        <v>469</v>
      </c>
      <c r="AD53" s="231" t="s">
        <v>154</v>
      </c>
      <c r="AE53" s="190" t="s">
        <v>470</v>
      </c>
      <c r="AF53" s="345" t="s">
        <v>471</v>
      </c>
      <c r="AG53" s="345" t="s">
        <v>471</v>
      </c>
      <c r="AH53" s="230"/>
      <c r="AJ53" s="190"/>
      <c r="AK53" s="187"/>
      <c r="AL53" s="187"/>
      <c r="AM53" s="260" t="s">
        <v>472</v>
      </c>
      <c r="AN53" s="261" t="s">
        <v>154</v>
      </c>
      <c r="AO53" s="193" t="s">
        <v>347</v>
      </c>
      <c r="AP53" s="192"/>
      <c r="AQ53" s="187"/>
      <c r="AR53" s="230" t="s">
        <v>473</v>
      </c>
      <c r="AS53" s="231" t="s">
        <v>154</v>
      </c>
      <c r="AT53" s="190" t="s">
        <v>300</v>
      </c>
      <c r="AU53" s="259" t="s">
        <v>474</v>
      </c>
      <c r="AV53" s="259" t="s">
        <v>474</v>
      </c>
      <c r="AW53" s="230" t="s">
        <v>475</v>
      </c>
      <c r="AX53" s="231" t="s">
        <v>476</v>
      </c>
      <c r="AY53" s="190" t="s">
        <v>466</v>
      </c>
      <c r="AZ53" s="259" t="s">
        <v>155</v>
      </c>
      <c r="BA53" s="259" t="s">
        <v>155</v>
      </c>
      <c r="BB53" s="264" t="s">
        <v>477</v>
      </c>
      <c r="BC53" s="231" t="s">
        <v>478</v>
      </c>
      <c r="BD53" s="190" t="s">
        <v>455</v>
      </c>
      <c r="BE53" s="233" t="s">
        <v>307</v>
      </c>
      <c r="BF53" s="233" t="s">
        <v>307</v>
      </c>
    </row>
    <row r="54" customFormat="false" ht="45" hidden="false" customHeight="true" outlineLevel="0" collapsed="false">
      <c r="A54" s="212"/>
      <c r="B54" s="250"/>
      <c r="C54" s="250"/>
      <c r="D54" s="213"/>
      <c r="E54" s="191"/>
      <c r="F54" s="191"/>
      <c r="G54" s="191"/>
      <c r="H54" s="191"/>
      <c r="I54" s="191"/>
      <c r="N54" s="227"/>
      <c r="O54" s="299"/>
      <c r="P54" s="336"/>
      <c r="Q54" s="187"/>
      <c r="R54" s="187"/>
      <c r="S54" s="228"/>
      <c r="T54" s="255"/>
      <c r="U54" s="255"/>
      <c r="V54" s="187"/>
      <c r="W54" s="187"/>
      <c r="X54" s="187"/>
      <c r="Y54" s="219"/>
      <c r="Z54" s="186"/>
      <c r="AA54" s="187"/>
      <c r="AB54" s="187"/>
      <c r="AC54" s="230"/>
      <c r="AD54" s="231"/>
      <c r="AE54" s="190"/>
      <c r="AF54" s="187"/>
      <c r="AG54" s="187"/>
      <c r="AH54" s="230"/>
      <c r="AJ54" s="190"/>
      <c r="AK54" s="187"/>
      <c r="AL54" s="187"/>
      <c r="AM54" s="260"/>
      <c r="AN54" s="261"/>
      <c r="AP54" s="192"/>
      <c r="AQ54" s="187"/>
      <c r="AR54" s="230"/>
      <c r="AS54" s="231"/>
      <c r="AT54" s="190"/>
      <c r="AU54" s="187"/>
      <c r="AV54" s="187"/>
      <c r="AW54" s="230" t="s">
        <v>479</v>
      </c>
      <c r="AX54" s="231" t="s">
        <v>154</v>
      </c>
      <c r="AY54" s="190" t="s">
        <v>466</v>
      </c>
      <c r="AZ54" s="259" t="s">
        <v>155</v>
      </c>
      <c r="BA54" s="233" t="s">
        <v>480</v>
      </c>
      <c r="BB54" s="230"/>
      <c r="BC54" s="231"/>
      <c r="BD54" s="190"/>
      <c r="BE54" s="187"/>
      <c r="BF54" s="187"/>
    </row>
    <row r="55" customFormat="false" ht="54.6" hidden="false" customHeight="true" outlineLevel="0" collapsed="false">
      <c r="A55" s="212"/>
      <c r="B55" s="235" t="s">
        <v>162</v>
      </c>
      <c r="C55" s="235" t="s">
        <v>481</v>
      </c>
      <c r="D55" s="213"/>
      <c r="E55" s="239" t="s">
        <v>482</v>
      </c>
      <c r="F55" s="239" t="s">
        <v>483</v>
      </c>
      <c r="G55" s="303" t="s">
        <v>312</v>
      </c>
      <c r="H55" s="304" t="s">
        <v>286</v>
      </c>
      <c r="I55" s="236" t="s">
        <v>484</v>
      </c>
      <c r="J55" s="276" t="s">
        <v>485</v>
      </c>
      <c r="K55" s="270" t="s">
        <v>486</v>
      </c>
      <c r="L55" s="305" t="s">
        <v>462</v>
      </c>
      <c r="M55" s="241"/>
      <c r="N55" s="242" t="s">
        <v>487</v>
      </c>
      <c r="O55" s="243" t="s">
        <v>149</v>
      </c>
      <c r="P55" s="306" t="s">
        <v>317</v>
      </c>
      <c r="Q55" s="239"/>
      <c r="R55" s="239"/>
      <c r="S55" s="346" t="s">
        <v>488</v>
      </c>
      <c r="T55" s="235"/>
      <c r="U55" s="213"/>
      <c r="V55" s="239"/>
      <c r="W55" s="239"/>
      <c r="X55" s="245"/>
      <c r="Y55" s="235"/>
      <c r="Z55" s="213"/>
      <c r="AA55" s="239"/>
      <c r="AB55" s="239"/>
      <c r="AC55" s="246"/>
      <c r="AD55" s="235"/>
      <c r="AE55" s="213"/>
      <c r="AF55" s="239"/>
      <c r="AG55" s="239"/>
      <c r="AH55" s="246"/>
      <c r="AI55" s="235"/>
      <c r="AJ55" s="235"/>
      <c r="AK55" s="239"/>
      <c r="AL55" s="239"/>
      <c r="AM55" s="288" t="s">
        <v>489</v>
      </c>
      <c r="AN55" s="289" t="s">
        <v>154</v>
      </c>
      <c r="AO55" s="248" t="s">
        <v>347</v>
      </c>
      <c r="AP55" s="347"/>
      <c r="AQ55" s="239"/>
      <c r="AR55" s="242" t="s">
        <v>490</v>
      </c>
      <c r="AS55" s="243" t="s">
        <v>154</v>
      </c>
      <c r="AT55" s="213" t="s">
        <v>300</v>
      </c>
      <c r="AU55" s="259" t="s">
        <v>474</v>
      </c>
      <c r="AV55" s="259" t="s">
        <v>474</v>
      </c>
      <c r="AW55" s="246"/>
      <c r="AX55" s="235"/>
      <c r="AY55" s="213"/>
      <c r="AZ55" s="239"/>
      <c r="BA55" s="239"/>
      <c r="BB55" s="242" t="s">
        <v>491</v>
      </c>
      <c r="BC55" s="243" t="s">
        <v>154</v>
      </c>
      <c r="BD55" s="213" t="s">
        <v>161</v>
      </c>
      <c r="BE55" s="259" t="s">
        <v>359</v>
      </c>
      <c r="BF55" s="233" t="s">
        <v>480</v>
      </c>
      <c r="BG55" s="245"/>
      <c r="BH55" s="235"/>
      <c r="BI55" s="235"/>
      <c r="BJ55" s="235"/>
      <c r="BK55" s="235"/>
      <c r="BL55" s="235"/>
    </row>
    <row r="56" customFormat="false" ht="63.85" hidden="false" customHeight="true" outlineLevel="0" collapsed="false">
      <c r="A56" s="212" t="n">
        <v>21</v>
      </c>
      <c r="B56" s="186" t="s">
        <v>122</v>
      </c>
      <c r="C56" s="186" t="s">
        <v>492</v>
      </c>
      <c r="D56" s="213" t="s">
        <v>124</v>
      </c>
      <c r="E56" s="0"/>
      <c r="F56" s="343" t="s">
        <v>493</v>
      </c>
      <c r="G56" s="292" t="s">
        <v>494</v>
      </c>
      <c r="H56" s="252"/>
      <c r="I56" s="348" t="s">
        <v>495</v>
      </c>
      <c r="J56" s="342" t="s">
        <v>496</v>
      </c>
      <c r="K56" s="252"/>
      <c r="L56" s="349" t="s">
        <v>462</v>
      </c>
      <c r="M56" s="343" t="s">
        <v>497</v>
      </c>
      <c r="N56" s="350" t="s">
        <v>498</v>
      </c>
      <c r="O56" s="216"/>
      <c r="P56" s="217"/>
      <c r="Q56" s="187"/>
      <c r="R56" s="187"/>
      <c r="S56" s="215"/>
      <c r="T56" s="216"/>
      <c r="U56" s="217"/>
      <c r="V56" s="187"/>
      <c r="W56" s="187"/>
      <c r="X56" s="218"/>
      <c r="Y56" s="216"/>
      <c r="Z56" s="217"/>
      <c r="AA56" s="187"/>
      <c r="AB56" s="187"/>
      <c r="AE56" s="190"/>
      <c r="AF56" s="187"/>
      <c r="AG56" s="187"/>
      <c r="AH56" s="187"/>
      <c r="AK56" s="187"/>
      <c r="AL56" s="187"/>
      <c r="AP56" s="192"/>
      <c r="AQ56" s="187"/>
      <c r="AR56" s="189" t="s">
        <v>499</v>
      </c>
      <c r="AT56" s="190" t="s">
        <v>300</v>
      </c>
      <c r="AU56" s="187"/>
      <c r="AV56" s="187"/>
      <c r="AY56" s="190"/>
      <c r="AZ56" s="187"/>
      <c r="BA56" s="187"/>
      <c r="BB56" s="189"/>
      <c r="BD56" s="190"/>
      <c r="BE56" s="187"/>
      <c r="BF56" s="187"/>
    </row>
    <row r="57" customFormat="false" ht="15.05" hidden="false" customHeight="false" outlineLevel="0" collapsed="false">
      <c r="A57" s="212"/>
      <c r="B57" s="186" t="s">
        <v>456</v>
      </c>
      <c r="D57" s="213"/>
      <c r="P57" s="186"/>
      <c r="Q57" s="187"/>
      <c r="R57" s="187"/>
      <c r="U57" s="186"/>
      <c r="V57" s="187"/>
      <c r="W57" s="187"/>
      <c r="X57" s="187"/>
      <c r="Y57" s="219"/>
      <c r="Z57" s="186"/>
      <c r="AA57" s="187"/>
      <c r="AB57" s="187"/>
      <c r="AE57" s="190"/>
      <c r="AF57" s="187"/>
      <c r="AG57" s="187"/>
      <c r="AJ57" s="190"/>
      <c r="AK57" s="187"/>
      <c r="AL57" s="187"/>
      <c r="AP57" s="192"/>
      <c r="AQ57" s="187"/>
      <c r="AT57" s="190"/>
      <c r="AU57" s="187"/>
      <c r="AV57" s="187"/>
      <c r="AY57" s="190"/>
      <c r="AZ57" s="187"/>
      <c r="BA57" s="187"/>
      <c r="BD57" s="190"/>
      <c r="BE57" s="187"/>
      <c r="BF57" s="187"/>
    </row>
    <row r="58" customFormat="false" ht="15.05" hidden="false" customHeight="false" outlineLevel="0" collapsed="false">
      <c r="A58" s="212"/>
      <c r="B58" s="186" t="s">
        <v>145</v>
      </c>
      <c r="D58" s="213"/>
      <c r="P58" s="186"/>
      <c r="Q58" s="305"/>
      <c r="R58" s="305"/>
      <c r="S58" s="187"/>
      <c r="U58" s="186"/>
      <c r="V58" s="305"/>
      <c r="W58" s="305"/>
      <c r="X58" s="187"/>
      <c r="Y58" s="219"/>
      <c r="Z58" s="186"/>
      <c r="AA58" s="305"/>
      <c r="AB58" s="305"/>
      <c r="AE58" s="190"/>
      <c r="AF58" s="305"/>
      <c r="AG58" s="305"/>
      <c r="AH58" s="187"/>
      <c r="AJ58" s="190"/>
      <c r="AK58" s="305"/>
      <c r="AL58" s="305"/>
      <c r="AP58" s="351"/>
      <c r="AQ58" s="305"/>
      <c r="AT58" s="190"/>
      <c r="AU58" s="305"/>
      <c r="AV58" s="305"/>
      <c r="AY58" s="190"/>
      <c r="AZ58" s="305"/>
      <c r="BA58" s="305"/>
      <c r="BB58" s="189"/>
      <c r="BD58" s="190"/>
      <c r="BE58" s="305"/>
      <c r="BF58" s="305"/>
    </row>
    <row r="59" customFormat="false" ht="83.7" hidden="false" customHeight="false" outlineLevel="0" collapsed="false">
      <c r="A59" s="212"/>
      <c r="B59" s="186" t="s">
        <v>146</v>
      </c>
      <c r="C59" s="186" t="s">
        <v>500</v>
      </c>
      <c r="D59" s="213"/>
      <c r="F59" s="352" t="s">
        <v>501</v>
      </c>
      <c r="G59" s="298" t="s">
        <v>285</v>
      </c>
      <c r="H59" s="226" t="s">
        <v>286</v>
      </c>
      <c r="J59" s="353" t="s">
        <v>502</v>
      </c>
      <c r="K59" s="344" t="s">
        <v>503</v>
      </c>
      <c r="N59" s="230"/>
      <c r="P59" s="186"/>
      <c r="Q59" s="222"/>
      <c r="R59" s="222"/>
      <c r="S59" s="230"/>
      <c r="U59" s="186"/>
      <c r="V59" s="222"/>
      <c r="W59" s="222"/>
      <c r="X59" s="187"/>
      <c r="Y59" s="219"/>
      <c r="Z59" s="186"/>
      <c r="AA59" s="222"/>
      <c r="AB59" s="222"/>
      <c r="AE59" s="190"/>
      <c r="AF59" s="222"/>
      <c r="AG59" s="222"/>
      <c r="AH59" s="230"/>
      <c r="AJ59" s="190"/>
      <c r="AK59" s="222"/>
      <c r="AL59" s="222"/>
      <c r="AP59" s="223"/>
      <c r="AQ59" s="222"/>
      <c r="AR59" s="230" t="s">
        <v>504</v>
      </c>
      <c r="AS59" s="231" t="s">
        <v>154</v>
      </c>
      <c r="AT59" s="190" t="s">
        <v>300</v>
      </c>
      <c r="AU59" s="259" t="s">
        <v>474</v>
      </c>
      <c r="AV59" s="259" t="s">
        <v>474</v>
      </c>
      <c r="AW59" s="230"/>
      <c r="AY59" s="190"/>
      <c r="AZ59" s="222"/>
      <c r="BA59" s="222"/>
      <c r="BB59" s="230"/>
      <c r="BD59" s="190"/>
      <c r="BE59" s="222"/>
      <c r="BF59" s="222"/>
    </row>
    <row r="60" customFormat="false" ht="83.7" hidden="false" customHeight="false" outlineLevel="0" collapsed="false">
      <c r="A60" s="212"/>
      <c r="B60" s="235" t="s">
        <v>162</v>
      </c>
      <c r="C60" s="235" t="s">
        <v>505</v>
      </c>
      <c r="D60" s="213"/>
      <c r="F60" s="276" t="s">
        <v>506</v>
      </c>
      <c r="G60" s="303" t="s">
        <v>312</v>
      </c>
      <c r="H60" s="354" t="s">
        <v>286</v>
      </c>
      <c r="J60" s="276" t="s">
        <v>507</v>
      </c>
      <c r="K60" s="270" t="s">
        <v>503</v>
      </c>
      <c r="N60" s="246"/>
      <c r="O60" s="235"/>
      <c r="P60" s="213"/>
      <c r="Q60" s="222"/>
      <c r="R60" s="222"/>
      <c r="S60" s="246"/>
      <c r="T60" s="235"/>
      <c r="U60" s="213"/>
      <c r="V60" s="222"/>
      <c r="W60" s="222"/>
      <c r="X60" s="245"/>
      <c r="Y60" s="235"/>
      <c r="Z60" s="213"/>
      <c r="AA60" s="222"/>
      <c r="AB60" s="222"/>
      <c r="AC60" s="246"/>
      <c r="AD60" s="235"/>
      <c r="AE60" s="213"/>
      <c r="AF60" s="222"/>
      <c r="AG60" s="222"/>
      <c r="AH60" s="246"/>
      <c r="AI60" s="235"/>
      <c r="AJ60" s="235"/>
      <c r="AK60" s="222"/>
      <c r="AL60" s="222"/>
      <c r="AP60" s="223"/>
      <c r="AQ60" s="222"/>
      <c r="AR60" s="242" t="s">
        <v>508</v>
      </c>
      <c r="AS60" s="243" t="s">
        <v>154</v>
      </c>
      <c r="AT60" s="213" t="s">
        <v>300</v>
      </c>
      <c r="AU60" s="259" t="s">
        <v>474</v>
      </c>
      <c r="AV60" s="259" t="s">
        <v>474</v>
      </c>
      <c r="AW60" s="246"/>
      <c r="AX60" s="235"/>
      <c r="AY60" s="213"/>
      <c r="AZ60" s="222"/>
      <c r="BA60" s="222"/>
      <c r="BB60" s="246"/>
      <c r="BC60" s="235"/>
      <c r="BD60" s="213"/>
      <c r="BE60" s="222"/>
      <c r="BF60" s="222"/>
      <c r="BG60" s="245"/>
      <c r="BH60" s="235"/>
      <c r="BI60" s="235"/>
      <c r="BJ60" s="235"/>
      <c r="BK60" s="235"/>
      <c r="BL60" s="235"/>
    </row>
    <row r="61" customFormat="false" ht="63.85" hidden="false" customHeight="true" outlineLevel="0" collapsed="false">
      <c r="A61" s="212" t="n">
        <v>22</v>
      </c>
      <c r="B61" s="186" t="s">
        <v>122</v>
      </c>
      <c r="C61" s="186" t="s">
        <v>509</v>
      </c>
      <c r="D61" s="213" t="s">
        <v>124</v>
      </c>
      <c r="E61" s="348"/>
      <c r="F61" s="348" t="s">
        <v>510</v>
      </c>
      <c r="G61" s="292" t="s">
        <v>494</v>
      </c>
      <c r="H61" s="348"/>
      <c r="I61" s="348" t="s">
        <v>495</v>
      </c>
      <c r="J61" s="348" t="s">
        <v>511</v>
      </c>
      <c r="K61" s="342" t="s">
        <v>443</v>
      </c>
      <c r="L61" s="349" t="s">
        <v>462</v>
      </c>
      <c r="M61" s="355" t="s">
        <v>512</v>
      </c>
      <c r="N61" s="350" t="s">
        <v>513</v>
      </c>
      <c r="O61" s="216"/>
      <c r="P61" s="217"/>
      <c r="Q61" s="252"/>
      <c r="R61" s="252"/>
      <c r="S61" s="215"/>
      <c r="T61" s="216"/>
      <c r="U61" s="217"/>
      <c r="V61" s="252"/>
      <c r="W61" s="252"/>
      <c r="X61" s="218"/>
      <c r="Y61" s="216"/>
      <c r="Z61" s="217"/>
      <c r="AA61" s="252"/>
      <c r="AB61" s="252"/>
      <c r="AE61" s="190"/>
      <c r="AF61" s="252"/>
      <c r="AG61" s="252"/>
      <c r="AH61" s="187"/>
      <c r="AK61" s="252"/>
      <c r="AL61" s="252"/>
      <c r="AP61" s="253"/>
      <c r="AQ61" s="252"/>
      <c r="AR61" s="189" t="s">
        <v>514</v>
      </c>
      <c r="AT61" s="190" t="s">
        <v>300</v>
      </c>
      <c r="AU61" s="252"/>
      <c r="AV61" s="252"/>
      <c r="AY61" s="190"/>
      <c r="AZ61" s="252"/>
      <c r="BA61" s="252"/>
      <c r="BB61" s="186"/>
      <c r="BE61" s="252"/>
      <c r="BF61" s="252"/>
    </row>
    <row r="62" customFormat="false" ht="15.05" hidden="false" customHeight="false" outlineLevel="0" collapsed="false">
      <c r="A62" s="212"/>
      <c r="B62" s="186" t="s">
        <v>456</v>
      </c>
      <c r="D62" s="213"/>
      <c r="E62" s="191"/>
      <c r="F62" s="191"/>
      <c r="G62" s="191"/>
      <c r="H62" s="191"/>
      <c r="I62" s="191"/>
      <c r="J62" s="191"/>
      <c r="K62" s="191"/>
      <c r="L62" s="191"/>
      <c r="M62" s="188" t="s">
        <v>515</v>
      </c>
      <c r="P62" s="186"/>
      <c r="U62" s="186"/>
      <c r="X62" s="187"/>
      <c r="Y62" s="219"/>
      <c r="Z62" s="186"/>
      <c r="AE62" s="190"/>
      <c r="AJ62" s="190"/>
      <c r="AT62" s="190"/>
      <c r="AY62" s="190"/>
      <c r="BD62" s="190"/>
    </row>
    <row r="63" customFormat="false" ht="15.05" hidden="false" customHeight="false" outlineLevel="0" collapsed="false">
      <c r="A63" s="212"/>
      <c r="B63" s="186" t="s">
        <v>145</v>
      </c>
      <c r="D63" s="213"/>
      <c r="P63" s="186"/>
      <c r="S63" s="187"/>
      <c r="U63" s="186"/>
      <c r="X63" s="187"/>
      <c r="Y63" s="219"/>
      <c r="Z63" s="186"/>
      <c r="AE63" s="190"/>
      <c r="AH63" s="187"/>
      <c r="AJ63" s="190"/>
      <c r="AT63" s="190"/>
      <c r="AY63" s="190"/>
      <c r="BB63" s="189"/>
      <c r="BD63" s="190"/>
    </row>
    <row r="64" customFormat="false" ht="83.7" hidden="false" customHeight="false" outlineLevel="0" collapsed="false">
      <c r="A64" s="212"/>
      <c r="B64" s="186" t="s">
        <v>146</v>
      </c>
      <c r="C64" s="186" t="s">
        <v>516</v>
      </c>
      <c r="D64" s="213"/>
      <c r="F64" s="352" t="s">
        <v>517</v>
      </c>
      <c r="G64" s="298" t="s">
        <v>285</v>
      </c>
      <c r="H64" s="226" t="s">
        <v>286</v>
      </c>
      <c r="J64" s="353" t="s">
        <v>518</v>
      </c>
      <c r="K64" s="344" t="s">
        <v>503</v>
      </c>
      <c r="L64" s="305" t="s">
        <v>462</v>
      </c>
      <c r="N64" s="230"/>
      <c r="P64" s="186"/>
      <c r="Q64" s="187"/>
      <c r="R64" s="187"/>
      <c r="S64" s="230"/>
      <c r="U64" s="186"/>
      <c r="V64" s="187"/>
      <c r="W64" s="187"/>
      <c r="X64" s="187"/>
      <c r="Y64" s="219"/>
      <c r="Z64" s="186"/>
      <c r="AA64" s="187"/>
      <c r="AB64" s="187"/>
      <c r="AE64" s="190"/>
      <c r="AF64" s="187"/>
      <c r="AG64" s="187"/>
      <c r="AH64" s="230"/>
      <c r="AJ64" s="190"/>
      <c r="AK64" s="187"/>
      <c r="AL64" s="187"/>
      <c r="AP64" s="192"/>
      <c r="AQ64" s="187"/>
      <c r="AR64" s="230" t="s">
        <v>519</v>
      </c>
      <c r="AS64" s="231" t="s">
        <v>154</v>
      </c>
      <c r="AT64" s="190" t="s">
        <v>300</v>
      </c>
      <c r="AU64" s="259" t="s">
        <v>474</v>
      </c>
      <c r="AV64" s="259" t="s">
        <v>474</v>
      </c>
      <c r="AW64" s="230"/>
      <c r="AY64" s="190"/>
      <c r="AZ64" s="187"/>
      <c r="BA64" s="187"/>
      <c r="BB64" s="230"/>
      <c r="BD64" s="190"/>
      <c r="BE64" s="187"/>
      <c r="BF64" s="187"/>
    </row>
    <row r="65" customFormat="false" ht="83.7" hidden="false" customHeight="false" outlineLevel="0" collapsed="false">
      <c r="A65" s="212"/>
      <c r="B65" s="235" t="s">
        <v>162</v>
      </c>
      <c r="C65" s="235" t="s">
        <v>520</v>
      </c>
      <c r="D65" s="213"/>
      <c r="F65" s="276" t="s">
        <v>521</v>
      </c>
      <c r="G65" s="303" t="s">
        <v>312</v>
      </c>
      <c r="H65" s="354" t="s">
        <v>286</v>
      </c>
      <c r="J65" s="276" t="s">
        <v>522</v>
      </c>
      <c r="K65" s="270" t="s">
        <v>503</v>
      </c>
      <c r="L65" s="305" t="s">
        <v>462</v>
      </c>
      <c r="N65" s="246"/>
      <c r="O65" s="235"/>
      <c r="P65" s="213"/>
      <c r="Q65" s="187"/>
      <c r="R65" s="187"/>
      <c r="S65" s="246"/>
      <c r="T65" s="235"/>
      <c r="U65" s="213"/>
      <c r="V65" s="187"/>
      <c r="W65" s="187"/>
      <c r="X65" s="245"/>
      <c r="Y65" s="235"/>
      <c r="Z65" s="213"/>
      <c r="AA65" s="187"/>
      <c r="AB65" s="187"/>
      <c r="AC65" s="246"/>
      <c r="AD65" s="235"/>
      <c r="AE65" s="213"/>
      <c r="AF65" s="187"/>
      <c r="AG65" s="187"/>
      <c r="AH65" s="246"/>
      <c r="AI65" s="235"/>
      <c r="AJ65" s="235"/>
      <c r="AK65" s="187"/>
      <c r="AL65" s="187"/>
      <c r="AP65" s="192"/>
      <c r="AQ65" s="187"/>
      <c r="AR65" s="242" t="s">
        <v>523</v>
      </c>
      <c r="AS65" s="243" t="s">
        <v>154</v>
      </c>
      <c r="AT65" s="213" t="s">
        <v>300</v>
      </c>
      <c r="AU65" s="259" t="s">
        <v>474</v>
      </c>
      <c r="AV65" s="259" t="s">
        <v>474</v>
      </c>
      <c r="AW65" s="246"/>
      <c r="AX65" s="235"/>
      <c r="AY65" s="213"/>
      <c r="AZ65" s="187"/>
      <c r="BA65" s="187"/>
      <c r="BB65" s="246"/>
      <c r="BC65" s="235"/>
      <c r="BD65" s="213"/>
      <c r="BE65" s="187"/>
      <c r="BF65" s="187"/>
      <c r="BG65" s="245"/>
      <c r="BH65" s="235"/>
      <c r="BI65" s="235"/>
      <c r="BJ65" s="235"/>
      <c r="BK65" s="235"/>
      <c r="BL65" s="235"/>
    </row>
    <row r="66" customFormat="false" ht="63.85" hidden="false" customHeight="true" outlineLevel="0" collapsed="false">
      <c r="A66" s="212" t="n">
        <v>23</v>
      </c>
      <c r="B66" s="186" t="s">
        <v>122</v>
      </c>
      <c r="C66" s="186" t="s">
        <v>524</v>
      </c>
      <c r="D66" s="213" t="s">
        <v>124</v>
      </c>
      <c r="E66" s="252"/>
      <c r="F66" s="356" t="s">
        <v>525</v>
      </c>
      <c r="G66" s="323" t="s">
        <v>440</v>
      </c>
      <c r="H66" s="357" t="s">
        <v>526</v>
      </c>
      <c r="I66" s="341" t="s">
        <v>527</v>
      </c>
      <c r="J66" s="252" t="s">
        <v>528</v>
      </c>
      <c r="K66" s="342" t="s">
        <v>443</v>
      </c>
      <c r="L66" s="252" t="s">
        <v>328</v>
      </c>
      <c r="M66" s="343" t="s">
        <v>529</v>
      </c>
      <c r="N66" s="215" t="s">
        <v>530</v>
      </c>
      <c r="O66" s="216"/>
      <c r="P66" s="217" t="s">
        <v>531</v>
      </c>
      <c r="Q66" s="252"/>
      <c r="R66" s="252"/>
      <c r="S66" s="215"/>
      <c r="T66" s="216"/>
      <c r="U66" s="217"/>
      <c r="V66" s="252"/>
      <c r="W66" s="252"/>
      <c r="X66" s="218"/>
      <c r="Y66" s="216"/>
      <c r="Z66" s="217"/>
      <c r="AA66" s="252"/>
      <c r="AB66" s="252"/>
      <c r="AC66" s="189" t="s">
        <v>532</v>
      </c>
      <c r="AE66" s="190" t="s">
        <v>533</v>
      </c>
      <c r="AF66" s="252"/>
      <c r="AG66" s="252"/>
      <c r="AH66" s="189" t="s">
        <v>534</v>
      </c>
      <c r="AJ66" s="190" t="s">
        <v>535</v>
      </c>
      <c r="AK66" s="252"/>
      <c r="AL66" s="252"/>
      <c r="AP66" s="253"/>
      <c r="AQ66" s="252"/>
      <c r="AR66" s="189" t="s">
        <v>536</v>
      </c>
      <c r="AT66" s="190" t="s">
        <v>300</v>
      </c>
      <c r="AU66" s="252"/>
      <c r="AV66" s="252"/>
      <c r="AW66" s="189" t="s">
        <v>537</v>
      </c>
      <c r="AY66" s="190" t="s">
        <v>538</v>
      </c>
      <c r="AZ66" s="252"/>
      <c r="BA66" s="252"/>
      <c r="BB66" s="189"/>
      <c r="BD66" s="190"/>
      <c r="BE66" s="252"/>
      <c r="BF66" s="252"/>
      <c r="BG66" s="187" t="s">
        <v>539</v>
      </c>
    </row>
    <row r="67" customFormat="false" ht="15.8" hidden="false" customHeight="false" outlineLevel="0" collapsed="false">
      <c r="A67" s="212"/>
      <c r="D67" s="213"/>
      <c r="E67" s="226"/>
      <c r="F67" s="282"/>
      <c r="G67" s="226"/>
      <c r="H67" s="226"/>
      <c r="I67" s="226"/>
      <c r="J67" s="226"/>
      <c r="K67" s="226"/>
      <c r="L67" s="226"/>
      <c r="M67" s="358" t="s">
        <v>540</v>
      </c>
      <c r="N67" s="187"/>
      <c r="O67" s="219"/>
      <c r="P67" s="186"/>
      <c r="S67" s="187"/>
      <c r="T67" s="219"/>
      <c r="U67" s="186"/>
      <c r="X67" s="187"/>
      <c r="Y67" s="219"/>
      <c r="Z67" s="186"/>
      <c r="AE67" s="190"/>
      <c r="AH67" s="187"/>
      <c r="AJ67" s="190"/>
      <c r="AT67" s="190"/>
      <c r="AW67" s="189" t="s">
        <v>541</v>
      </c>
      <c r="AY67" s="190" t="s">
        <v>535</v>
      </c>
      <c r="BB67" s="189"/>
      <c r="BD67" s="190"/>
    </row>
    <row r="68" customFormat="false" ht="15.8" hidden="false" customHeight="false" outlineLevel="0" collapsed="false">
      <c r="A68" s="212"/>
      <c r="B68" s="186" t="s">
        <v>456</v>
      </c>
      <c r="D68" s="213"/>
      <c r="F68" s="0"/>
      <c r="M68" s="188" t="s">
        <v>542</v>
      </c>
      <c r="P68" s="186"/>
      <c r="U68" s="186"/>
      <c r="X68" s="187"/>
      <c r="Y68" s="219"/>
      <c r="Z68" s="186"/>
      <c r="AE68" s="190"/>
      <c r="AJ68" s="190"/>
      <c r="AT68" s="190"/>
      <c r="AY68" s="190"/>
      <c r="BD68" s="190"/>
    </row>
    <row r="69" customFormat="false" ht="26.5" hidden="false" customHeight="false" outlineLevel="0" collapsed="false">
      <c r="A69" s="212"/>
      <c r="B69" s="186" t="s">
        <v>145</v>
      </c>
      <c r="D69" s="213"/>
      <c r="E69" s="191"/>
      <c r="F69" s="359"/>
      <c r="M69" s="188" t="s">
        <v>543</v>
      </c>
      <c r="P69" s="186"/>
      <c r="S69" s="187"/>
      <c r="U69" s="186"/>
      <c r="X69" s="187"/>
      <c r="Y69" s="219"/>
      <c r="Z69" s="186"/>
      <c r="AC69" s="255"/>
      <c r="AD69" s="255"/>
      <c r="AE69" s="255"/>
      <c r="AH69" s="187"/>
      <c r="AJ69" s="190"/>
      <c r="AT69" s="190"/>
      <c r="AY69" s="190"/>
      <c r="BB69" s="189"/>
      <c r="BD69" s="190"/>
    </row>
    <row r="70" customFormat="false" ht="83.7" hidden="false" customHeight="false" outlineLevel="0" collapsed="false">
      <c r="A70" s="212"/>
      <c r="B70" s="186" t="s">
        <v>146</v>
      </c>
      <c r="C70" s="186" t="s">
        <v>544</v>
      </c>
      <c r="D70" s="213"/>
      <c r="E70" s="0"/>
      <c r="F70" s="352" t="s">
        <v>545</v>
      </c>
      <c r="G70" s="298" t="s">
        <v>285</v>
      </c>
      <c r="H70" s="226" t="s">
        <v>286</v>
      </c>
      <c r="I70" s="191"/>
      <c r="J70" s="353" t="s">
        <v>546</v>
      </c>
      <c r="K70" s="344" t="s">
        <v>503</v>
      </c>
      <c r="L70" s="305" t="s">
        <v>462</v>
      </c>
      <c r="M70" s="188" t="s">
        <v>152</v>
      </c>
      <c r="N70" s="225" t="s">
        <v>547</v>
      </c>
      <c r="O70" s="299" t="s">
        <v>149</v>
      </c>
      <c r="P70" s="336" t="s">
        <v>317</v>
      </c>
      <c r="S70" s="230"/>
      <c r="U70" s="186"/>
      <c r="X70" s="187"/>
      <c r="Y70" s="219"/>
      <c r="Z70" s="186"/>
      <c r="AC70" s="360" t="s">
        <v>548</v>
      </c>
      <c r="AD70" s="361" t="s">
        <v>549</v>
      </c>
      <c r="AE70" s="362" t="s">
        <v>533</v>
      </c>
      <c r="AF70" s="285" t="s">
        <v>550</v>
      </c>
      <c r="AG70" s="285" t="s">
        <v>550</v>
      </c>
      <c r="AH70" s="230"/>
      <c r="AJ70" s="190"/>
      <c r="AR70" s="230" t="s">
        <v>551</v>
      </c>
      <c r="AS70" s="231" t="s">
        <v>154</v>
      </c>
      <c r="AT70" s="190" t="s">
        <v>300</v>
      </c>
      <c r="AU70" s="259" t="s">
        <v>474</v>
      </c>
      <c r="AV70" s="259" t="s">
        <v>474</v>
      </c>
      <c r="AW70" s="230" t="s">
        <v>552</v>
      </c>
      <c r="AX70" s="231" t="s">
        <v>154</v>
      </c>
      <c r="AY70" s="190" t="s">
        <v>538</v>
      </c>
      <c r="AZ70" s="259" t="s">
        <v>155</v>
      </c>
      <c r="BA70" s="233" t="s">
        <v>553</v>
      </c>
      <c r="BB70" s="265"/>
      <c r="BD70" s="190"/>
    </row>
    <row r="71" customFormat="false" ht="83.7" hidden="false" customHeight="false" outlineLevel="0" collapsed="false">
      <c r="A71" s="212"/>
      <c r="B71" s="235" t="s">
        <v>162</v>
      </c>
      <c r="C71" s="235" t="s">
        <v>554</v>
      </c>
      <c r="D71" s="213"/>
      <c r="E71" s="187" t="s">
        <v>555</v>
      </c>
      <c r="F71" s="359" t="s">
        <v>556</v>
      </c>
      <c r="G71" s="303" t="s">
        <v>312</v>
      </c>
      <c r="H71" s="354" t="s">
        <v>286</v>
      </c>
      <c r="I71" s="244" t="s">
        <v>555</v>
      </c>
      <c r="J71" s="276" t="s">
        <v>557</v>
      </c>
      <c r="K71" s="270" t="s">
        <v>503</v>
      </c>
      <c r="L71" s="305" t="s">
        <v>462</v>
      </c>
      <c r="N71" s="274" t="s">
        <v>558</v>
      </c>
      <c r="O71" s="243" t="s">
        <v>149</v>
      </c>
      <c r="P71" s="306" t="s">
        <v>317</v>
      </c>
      <c r="Q71" s="239"/>
      <c r="R71" s="239"/>
      <c r="S71" s="246"/>
      <c r="T71" s="235"/>
      <c r="U71" s="213"/>
      <c r="V71" s="239"/>
      <c r="W71" s="239"/>
      <c r="X71" s="245"/>
      <c r="Y71" s="235"/>
      <c r="Z71" s="213"/>
      <c r="AA71" s="239"/>
      <c r="AB71" s="239"/>
      <c r="AC71" s="242"/>
      <c r="AD71" s="243"/>
      <c r="AE71" s="213"/>
      <c r="AF71" s="0"/>
      <c r="AG71" s="0"/>
      <c r="AH71" s="246"/>
      <c r="AI71" s="235"/>
      <c r="AJ71" s="235"/>
      <c r="AK71" s="239"/>
      <c r="AL71" s="239"/>
      <c r="AM71" s="308"/>
      <c r="AN71" s="248"/>
      <c r="AO71" s="248"/>
      <c r="AP71" s="347"/>
      <c r="AQ71" s="239"/>
      <c r="AR71" s="242" t="s">
        <v>559</v>
      </c>
      <c r="AS71" s="243" t="s">
        <v>154</v>
      </c>
      <c r="AT71" s="213" t="s">
        <v>300</v>
      </c>
      <c r="AU71" s="259" t="s">
        <v>474</v>
      </c>
      <c r="AV71" s="259" t="s">
        <v>474</v>
      </c>
      <c r="AW71" s="242"/>
      <c r="AX71" s="235"/>
      <c r="AY71" s="235"/>
      <c r="AZ71" s="239"/>
      <c r="BA71" s="239"/>
      <c r="BB71" s="246"/>
      <c r="BC71" s="235"/>
      <c r="BD71" s="213"/>
      <c r="BE71" s="239"/>
      <c r="BF71" s="239"/>
      <c r="BG71" s="245"/>
      <c r="BH71" s="235"/>
      <c r="BI71" s="235"/>
      <c r="BJ71" s="235"/>
      <c r="BK71" s="235"/>
      <c r="BL71" s="235"/>
    </row>
    <row r="72" customFormat="false" ht="60.8" hidden="false" customHeight="true" outlineLevel="0" collapsed="false">
      <c r="A72" s="212" t="n">
        <v>24</v>
      </c>
      <c r="B72" s="250" t="s">
        <v>122</v>
      </c>
      <c r="C72" s="250" t="s">
        <v>560</v>
      </c>
      <c r="D72" s="213" t="s">
        <v>124</v>
      </c>
      <c r="E72" s="252" t="s">
        <v>561</v>
      </c>
      <c r="F72" s="323" t="s">
        <v>440</v>
      </c>
      <c r="G72" s="290"/>
      <c r="H72" s="290" t="s">
        <v>127</v>
      </c>
      <c r="I72" s="252" t="s">
        <v>562</v>
      </c>
      <c r="J72" s="252" t="s">
        <v>563</v>
      </c>
      <c r="K72" s="342" t="s">
        <v>443</v>
      </c>
      <c r="L72" s="252" t="s">
        <v>564</v>
      </c>
      <c r="M72" s="343"/>
      <c r="N72" s="215" t="s">
        <v>565</v>
      </c>
      <c r="O72" s="216"/>
      <c r="P72" s="217" t="s">
        <v>566</v>
      </c>
      <c r="S72" s="215"/>
      <c r="T72" s="216"/>
      <c r="U72" s="217"/>
      <c r="X72" s="218"/>
      <c r="Y72" s="216"/>
      <c r="Z72" s="217"/>
      <c r="AE72" s="190"/>
      <c r="AH72" s="187"/>
      <c r="AR72" s="189" t="s">
        <v>567</v>
      </c>
      <c r="AT72" s="190" t="s">
        <v>300</v>
      </c>
      <c r="AW72" s="189" t="s">
        <v>568</v>
      </c>
      <c r="AY72" s="190" t="s">
        <v>569</v>
      </c>
      <c r="BB72" s="189"/>
      <c r="BD72" s="190"/>
    </row>
    <row r="73" customFormat="false" ht="26.5" hidden="false" customHeight="false" outlineLevel="0" collapsed="false">
      <c r="A73" s="212"/>
      <c r="B73" s="250" t="s">
        <v>122</v>
      </c>
      <c r="C73" s="250" t="s">
        <v>560</v>
      </c>
      <c r="D73" s="213"/>
      <c r="E73" s="191"/>
      <c r="F73" s="191"/>
      <c r="G73" s="191"/>
      <c r="H73" s="191"/>
      <c r="I73" s="191"/>
      <c r="J73" s="191"/>
      <c r="K73" s="191"/>
      <c r="L73" s="191"/>
      <c r="M73" s="188" t="s">
        <v>570</v>
      </c>
      <c r="N73" s="189" t="s">
        <v>571</v>
      </c>
      <c r="O73" s="219"/>
      <c r="P73" s="190" t="s">
        <v>572</v>
      </c>
      <c r="Q73" s="187"/>
      <c r="R73" s="187"/>
      <c r="T73" s="219"/>
      <c r="V73" s="187"/>
      <c r="W73" s="187"/>
      <c r="X73" s="187"/>
      <c r="Y73" s="219"/>
      <c r="AA73" s="187"/>
      <c r="AB73" s="187"/>
      <c r="AE73" s="190"/>
      <c r="AF73" s="187"/>
      <c r="AG73" s="187"/>
      <c r="AH73" s="187"/>
      <c r="AK73" s="187"/>
      <c r="AL73" s="187"/>
      <c r="AP73" s="192"/>
      <c r="AQ73" s="187"/>
      <c r="AT73" s="190"/>
      <c r="AU73" s="187"/>
      <c r="AV73" s="187"/>
      <c r="AY73" s="190"/>
      <c r="AZ73" s="187"/>
      <c r="BA73" s="187"/>
      <c r="BB73" s="189"/>
      <c r="BD73" s="190"/>
      <c r="BE73" s="187"/>
      <c r="BF73" s="187"/>
    </row>
    <row r="74" customFormat="false" ht="15.8" hidden="false" customHeight="false" outlineLevel="0" collapsed="false">
      <c r="A74" s="212"/>
      <c r="B74" s="186" t="s">
        <v>456</v>
      </c>
      <c r="D74" s="213"/>
      <c r="E74" s="191"/>
      <c r="F74" s="191"/>
      <c r="G74" s="191"/>
      <c r="H74" s="191"/>
      <c r="I74" s="191"/>
      <c r="J74" s="191"/>
      <c r="K74" s="191"/>
      <c r="L74" s="191"/>
      <c r="M74" s="188" t="s">
        <v>515</v>
      </c>
      <c r="P74" s="186"/>
      <c r="Q74" s="222"/>
      <c r="R74" s="222"/>
      <c r="U74" s="186"/>
      <c r="V74" s="222"/>
      <c r="W74" s="222"/>
      <c r="X74" s="187"/>
      <c r="Y74" s="219"/>
      <c r="Z74" s="186"/>
      <c r="AA74" s="222"/>
      <c r="AB74" s="222"/>
      <c r="AE74" s="190"/>
      <c r="AF74" s="222"/>
      <c r="AG74" s="222"/>
      <c r="AJ74" s="190"/>
      <c r="AK74" s="222"/>
      <c r="AL74" s="222"/>
      <c r="AP74" s="223"/>
      <c r="AQ74" s="222"/>
      <c r="AT74" s="190"/>
      <c r="AU74" s="222"/>
      <c r="AV74" s="222"/>
      <c r="AY74" s="190"/>
      <c r="AZ74" s="222"/>
      <c r="BA74" s="222"/>
      <c r="BD74" s="190"/>
      <c r="BE74" s="222"/>
      <c r="BF74" s="222"/>
    </row>
    <row r="75" customFormat="false" ht="15.8" hidden="false" customHeight="false" outlineLevel="0" collapsed="false">
      <c r="A75" s="212"/>
      <c r="B75" s="186" t="s">
        <v>145</v>
      </c>
      <c r="D75" s="213"/>
      <c r="E75" s="191"/>
      <c r="G75" s="191"/>
      <c r="H75" s="191"/>
      <c r="I75" s="191"/>
      <c r="J75" s="191"/>
      <c r="K75" s="191"/>
      <c r="L75" s="191"/>
      <c r="M75" s="188" t="s">
        <v>353</v>
      </c>
      <c r="P75" s="186"/>
      <c r="Q75" s="222"/>
      <c r="R75" s="222"/>
      <c r="S75" s="187"/>
      <c r="U75" s="186"/>
      <c r="V75" s="222"/>
      <c r="W75" s="222"/>
      <c r="X75" s="187"/>
      <c r="Y75" s="219"/>
      <c r="Z75" s="186"/>
      <c r="AA75" s="222"/>
      <c r="AB75" s="222"/>
      <c r="AE75" s="190"/>
      <c r="AF75" s="222"/>
      <c r="AG75" s="222"/>
      <c r="AH75" s="187"/>
      <c r="AJ75" s="190"/>
      <c r="AK75" s="222"/>
      <c r="AL75" s="222"/>
      <c r="AP75" s="223"/>
      <c r="AQ75" s="222"/>
      <c r="AT75" s="190"/>
      <c r="AU75" s="222"/>
      <c r="AV75" s="222"/>
      <c r="AY75" s="190"/>
      <c r="AZ75" s="222"/>
      <c r="BA75" s="222"/>
      <c r="BB75" s="189"/>
      <c r="BD75" s="190"/>
      <c r="BE75" s="222"/>
      <c r="BF75" s="222"/>
    </row>
    <row r="76" customFormat="false" ht="83.7" hidden="false" customHeight="false" outlineLevel="0" collapsed="false">
      <c r="A76" s="212"/>
      <c r="B76" s="186" t="s">
        <v>146</v>
      </c>
      <c r="C76" s="186" t="s">
        <v>573</v>
      </c>
      <c r="D76" s="213"/>
      <c r="F76" s="352" t="s">
        <v>574</v>
      </c>
      <c r="G76" s="298" t="s">
        <v>285</v>
      </c>
      <c r="H76" s="226" t="s">
        <v>286</v>
      </c>
      <c r="J76" s="353" t="s">
        <v>575</v>
      </c>
      <c r="K76" s="344" t="s">
        <v>503</v>
      </c>
      <c r="L76" s="305" t="s">
        <v>462</v>
      </c>
      <c r="N76" s="230"/>
      <c r="P76" s="186"/>
      <c r="S76" s="230"/>
      <c r="U76" s="186"/>
      <c r="X76" s="187"/>
      <c r="Y76" s="219"/>
      <c r="Z76" s="186"/>
      <c r="AE76" s="190"/>
      <c r="AH76" s="230"/>
      <c r="AJ76" s="190"/>
      <c r="AR76" s="230" t="s">
        <v>576</v>
      </c>
      <c r="AS76" s="231" t="s">
        <v>154</v>
      </c>
      <c r="AT76" s="190" t="s">
        <v>300</v>
      </c>
      <c r="AU76" s="259" t="s">
        <v>474</v>
      </c>
      <c r="AV76" s="259" t="s">
        <v>474</v>
      </c>
      <c r="AW76" s="230" t="s">
        <v>577</v>
      </c>
      <c r="AX76" s="231" t="s">
        <v>154</v>
      </c>
      <c r="AY76" s="190" t="s">
        <v>466</v>
      </c>
      <c r="AZ76" s="259" t="s">
        <v>155</v>
      </c>
      <c r="BA76" s="259" t="s">
        <v>155</v>
      </c>
      <c r="BB76" s="230"/>
      <c r="BD76" s="190"/>
    </row>
    <row r="77" customFormat="false" ht="26.5" hidden="false" customHeight="false" outlineLevel="0" collapsed="false">
      <c r="A77" s="212"/>
      <c r="D77" s="213"/>
      <c r="J77" s="189"/>
      <c r="K77" s="189"/>
      <c r="L77" s="305"/>
      <c r="N77" s="230"/>
      <c r="P77" s="186"/>
      <c r="S77" s="230"/>
      <c r="U77" s="186"/>
      <c r="X77" s="187"/>
      <c r="Y77" s="219"/>
      <c r="Z77" s="186"/>
      <c r="AE77" s="190"/>
      <c r="AH77" s="230"/>
      <c r="AJ77" s="190"/>
      <c r="AR77" s="230"/>
      <c r="AS77" s="231"/>
      <c r="AT77" s="190"/>
      <c r="AW77" s="230" t="s">
        <v>578</v>
      </c>
      <c r="AX77" s="231" t="s">
        <v>154</v>
      </c>
      <c r="AY77" s="190" t="s">
        <v>466</v>
      </c>
      <c r="AZ77" s="259" t="s">
        <v>155</v>
      </c>
      <c r="BA77" s="233" t="s">
        <v>553</v>
      </c>
      <c r="BB77" s="230"/>
      <c r="BD77" s="190"/>
    </row>
    <row r="78" customFormat="false" ht="83.7" hidden="false" customHeight="false" outlineLevel="0" collapsed="false">
      <c r="A78" s="212"/>
      <c r="B78" s="235" t="s">
        <v>162</v>
      </c>
      <c r="C78" s="235" t="s">
        <v>579</v>
      </c>
      <c r="D78" s="213"/>
      <c r="E78" s="363" t="s">
        <v>580</v>
      </c>
      <c r="F78" s="364" t="s">
        <v>581</v>
      </c>
      <c r="G78" s="303" t="s">
        <v>312</v>
      </c>
      <c r="H78" s="354" t="s">
        <v>286</v>
      </c>
      <c r="I78" s="363" t="s">
        <v>582</v>
      </c>
      <c r="J78" s="270" t="s">
        <v>583</v>
      </c>
      <c r="K78" s="270" t="s">
        <v>503</v>
      </c>
      <c r="L78" s="305" t="s">
        <v>462</v>
      </c>
      <c r="N78" s="246"/>
      <c r="O78" s="235"/>
      <c r="P78" s="213"/>
      <c r="Q78" s="222"/>
      <c r="R78" s="222"/>
      <c r="S78" s="246"/>
      <c r="T78" s="235"/>
      <c r="U78" s="213"/>
      <c r="V78" s="222"/>
      <c r="W78" s="222"/>
      <c r="X78" s="245"/>
      <c r="Y78" s="235"/>
      <c r="Z78" s="213"/>
      <c r="AA78" s="222"/>
      <c r="AB78" s="222"/>
      <c r="AC78" s="246"/>
      <c r="AD78" s="235"/>
      <c r="AE78" s="213"/>
      <c r="AF78" s="222"/>
      <c r="AG78" s="222"/>
      <c r="AH78" s="246"/>
      <c r="AI78" s="235"/>
      <c r="AJ78" s="235"/>
      <c r="AK78" s="222"/>
      <c r="AL78" s="222"/>
      <c r="AM78" s="308"/>
      <c r="AN78" s="248"/>
      <c r="AO78" s="248"/>
      <c r="AP78" s="223"/>
      <c r="AQ78" s="222"/>
      <c r="AR78" s="242" t="s">
        <v>584</v>
      </c>
      <c r="AS78" s="243" t="s">
        <v>154</v>
      </c>
      <c r="AT78" s="213" t="s">
        <v>300</v>
      </c>
      <c r="AU78" s="259" t="s">
        <v>474</v>
      </c>
      <c r="AV78" s="259" t="s">
        <v>474</v>
      </c>
      <c r="AW78" s="246"/>
      <c r="AX78" s="235"/>
      <c r="AY78" s="213"/>
      <c r="AZ78" s="222"/>
      <c r="BA78" s="222"/>
      <c r="BB78" s="246"/>
      <c r="BC78" s="235"/>
      <c r="BD78" s="213"/>
      <c r="BE78" s="222"/>
      <c r="BF78" s="222"/>
      <c r="BG78" s="245"/>
      <c r="BH78" s="235"/>
      <c r="BI78" s="235"/>
      <c r="BJ78" s="235"/>
      <c r="BK78" s="235"/>
      <c r="BL78" s="235"/>
    </row>
    <row r="79" customFormat="false" ht="112" hidden="false" customHeight="true" outlineLevel="0" collapsed="false">
      <c r="A79" s="212" t="n">
        <v>25</v>
      </c>
      <c r="B79" s="186" t="s">
        <v>122</v>
      </c>
      <c r="C79" s="186" t="s">
        <v>585</v>
      </c>
      <c r="D79" s="213" t="s">
        <v>124</v>
      </c>
      <c r="E79" s="252" t="s">
        <v>586</v>
      </c>
      <c r="F79" s="215" t="s">
        <v>587</v>
      </c>
      <c r="G79" s="292" t="s">
        <v>588</v>
      </c>
      <c r="H79" s="324" t="s">
        <v>589</v>
      </c>
      <c r="I79" s="252" t="s">
        <v>590</v>
      </c>
      <c r="J79" s="252" t="s">
        <v>591</v>
      </c>
      <c r="K79" s="342" t="s">
        <v>443</v>
      </c>
      <c r="L79" s="252" t="s">
        <v>592</v>
      </c>
      <c r="M79" s="343" t="s">
        <v>593</v>
      </c>
      <c r="N79" s="215" t="s">
        <v>594</v>
      </c>
      <c r="O79" s="216"/>
      <c r="P79" s="217" t="s">
        <v>595</v>
      </c>
      <c r="Q79" s="252"/>
      <c r="R79" s="252"/>
      <c r="S79" s="215" t="s">
        <v>594</v>
      </c>
      <c r="T79" s="216"/>
      <c r="U79" s="217" t="s">
        <v>595</v>
      </c>
      <c r="V79" s="252"/>
      <c r="W79" s="252"/>
      <c r="X79" s="218"/>
      <c r="Y79" s="216"/>
      <c r="Z79" s="217"/>
      <c r="AA79" s="252"/>
      <c r="AB79" s="252"/>
      <c r="AC79" s="189" t="s">
        <v>596</v>
      </c>
      <c r="AE79" s="190" t="s">
        <v>597</v>
      </c>
      <c r="AF79" s="252"/>
      <c r="AG79" s="252"/>
      <c r="AH79" s="189" t="s">
        <v>596</v>
      </c>
      <c r="AJ79" s="186" t="s">
        <v>598</v>
      </c>
      <c r="AK79" s="252"/>
      <c r="AL79" s="252"/>
      <c r="AM79" s="192" t="s">
        <v>599</v>
      </c>
      <c r="AO79" s="193" t="s">
        <v>600</v>
      </c>
      <c r="AP79" s="253"/>
      <c r="AQ79" s="252"/>
      <c r="AR79" s="189" t="s">
        <v>601</v>
      </c>
      <c r="AT79" s="190" t="s">
        <v>300</v>
      </c>
      <c r="AU79" s="252"/>
      <c r="AV79" s="252"/>
      <c r="AW79" s="189" t="s">
        <v>602</v>
      </c>
      <c r="AY79" s="186" t="s">
        <v>598</v>
      </c>
      <c r="AZ79" s="252"/>
      <c r="BA79" s="252"/>
      <c r="BB79" s="189" t="s">
        <v>603</v>
      </c>
      <c r="BD79" s="190" t="s">
        <v>604</v>
      </c>
      <c r="BE79" s="252"/>
      <c r="BF79" s="252"/>
    </row>
    <row r="80" customFormat="false" ht="39.75" hidden="false" customHeight="false" outlineLevel="0" collapsed="false">
      <c r="A80" s="212"/>
      <c r="B80" s="186" t="s">
        <v>456</v>
      </c>
      <c r="D80" s="213"/>
      <c r="E80" s="323" t="s">
        <v>605</v>
      </c>
      <c r="F80" s="191"/>
      <c r="M80" s="188" t="s">
        <v>606</v>
      </c>
      <c r="P80" s="186"/>
      <c r="U80" s="186"/>
      <c r="X80" s="187"/>
      <c r="Y80" s="219"/>
      <c r="Z80" s="186"/>
      <c r="AE80" s="190"/>
      <c r="AJ80" s="190"/>
      <c r="AT80" s="190"/>
      <c r="AY80" s="190"/>
      <c r="BD80" s="190"/>
    </row>
    <row r="81" customFormat="false" ht="15.05" hidden="false" customHeight="false" outlineLevel="0" collapsed="false">
      <c r="A81" s="212"/>
      <c r="B81" s="186" t="s">
        <v>145</v>
      </c>
      <c r="D81" s="213"/>
      <c r="E81" s="191"/>
      <c r="F81" s="365" t="s">
        <v>607</v>
      </c>
      <c r="G81" s="366" t="s">
        <v>608</v>
      </c>
      <c r="H81" s="226" t="s">
        <v>286</v>
      </c>
      <c r="I81" s="191"/>
      <c r="J81" s="191"/>
      <c r="K81" s="191"/>
      <c r="L81" s="191"/>
      <c r="M81" s="188" t="s">
        <v>152</v>
      </c>
      <c r="P81" s="186"/>
      <c r="Q81" s="187"/>
      <c r="R81" s="187"/>
      <c r="S81" s="187"/>
      <c r="U81" s="186"/>
      <c r="V81" s="187"/>
      <c r="W81" s="187"/>
      <c r="X81" s="187"/>
      <c r="Y81" s="219"/>
      <c r="Z81" s="186"/>
      <c r="AA81" s="187"/>
      <c r="AB81" s="187"/>
      <c r="AE81" s="190"/>
      <c r="AF81" s="187"/>
      <c r="AG81" s="187"/>
      <c r="AH81" s="187"/>
      <c r="AJ81" s="190"/>
      <c r="AK81" s="187"/>
      <c r="AL81" s="187"/>
      <c r="AP81" s="192"/>
      <c r="AQ81" s="187"/>
      <c r="AT81" s="190"/>
      <c r="AU81" s="187"/>
      <c r="AV81" s="187"/>
      <c r="AY81" s="190"/>
      <c r="AZ81" s="187"/>
      <c r="BA81" s="187"/>
      <c r="BB81" s="189"/>
      <c r="BD81" s="190"/>
      <c r="BE81" s="187"/>
      <c r="BF81" s="187"/>
    </row>
    <row r="82" customFormat="false" ht="98.4" hidden="false" customHeight="true" outlineLevel="0" collapsed="false">
      <c r="A82" s="212"/>
      <c r="B82" s="267" t="s">
        <v>146</v>
      </c>
      <c r="C82" s="267" t="s">
        <v>609</v>
      </c>
      <c r="D82" s="213"/>
      <c r="J82" s="353" t="s">
        <v>610</v>
      </c>
      <c r="K82" s="344" t="s">
        <v>503</v>
      </c>
      <c r="L82" s="305" t="s">
        <v>462</v>
      </c>
      <c r="N82" s="225" t="s">
        <v>611</v>
      </c>
      <c r="O82" s="299" t="s">
        <v>149</v>
      </c>
      <c r="P82" s="336" t="s">
        <v>317</v>
      </c>
      <c r="Q82" s="187"/>
      <c r="R82" s="187"/>
      <c r="S82" s="230"/>
      <c r="U82" s="186"/>
      <c r="V82" s="187"/>
      <c r="W82" s="187"/>
      <c r="X82" s="187"/>
      <c r="Y82" s="219"/>
      <c r="Z82" s="186"/>
      <c r="AA82" s="187"/>
      <c r="AB82" s="187"/>
      <c r="AC82" s="230" t="s">
        <v>612</v>
      </c>
      <c r="AD82" s="231" t="s">
        <v>154</v>
      </c>
      <c r="AE82" s="190" t="s">
        <v>597</v>
      </c>
      <c r="AF82" s="367" t="s">
        <v>613</v>
      </c>
      <c r="AG82" s="367" t="s">
        <v>613</v>
      </c>
      <c r="AH82" s="230"/>
      <c r="AJ82" s="190"/>
      <c r="AK82" s="187"/>
      <c r="AL82" s="187"/>
      <c r="AM82" s="260" t="s">
        <v>614</v>
      </c>
      <c r="AN82" s="261" t="s">
        <v>154</v>
      </c>
      <c r="AO82" s="193" t="s">
        <v>600</v>
      </c>
      <c r="AP82" s="192"/>
      <c r="AQ82" s="187"/>
      <c r="AR82" s="230" t="s">
        <v>615</v>
      </c>
      <c r="AS82" s="231" t="s">
        <v>154</v>
      </c>
      <c r="AT82" s="190" t="s">
        <v>300</v>
      </c>
      <c r="AU82" s="259" t="s">
        <v>474</v>
      </c>
      <c r="AV82" s="259" t="s">
        <v>474</v>
      </c>
      <c r="AW82" s="230" t="s">
        <v>616</v>
      </c>
      <c r="AX82" s="300" t="s">
        <v>154</v>
      </c>
      <c r="AY82" s="190" t="s">
        <v>379</v>
      </c>
      <c r="AZ82" s="259" t="s">
        <v>474</v>
      </c>
      <c r="BA82" s="259" t="s">
        <v>155</v>
      </c>
      <c r="BB82" s="305" t="s">
        <v>617</v>
      </c>
      <c r="BC82" s="231" t="s">
        <v>618</v>
      </c>
      <c r="BD82" s="190" t="s">
        <v>604</v>
      </c>
      <c r="BE82" s="285" t="s">
        <v>619</v>
      </c>
      <c r="BF82" s="285" t="s">
        <v>619</v>
      </c>
    </row>
    <row r="83" customFormat="false" ht="49.35" hidden="false" customHeight="false" outlineLevel="0" collapsed="false">
      <c r="A83" s="212"/>
      <c r="B83" s="267"/>
      <c r="C83" s="267"/>
      <c r="D83" s="213"/>
      <c r="N83" s="230"/>
      <c r="P83" s="186"/>
      <c r="Q83" s="222"/>
      <c r="R83" s="222"/>
      <c r="S83" s="230"/>
      <c r="U83" s="186"/>
      <c r="V83" s="222"/>
      <c r="W83" s="222"/>
      <c r="X83" s="187"/>
      <c r="Y83" s="219"/>
      <c r="Z83" s="186"/>
      <c r="AA83" s="222"/>
      <c r="AB83" s="222"/>
      <c r="AC83" s="228"/>
      <c r="AD83" s="255"/>
      <c r="AE83" s="255"/>
      <c r="AF83" s="222"/>
      <c r="AG83" s="222"/>
      <c r="AH83" s="230"/>
      <c r="AJ83" s="190"/>
      <c r="AK83" s="222"/>
      <c r="AL83" s="222"/>
      <c r="AM83" s="278"/>
      <c r="AN83" s="279"/>
      <c r="AP83" s="223"/>
      <c r="AQ83" s="222"/>
      <c r="AR83" s="230"/>
      <c r="AS83" s="231"/>
      <c r="AT83" s="190"/>
      <c r="AU83" s="222"/>
      <c r="AV83" s="222"/>
      <c r="AW83" s="230" t="s">
        <v>620</v>
      </c>
      <c r="AX83" s="300"/>
      <c r="AY83" s="190" t="s">
        <v>379</v>
      </c>
      <c r="AZ83" s="233" t="s">
        <v>621</v>
      </c>
      <c r="BA83" s="233" t="s">
        <v>553</v>
      </c>
      <c r="BB83" s="265"/>
      <c r="BC83" s="231"/>
      <c r="BD83" s="190"/>
      <c r="BE83" s="222"/>
      <c r="BF83" s="222"/>
    </row>
    <row r="84" customFormat="false" ht="15.8" hidden="false" customHeight="true" outlineLevel="0" collapsed="false">
      <c r="A84" s="212"/>
      <c r="B84" s="333" t="s">
        <v>162</v>
      </c>
      <c r="C84" s="333" t="s">
        <v>622</v>
      </c>
      <c r="D84" s="213"/>
      <c r="F84" s="0"/>
      <c r="G84" s="0"/>
      <c r="N84" s="230"/>
      <c r="P84" s="186"/>
      <c r="Q84" s="222"/>
      <c r="R84" s="222"/>
      <c r="S84" s="230"/>
      <c r="U84" s="186"/>
      <c r="V84" s="222"/>
      <c r="W84" s="222"/>
      <c r="X84" s="187"/>
      <c r="Y84" s="219"/>
      <c r="Z84" s="186"/>
      <c r="AA84" s="222"/>
      <c r="AB84" s="222"/>
      <c r="AC84" s="276" t="s">
        <v>623</v>
      </c>
      <c r="AD84" s="277" t="s">
        <v>624</v>
      </c>
      <c r="AE84" s="190" t="s">
        <v>597</v>
      </c>
      <c r="AF84" s="232" t="s">
        <v>155</v>
      </c>
      <c r="AG84" s="232" t="s">
        <v>155</v>
      </c>
      <c r="AH84" s="230"/>
      <c r="AJ84" s="190"/>
      <c r="AK84" s="222"/>
      <c r="AL84" s="222"/>
      <c r="AM84" s="278"/>
      <c r="AN84" s="279"/>
      <c r="AP84" s="223"/>
      <c r="AQ84" s="222"/>
      <c r="AR84" s="230"/>
      <c r="AS84" s="231"/>
      <c r="AT84" s="190"/>
      <c r="AU84" s="222"/>
      <c r="AV84" s="222"/>
      <c r="AW84" s="230"/>
      <c r="AX84" s="302"/>
      <c r="AY84" s="190"/>
      <c r="AZ84" s="222"/>
      <c r="BA84" s="222"/>
      <c r="BB84" s="265"/>
      <c r="BC84" s="231"/>
      <c r="BD84" s="190"/>
      <c r="BE84" s="222"/>
      <c r="BF84" s="222"/>
    </row>
    <row r="85" customFormat="false" ht="67.2" hidden="false" customHeight="true" outlineLevel="0" collapsed="false">
      <c r="A85" s="212"/>
      <c r="B85" s="333" t="s">
        <v>162</v>
      </c>
      <c r="C85" s="333" t="s">
        <v>622</v>
      </c>
      <c r="D85" s="213"/>
      <c r="E85" s="187" t="s">
        <v>625</v>
      </c>
      <c r="F85" s="187" t="s">
        <v>626</v>
      </c>
      <c r="G85" s="270" t="s">
        <v>627</v>
      </c>
      <c r="H85" s="226" t="s">
        <v>286</v>
      </c>
      <c r="I85" s="244" t="s">
        <v>628</v>
      </c>
      <c r="J85" s="276" t="s">
        <v>629</v>
      </c>
      <c r="K85" s="270" t="s">
        <v>503</v>
      </c>
      <c r="L85" s="305" t="s">
        <v>462</v>
      </c>
      <c r="N85" s="274" t="s">
        <v>630</v>
      </c>
      <c r="O85" s="277" t="s">
        <v>149</v>
      </c>
      <c r="P85" s="336" t="s">
        <v>317</v>
      </c>
      <c r="S85" s="230"/>
      <c r="U85" s="186"/>
      <c r="X85" s="187"/>
      <c r="Y85" s="219"/>
      <c r="Z85" s="186"/>
      <c r="AC85" s="276" t="s">
        <v>631</v>
      </c>
      <c r="AD85" s="277" t="s">
        <v>154</v>
      </c>
      <c r="AE85" s="190" t="s">
        <v>597</v>
      </c>
      <c r="AF85" s="367" t="s">
        <v>471</v>
      </c>
      <c r="AG85" s="367" t="s">
        <v>471</v>
      </c>
      <c r="AH85" s="230"/>
      <c r="AJ85" s="190"/>
      <c r="AM85" s="368" t="s">
        <v>632</v>
      </c>
      <c r="AN85" s="279" t="s">
        <v>154</v>
      </c>
      <c r="AO85" s="193" t="s">
        <v>600</v>
      </c>
      <c r="AR85" s="276" t="s">
        <v>633</v>
      </c>
      <c r="AS85" s="277" t="s">
        <v>154</v>
      </c>
      <c r="AT85" s="190" t="s">
        <v>300</v>
      </c>
      <c r="AU85" s="259" t="s">
        <v>474</v>
      </c>
      <c r="AV85" s="259" t="s">
        <v>474</v>
      </c>
      <c r="AW85" s="230"/>
      <c r="AX85" s="231"/>
      <c r="AY85" s="190"/>
      <c r="BB85" s="265"/>
      <c r="BC85" s="231"/>
      <c r="BD85" s="190"/>
    </row>
    <row r="86" customFormat="false" ht="34.8" hidden="false" customHeight="true" outlineLevel="0" collapsed="false">
      <c r="A86" s="212"/>
      <c r="B86" s="333"/>
      <c r="C86" s="333"/>
      <c r="D86" s="213"/>
      <c r="E86" s="369"/>
      <c r="F86" s="370"/>
      <c r="G86" s="370"/>
      <c r="H86" s="369"/>
      <c r="N86" s="246"/>
      <c r="O86" s="235"/>
      <c r="P86" s="213"/>
      <c r="Q86" s="222"/>
      <c r="R86" s="222"/>
      <c r="S86" s="246"/>
      <c r="T86" s="235"/>
      <c r="U86" s="213"/>
      <c r="V86" s="222"/>
      <c r="W86" s="222"/>
      <c r="X86" s="245"/>
      <c r="Y86" s="235"/>
      <c r="Z86" s="213"/>
      <c r="AA86" s="222"/>
      <c r="AB86" s="222"/>
      <c r="AC86" s="242" t="s">
        <v>634</v>
      </c>
      <c r="AD86" s="235"/>
      <c r="AE86" s="213" t="s">
        <v>597</v>
      </c>
      <c r="AF86" s="371" t="s">
        <v>635</v>
      </c>
      <c r="AG86" s="371" t="s">
        <v>635</v>
      </c>
      <c r="AH86" s="246"/>
      <c r="AI86" s="235"/>
      <c r="AJ86" s="213"/>
      <c r="AK86" s="222"/>
      <c r="AL86" s="222"/>
      <c r="AM86" s="308"/>
      <c r="AN86" s="248"/>
      <c r="AO86" s="248"/>
      <c r="AP86" s="223"/>
      <c r="AQ86" s="222"/>
      <c r="AR86" s="246"/>
      <c r="AS86" s="235"/>
      <c r="AT86" s="235"/>
      <c r="AU86" s="222"/>
      <c r="AV86" s="222"/>
      <c r="AW86" s="242" t="s">
        <v>636</v>
      </c>
      <c r="AX86" s="243" t="s">
        <v>154</v>
      </c>
      <c r="AY86" s="213" t="s">
        <v>379</v>
      </c>
      <c r="AZ86" s="233" t="s">
        <v>637</v>
      </c>
      <c r="BA86" s="233" t="s">
        <v>637</v>
      </c>
      <c r="BB86" s="246"/>
      <c r="BC86" s="235"/>
      <c r="BD86" s="213"/>
      <c r="BE86" s="222"/>
      <c r="BF86" s="222"/>
      <c r="BG86" s="245"/>
      <c r="BH86" s="235"/>
      <c r="BI86" s="235"/>
      <c r="BJ86" s="235"/>
      <c r="BK86" s="235"/>
      <c r="BL86" s="235"/>
    </row>
    <row r="87" customFormat="false" ht="60.8" hidden="false" customHeight="true" outlineLevel="0" collapsed="false">
      <c r="A87" s="249" t="n">
        <v>26</v>
      </c>
      <c r="B87" s="186" t="s">
        <v>122</v>
      </c>
      <c r="C87" s="186" t="s">
        <v>638</v>
      </c>
      <c r="D87" s="372" t="s">
        <v>124</v>
      </c>
      <c r="E87" s="252" t="s">
        <v>639</v>
      </c>
      <c r="F87" s="323" t="s">
        <v>440</v>
      </c>
      <c r="H87" s="290" t="s">
        <v>127</v>
      </c>
      <c r="I87" s="252" t="s">
        <v>640</v>
      </c>
      <c r="J87" s="252" t="s">
        <v>641</v>
      </c>
      <c r="K87" s="342" t="s">
        <v>443</v>
      </c>
      <c r="L87" s="252" t="s">
        <v>642</v>
      </c>
      <c r="M87" s="343" t="s">
        <v>643</v>
      </c>
      <c r="N87" s="215" t="s">
        <v>644</v>
      </c>
      <c r="O87" s="216"/>
      <c r="P87" s="217" t="s">
        <v>645</v>
      </c>
      <c r="Q87" s="252"/>
      <c r="R87" s="252"/>
      <c r="S87" s="215" t="s">
        <v>646</v>
      </c>
      <c r="T87" s="216"/>
      <c r="U87" s="217" t="s">
        <v>647</v>
      </c>
      <c r="V87" s="252"/>
      <c r="W87" s="252"/>
      <c r="X87" s="218"/>
      <c r="Y87" s="216"/>
      <c r="Z87" s="217"/>
      <c r="AA87" s="252"/>
      <c r="AB87" s="252"/>
      <c r="AC87" s="189" t="s">
        <v>648</v>
      </c>
      <c r="AE87" s="190" t="s">
        <v>645</v>
      </c>
      <c r="AF87" s="252"/>
      <c r="AG87" s="252"/>
      <c r="AH87" s="189" t="s">
        <v>648</v>
      </c>
      <c r="AJ87" s="186" t="s">
        <v>647</v>
      </c>
      <c r="AK87" s="252"/>
      <c r="AL87" s="252"/>
      <c r="AM87" s="192" t="s">
        <v>649</v>
      </c>
      <c r="AO87" s="193" t="s">
        <v>276</v>
      </c>
      <c r="AP87" s="253"/>
      <c r="AQ87" s="252"/>
      <c r="AR87" s="189" t="s">
        <v>650</v>
      </c>
      <c r="AT87" s="190" t="s">
        <v>300</v>
      </c>
      <c r="AU87" s="252"/>
      <c r="AV87" s="252"/>
      <c r="AW87" s="189" t="s">
        <v>651</v>
      </c>
      <c r="AY87" s="190" t="s">
        <v>466</v>
      </c>
      <c r="AZ87" s="252"/>
      <c r="BA87" s="252"/>
      <c r="BB87" s="189" t="s">
        <v>652</v>
      </c>
      <c r="BD87" s="190" t="s">
        <v>653</v>
      </c>
      <c r="BE87" s="252"/>
      <c r="BF87" s="252"/>
      <c r="BG87" s="187" t="s">
        <v>654</v>
      </c>
    </row>
    <row r="88" customFormat="false" ht="15.8" hidden="false" customHeight="false" outlineLevel="0" collapsed="false">
      <c r="A88" s="249"/>
      <c r="B88" s="186" t="s">
        <v>456</v>
      </c>
      <c r="D88" s="372"/>
      <c r="E88" s="191"/>
      <c r="G88" s="191"/>
      <c r="H88" s="191"/>
      <c r="I88" s="191"/>
      <c r="J88" s="191"/>
      <c r="K88" s="191"/>
      <c r="L88" s="191"/>
      <c r="M88" s="188" t="s">
        <v>152</v>
      </c>
      <c r="P88" s="186"/>
      <c r="Q88" s="222"/>
      <c r="R88" s="222"/>
      <c r="U88" s="186"/>
      <c r="V88" s="222"/>
      <c r="W88" s="222"/>
      <c r="X88" s="187"/>
      <c r="Y88" s="219"/>
      <c r="Z88" s="186"/>
      <c r="AA88" s="222"/>
      <c r="AB88" s="222"/>
      <c r="AC88" s="189" t="s">
        <v>655</v>
      </c>
      <c r="AE88" s="190" t="s">
        <v>345</v>
      </c>
      <c r="AF88" s="222"/>
      <c r="AG88" s="222"/>
      <c r="AH88" s="189" t="s">
        <v>655</v>
      </c>
      <c r="AJ88" s="190" t="s">
        <v>345</v>
      </c>
      <c r="AK88" s="222"/>
      <c r="AL88" s="222"/>
      <c r="AM88" s="192" t="s">
        <v>656</v>
      </c>
      <c r="AO88" s="193" t="s">
        <v>347</v>
      </c>
      <c r="AP88" s="223"/>
      <c r="AQ88" s="222"/>
      <c r="AT88" s="190"/>
      <c r="AU88" s="222"/>
      <c r="AV88" s="222"/>
      <c r="AY88" s="190"/>
      <c r="AZ88" s="222"/>
      <c r="BA88" s="222"/>
      <c r="BD88" s="190"/>
      <c r="BE88" s="222"/>
      <c r="BF88" s="222"/>
    </row>
    <row r="89" customFormat="false" ht="15.8" hidden="false" customHeight="false" outlineLevel="0" collapsed="false">
      <c r="A89" s="249"/>
      <c r="B89" s="186" t="s">
        <v>145</v>
      </c>
      <c r="D89" s="372"/>
      <c r="P89" s="186"/>
      <c r="Q89" s="222"/>
      <c r="R89" s="222"/>
      <c r="S89" s="187"/>
      <c r="U89" s="186"/>
      <c r="V89" s="222"/>
      <c r="W89" s="222"/>
      <c r="X89" s="187"/>
      <c r="Y89" s="219"/>
      <c r="Z89" s="186"/>
      <c r="AA89" s="222"/>
      <c r="AB89" s="222"/>
      <c r="AE89" s="190"/>
      <c r="AF89" s="222"/>
      <c r="AG89" s="222"/>
      <c r="AJ89" s="190"/>
      <c r="AK89" s="222"/>
      <c r="AL89" s="222"/>
      <c r="AP89" s="223"/>
      <c r="AQ89" s="222"/>
      <c r="AT89" s="190"/>
      <c r="AU89" s="222"/>
      <c r="AV89" s="222"/>
      <c r="AY89" s="190"/>
      <c r="AZ89" s="222"/>
      <c r="BA89" s="222"/>
      <c r="BB89" s="189"/>
      <c r="BD89" s="190"/>
      <c r="BE89" s="222"/>
      <c r="BF89" s="222"/>
    </row>
    <row r="90" customFormat="false" ht="118.05" hidden="false" customHeight="true" outlineLevel="0" collapsed="false">
      <c r="A90" s="249"/>
      <c r="B90" s="267" t="s">
        <v>146</v>
      </c>
      <c r="C90" s="267" t="s">
        <v>657</v>
      </c>
      <c r="D90" s="372"/>
      <c r="F90" s="373" t="s">
        <v>658</v>
      </c>
      <c r="G90" s="366" t="s">
        <v>608</v>
      </c>
      <c r="H90" s="226" t="s">
        <v>286</v>
      </c>
      <c r="J90" s="344" t="s">
        <v>659</v>
      </c>
      <c r="K90" s="344" t="s">
        <v>660</v>
      </c>
      <c r="L90" s="374" t="s">
        <v>642</v>
      </c>
      <c r="N90" s="225" t="s">
        <v>661</v>
      </c>
      <c r="O90" s="299" t="s">
        <v>149</v>
      </c>
      <c r="P90" s="336" t="s">
        <v>317</v>
      </c>
      <c r="S90" s="228"/>
      <c r="T90" s="255"/>
      <c r="U90" s="186"/>
      <c r="X90" s="187"/>
      <c r="Y90" s="219"/>
      <c r="Z90" s="186"/>
      <c r="AC90" s="375" t="s">
        <v>662</v>
      </c>
      <c r="AD90" s="231" t="s">
        <v>355</v>
      </c>
      <c r="AE90" s="190" t="s">
        <v>345</v>
      </c>
      <c r="AF90" s="367" t="s">
        <v>471</v>
      </c>
      <c r="AG90" s="367" t="s">
        <v>471</v>
      </c>
      <c r="AH90" s="375" t="s">
        <v>662</v>
      </c>
      <c r="AI90" s="231" t="s">
        <v>355</v>
      </c>
      <c r="AJ90" s="190" t="s">
        <v>345</v>
      </c>
      <c r="AK90" s="345" t="s">
        <v>471</v>
      </c>
      <c r="AL90" s="345" t="s">
        <v>471</v>
      </c>
      <c r="AR90" s="230" t="s">
        <v>663</v>
      </c>
      <c r="AS90" s="231" t="s">
        <v>154</v>
      </c>
      <c r="AT90" s="190" t="s">
        <v>300</v>
      </c>
      <c r="AV90" s="259" t="s">
        <v>474</v>
      </c>
      <c r="AW90" s="230" t="s">
        <v>664</v>
      </c>
      <c r="AX90" s="302" t="s">
        <v>154</v>
      </c>
      <c r="AY90" s="190" t="s">
        <v>466</v>
      </c>
      <c r="AZ90" s="259" t="s">
        <v>155</v>
      </c>
      <c r="BA90" s="259" t="s">
        <v>155</v>
      </c>
      <c r="BB90" s="230" t="s">
        <v>665</v>
      </c>
      <c r="BC90" s="231" t="s">
        <v>154</v>
      </c>
      <c r="BD90" s="190" t="s">
        <v>653</v>
      </c>
      <c r="BE90" s="259" t="s">
        <v>155</v>
      </c>
      <c r="BF90" s="259" t="s">
        <v>155</v>
      </c>
    </row>
    <row r="91" customFormat="false" ht="118.05" hidden="false" customHeight="false" outlineLevel="0" collapsed="false">
      <c r="A91" s="249"/>
      <c r="B91" s="267"/>
      <c r="C91" s="267"/>
      <c r="D91" s="372"/>
      <c r="N91" s="230"/>
      <c r="P91" s="186"/>
      <c r="S91" s="230"/>
      <c r="U91" s="186"/>
      <c r="X91" s="187"/>
      <c r="Y91" s="219"/>
      <c r="Z91" s="186"/>
      <c r="AC91" s="265" t="s">
        <v>666</v>
      </c>
      <c r="AD91" s="231" t="s">
        <v>154</v>
      </c>
      <c r="AE91" s="190" t="s">
        <v>345</v>
      </c>
      <c r="AF91" s="367" t="s">
        <v>471</v>
      </c>
      <c r="AG91" s="367" t="s">
        <v>471</v>
      </c>
      <c r="AH91" s="265" t="s">
        <v>666</v>
      </c>
      <c r="AI91" s="231" t="s">
        <v>154</v>
      </c>
      <c r="AJ91" s="190" t="s">
        <v>345</v>
      </c>
      <c r="AK91" s="345" t="s">
        <v>471</v>
      </c>
      <c r="AL91" s="345" t="s">
        <v>471</v>
      </c>
      <c r="AM91" s="260" t="s">
        <v>667</v>
      </c>
      <c r="AN91" s="261" t="s">
        <v>154</v>
      </c>
      <c r="AO91" s="193" t="s">
        <v>347</v>
      </c>
      <c r="AR91" s="230"/>
      <c r="AS91" s="231"/>
      <c r="AT91" s="190"/>
      <c r="AW91" s="230" t="s">
        <v>668</v>
      </c>
      <c r="AX91" s="302" t="s">
        <v>154</v>
      </c>
      <c r="AY91" s="190" t="s">
        <v>466</v>
      </c>
      <c r="AZ91" s="259" t="s">
        <v>155</v>
      </c>
      <c r="BA91" s="233" t="s">
        <v>669</v>
      </c>
      <c r="BB91" s="230" t="s">
        <v>670</v>
      </c>
      <c r="BC91" s="231" t="s">
        <v>293</v>
      </c>
      <c r="BD91" s="190" t="s">
        <v>653</v>
      </c>
      <c r="BE91" s="233" t="s">
        <v>671</v>
      </c>
      <c r="BF91" s="233" t="s">
        <v>672</v>
      </c>
    </row>
    <row r="92" customFormat="false" ht="83.7" hidden="false" customHeight="false" outlineLevel="0" collapsed="false">
      <c r="A92" s="249"/>
      <c r="B92" s="250"/>
      <c r="C92" s="250"/>
      <c r="D92" s="372"/>
      <c r="N92" s="230"/>
      <c r="P92" s="186"/>
      <c r="S92" s="230"/>
      <c r="U92" s="186"/>
      <c r="X92" s="187"/>
      <c r="Y92" s="219"/>
      <c r="Z92" s="186"/>
      <c r="AC92" s="230"/>
      <c r="AD92" s="231"/>
      <c r="AE92" s="190"/>
      <c r="AH92" s="230"/>
      <c r="AI92" s="231"/>
      <c r="AJ92" s="190"/>
      <c r="AM92" s="260"/>
      <c r="AN92" s="261"/>
      <c r="AR92" s="276" t="s">
        <v>673</v>
      </c>
      <c r="AS92" s="275" t="s">
        <v>154</v>
      </c>
      <c r="AT92" s="190" t="s">
        <v>300</v>
      </c>
      <c r="AU92" s="259" t="s">
        <v>474</v>
      </c>
      <c r="AV92" s="259" t="s">
        <v>474</v>
      </c>
      <c r="AW92" s="230"/>
      <c r="AY92" s="190"/>
      <c r="BB92" s="230"/>
      <c r="BC92" s="231"/>
      <c r="BD92" s="190"/>
    </row>
    <row r="93" customFormat="false" ht="112" hidden="false" customHeight="true" outlineLevel="0" collapsed="false">
      <c r="A93" s="249"/>
      <c r="B93" s="333" t="s">
        <v>162</v>
      </c>
      <c r="C93" s="333" t="s">
        <v>674</v>
      </c>
      <c r="D93" s="372"/>
      <c r="E93" s="276" t="s">
        <v>675</v>
      </c>
      <c r="F93" s="276" t="s">
        <v>676</v>
      </c>
      <c r="G93" s="270" t="s">
        <v>627</v>
      </c>
      <c r="H93" s="226" t="s">
        <v>286</v>
      </c>
      <c r="I93" s="376" t="s">
        <v>642</v>
      </c>
      <c r="J93" s="270" t="s">
        <v>677</v>
      </c>
      <c r="K93" s="270" t="s">
        <v>660</v>
      </c>
      <c r="L93" s="374" t="s">
        <v>642</v>
      </c>
      <c r="N93" s="274" t="s">
        <v>678</v>
      </c>
      <c r="O93" s="277" t="s">
        <v>149</v>
      </c>
      <c r="P93" s="336" t="s">
        <v>317</v>
      </c>
      <c r="Q93" s="187"/>
      <c r="R93" s="187"/>
      <c r="S93" s="228"/>
      <c r="T93" s="255"/>
      <c r="U93" s="186"/>
      <c r="V93" s="187"/>
      <c r="W93" s="187"/>
      <c r="X93" s="187"/>
      <c r="Y93" s="219"/>
      <c r="Z93" s="186"/>
      <c r="AA93" s="187"/>
      <c r="AB93" s="187"/>
      <c r="AC93" s="276" t="s">
        <v>679</v>
      </c>
      <c r="AD93" s="275" t="s">
        <v>154</v>
      </c>
      <c r="AE93" s="190" t="s">
        <v>345</v>
      </c>
      <c r="AF93" s="367" t="s">
        <v>471</v>
      </c>
      <c r="AG93" s="367" t="s">
        <v>471</v>
      </c>
      <c r="AH93" s="276" t="s">
        <v>679</v>
      </c>
      <c r="AI93" s="275" t="s">
        <v>154</v>
      </c>
      <c r="AJ93" s="190" t="s">
        <v>345</v>
      </c>
      <c r="AK93" s="367" t="s">
        <v>471</v>
      </c>
      <c r="AL93" s="367" t="s">
        <v>471</v>
      </c>
      <c r="AM93" s="278" t="s">
        <v>680</v>
      </c>
      <c r="AN93" s="279" t="s">
        <v>154</v>
      </c>
      <c r="AO93" s="193" t="s">
        <v>347</v>
      </c>
      <c r="AP93" s="192"/>
      <c r="AQ93" s="187"/>
      <c r="AR93" s="228"/>
      <c r="AS93" s="255"/>
      <c r="AT93" s="255"/>
      <c r="AU93" s="187"/>
      <c r="AV93" s="187"/>
      <c r="AW93" s="230"/>
      <c r="AX93" s="258"/>
      <c r="AY93" s="190"/>
      <c r="AZ93" s="187"/>
      <c r="BA93" s="187"/>
      <c r="BB93" s="186"/>
      <c r="BE93" s="187"/>
      <c r="BF93" s="187"/>
      <c r="BH93" s="219"/>
      <c r="BI93" s="219"/>
      <c r="BJ93" s="219"/>
      <c r="BK93" s="219"/>
      <c r="BL93" s="219"/>
    </row>
    <row r="94" customFormat="false" ht="72.25" hidden="false" customHeight="false" outlineLevel="0" collapsed="false">
      <c r="A94" s="249"/>
      <c r="B94" s="333"/>
      <c r="C94" s="333"/>
      <c r="D94" s="372"/>
      <c r="O94" s="219"/>
      <c r="P94" s="186"/>
      <c r="Q94" s="187"/>
      <c r="R94" s="187"/>
      <c r="S94" s="187"/>
      <c r="T94" s="219"/>
      <c r="U94" s="186"/>
      <c r="V94" s="187"/>
      <c r="W94" s="187"/>
      <c r="X94" s="187"/>
      <c r="Y94" s="219"/>
      <c r="Z94" s="186"/>
      <c r="AA94" s="187"/>
      <c r="AB94" s="187"/>
      <c r="AC94" s="276" t="s">
        <v>681</v>
      </c>
      <c r="AD94" s="275" t="s">
        <v>355</v>
      </c>
      <c r="AE94" s="190" t="s">
        <v>345</v>
      </c>
      <c r="AF94" s="319" t="s">
        <v>369</v>
      </c>
      <c r="AG94" s="319" t="s">
        <v>369</v>
      </c>
      <c r="AH94" s="276" t="s">
        <v>681</v>
      </c>
      <c r="AI94" s="275" t="s">
        <v>355</v>
      </c>
      <c r="AJ94" s="190" t="s">
        <v>345</v>
      </c>
      <c r="AK94" s="319" t="s">
        <v>369</v>
      </c>
      <c r="AL94" s="319" t="s">
        <v>369</v>
      </c>
      <c r="AP94" s="192"/>
      <c r="AQ94" s="187"/>
      <c r="AR94" s="276"/>
      <c r="AS94" s="275"/>
      <c r="AT94" s="190"/>
      <c r="AU94" s="187"/>
      <c r="AV94" s="187"/>
      <c r="AW94" s="230"/>
      <c r="AX94" s="258"/>
      <c r="AY94" s="190"/>
      <c r="AZ94" s="187"/>
      <c r="BA94" s="187"/>
      <c r="BB94" s="276" t="s">
        <v>682</v>
      </c>
      <c r="BC94" s="275" t="s">
        <v>154</v>
      </c>
      <c r="BD94" s="190" t="s">
        <v>653</v>
      </c>
      <c r="BE94" s="233" t="s">
        <v>671</v>
      </c>
      <c r="BF94" s="233" t="s">
        <v>672</v>
      </c>
      <c r="BH94" s="219"/>
      <c r="BI94" s="219"/>
      <c r="BJ94" s="219"/>
      <c r="BK94" s="219"/>
      <c r="BL94" s="219"/>
    </row>
    <row r="95" customFormat="false" ht="72.25" hidden="false" customHeight="false" outlineLevel="0" collapsed="false">
      <c r="A95" s="249"/>
      <c r="B95" s="333"/>
      <c r="C95" s="333"/>
      <c r="D95" s="372"/>
      <c r="F95" s="377"/>
      <c r="G95" s="377"/>
      <c r="H95" s="378"/>
      <c r="N95" s="246"/>
      <c r="O95" s="235"/>
      <c r="P95" s="213"/>
      <c r="Q95" s="239"/>
      <c r="R95" s="239"/>
      <c r="S95" s="246"/>
      <c r="T95" s="235"/>
      <c r="U95" s="213"/>
      <c r="V95" s="239"/>
      <c r="W95" s="239"/>
      <c r="X95" s="245"/>
      <c r="Y95" s="235"/>
      <c r="Z95" s="213"/>
      <c r="AA95" s="239"/>
      <c r="AB95" s="239"/>
      <c r="AC95" s="246"/>
      <c r="AD95" s="235"/>
      <c r="AE95" s="213"/>
      <c r="AF95" s="239"/>
      <c r="AG95" s="239"/>
      <c r="AH95" s="246"/>
      <c r="AI95" s="235"/>
      <c r="AJ95" s="235"/>
      <c r="AK95" s="239"/>
      <c r="AL95" s="239"/>
      <c r="AM95" s="308"/>
      <c r="AN95" s="248"/>
      <c r="AO95" s="248"/>
      <c r="AP95" s="347"/>
      <c r="AQ95" s="239"/>
      <c r="AR95" s="242"/>
      <c r="AS95" s="243"/>
      <c r="AT95" s="213"/>
      <c r="AU95" s="239"/>
      <c r="AV95" s="239"/>
      <c r="AW95" s="242" t="s">
        <v>683</v>
      </c>
      <c r="AX95" s="243" t="s">
        <v>154</v>
      </c>
      <c r="AY95" s="213" t="s">
        <v>684</v>
      </c>
      <c r="AZ95" s="233" t="s">
        <v>685</v>
      </c>
      <c r="BA95" s="233" t="s">
        <v>685</v>
      </c>
      <c r="BB95" s="242" t="s">
        <v>686</v>
      </c>
      <c r="BC95" s="243" t="s">
        <v>293</v>
      </c>
      <c r="BD95" s="213" t="s">
        <v>653</v>
      </c>
      <c r="BE95" s="233" t="s">
        <v>671</v>
      </c>
      <c r="BF95" s="233" t="s">
        <v>672</v>
      </c>
      <c r="BG95" s="245"/>
      <c r="BH95" s="235"/>
      <c r="BI95" s="235"/>
      <c r="BJ95" s="235"/>
      <c r="BK95" s="235"/>
      <c r="BL95" s="235"/>
    </row>
    <row r="96" customFormat="false" ht="60.8" hidden="false" customHeight="true" outlineLevel="0" collapsed="false">
      <c r="A96" s="212" t="n">
        <v>27</v>
      </c>
      <c r="B96" s="186" t="s">
        <v>122</v>
      </c>
      <c r="C96" s="186" t="s">
        <v>687</v>
      </c>
      <c r="D96" s="213" t="s">
        <v>124</v>
      </c>
      <c r="E96" s="379" t="s">
        <v>688</v>
      </c>
      <c r="F96" s="323" t="s">
        <v>440</v>
      </c>
      <c r="H96" s="290" t="s">
        <v>127</v>
      </c>
      <c r="I96" s="379" t="s">
        <v>688</v>
      </c>
      <c r="J96" s="252" t="s">
        <v>689</v>
      </c>
      <c r="K96" s="342" t="s">
        <v>443</v>
      </c>
      <c r="L96" s="252" t="s">
        <v>690</v>
      </c>
      <c r="M96" s="343" t="s">
        <v>691</v>
      </c>
      <c r="N96" s="215" t="s">
        <v>692</v>
      </c>
      <c r="O96" s="216"/>
      <c r="P96" s="217" t="s">
        <v>693</v>
      </c>
      <c r="Q96" s="252"/>
      <c r="R96" s="252"/>
      <c r="S96" s="215"/>
      <c r="T96" s="216"/>
      <c r="U96" s="217"/>
      <c r="V96" s="252"/>
      <c r="W96" s="252"/>
      <c r="X96" s="218"/>
      <c r="Y96" s="216"/>
      <c r="Z96" s="217"/>
      <c r="AA96" s="252"/>
      <c r="AB96" s="252"/>
      <c r="AE96" s="190"/>
      <c r="AF96" s="252"/>
      <c r="AG96" s="252"/>
      <c r="AH96" s="187"/>
      <c r="AK96" s="252"/>
      <c r="AL96" s="252"/>
      <c r="AP96" s="253"/>
      <c r="AQ96" s="252"/>
      <c r="AR96" s="189" t="s">
        <v>694</v>
      </c>
      <c r="AT96" s="190" t="s">
        <v>300</v>
      </c>
      <c r="AU96" s="252"/>
      <c r="AV96" s="252"/>
      <c r="AY96" s="190"/>
      <c r="AZ96" s="252"/>
      <c r="BA96" s="252"/>
      <c r="BB96" s="189"/>
      <c r="BD96" s="190"/>
      <c r="BE96" s="252"/>
      <c r="BF96" s="252"/>
    </row>
    <row r="97" customFormat="false" ht="15.05" hidden="false" customHeight="false" outlineLevel="0" collapsed="false">
      <c r="A97" s="212"/>
      <c r="B97" s="186" t="s">
        <v>456</v>
      </c>
      <c r="D97" s="213"/>
      <c r="F97" s="191"/>
      <c r="M97" s="188" t="s">
        <v>695</v>
      </c>
      <c r="P97" s="186"/>
      <c r="Q97" s="187"/>
      <c r="R97" s="187"/>
      <c r="U97" s="186"/>
      <c r="V97" s="187"/>
      <c r="W97" s="187"/>
      <c r="X97" s="187"/>
      <c r="Y97" s="219"/>
      <c r="Z97" s="186"/>
      <c r="AA97" s="187"/>
      <c r="AB97" s="187"/>
      <c r="AE97" s="190"/>
      <c r="AF97" s="187"/>
      <c r="AG97" s="187"/>
      <c r="AJ97" s="190"/>
      <c r="AK97" s="187"/>
      <c r="AL97" s="187"/>
      <c r="AP97" s="192"/>
      <c r="AQ97" s="187"/>
      <c r="AT97" s="190"/>
      <c r="AU97" s="187"/>
      <c r="AV97" s="187"/>
      <c r="AY97" s="190"/>
      <c r="AZ97" s="187"/>
      <c r="BA97" s="187"/>
      <c r="BD97" s="190"/>
      <c r="BE97" s="187"/>
      <c r="BF97" s="187"/>
    </row>
    <row r="98" customFormat="false" ht="15.05" hidden="false" customHeight="false" outlineLevel="0" collapsed="false">
      <c r="A98" s="212"/>
      <c r="B98" s="186" t="s">
        <v>145</v>
      </c>
      <c r="D98" s="213"/>
      <c r="E98" s="191"/>
      <c r="G98" s="191"/>
      <c r="H98" s="191"/>
      <c r="I98" s="191"/>
      <c r="J98" s="191"/>
      <c r="K98" s="191"/>
      <c r="L98" s="191"/>
      <c r="M98" s="188" t="s">
        <v>152</v>
      </c>
      <c r="P98" s="186"/>
      <c r="Q98" s="187"/>
      <c r="R98" s="187"/>
      <c r="S98" s="187"/>
      <c r="U98" s="186"/>
      <c r="V98" s="187"/>
      <c r="W98" s="187"/>
      <c r="X98" s="187"/>
      <c r="Y98" s="219"/>
      <c r="Z98" s="186"/>
      <c r="AA98" s="187"/>
      <c r="AB98" s="187"/>
      <c r="AE98" s="190"/>
      <c r="AF98" s="187"/>
      <c r="AG98" s="187"/>
      <c r="AH98" s="187"/>
      <c r="AJ98" s="190"/>
      <c r="AK98" s="187"/>
      <c r="AL98" s="187"/>
      <c r="AP98" s="192"/>
      <c r="AQ98" s="187"/>
      <c r="AT98" s="190"/>
      <c r="AU98" s="187"/>
      <c r="AV98" s="187"/>
      <c r="AY98" s="190"/>
      <c r="AZ98" s="187"/>
      <c r="BA98" s="187"/>
      <c r="BB98" s="189"/>
      <c r="BD98" s="190"/>
      <c r="BE98" s="187"/>
      <c r="BF98" s="187"/>
    </row>
    <row r="99" customFormat="false" ht="49.35" hidden="false" customHeight="false" outlineLevel="0" collapsed="false">
      <c r="A99" s="212"/>
      <c r="B99" s="186" t="s">
        <v>146</v>
      </c>
      <c r="C99" s="186" t="s">
        <v>696</v>
      </c>
      <c r="D99" s="213"/>
      <c r="F99" s="380" t="s">
        <v>697</v>
      </c>
      <c r="G99" s="366" t="s">
        <v>608</v>
      </c>
      <c r="H99" s="226" t="s">
        <v>286</v>
      </c>
      <c r="J99" s="353" t="s">
        <v>698</v>
      </c>
      <c r="K99" s="344" t="s">
        <v>503</v>
      </c>
      <c r="L99" s="305" t="s">
        <v>462</v>
      </c>
      <c r="N99" s="225" t="s">
        <v>699</v>
      </c>
      <c r="O99" s="299" t="s">
        <v>149</v>
      </c>
      <c r="P99" s="336" t="s">
        <v>317</v>
      </c>
      <c r="Q99" s="187"/>
      <c r="R99" s="187"/>
      <c r="S99" s="230"/>
      <c r="U99" s="186"/>
      <c r="V99" s="187"/>
      <c r="W99" s="187"/>
      <c r="X99" s="187"/>
      <c r="Y99" s="219"/>
      <c r="Z99" s="186"/>
      <c r="AA99" s="187"/>
      <c r="AB99" s="187"/>
      <c r="AE99" s="190"/>
      <c r="AF99" s="187"/>
      <c r="AG99" s="187"/>
      <c r="AH99" s="230"/>
      <c r="AJ99" s="190"/>
      <c r="AK99" s="187"/>
      <c r="AL99" s="187"/>
      <c r="AP99" s="192"/>
      <c r="AQ99" s="187"/>
      <c r="AR99" s="230" t="s">
        <v>700</v>
      </c>
      <c r="AS99" s="231" t="s">
        <v>154</v>
      </c>
      <c r="AT99" s="190" t="s">
        <v>300</v>
      </c>
      <c r="AU99" s="236" t="s">
        <v>701</v>
      </c>
      <c r="AV99" s="236" t="s">
        <v>701</v>
      </c>
      <c r="AW99" s="230"/>
      <c r="AY99" s="190"/>
      <c r="AZ99" s="187"/>
      <c r="BA99" s="187"/>
      <c r="BB99" s="230"/>
      <c r="BD99" s="190"/>
      <c r="BE99" s="187"/>
      <c r="BF99" s="187"/>
    </row>
    <row r="100" customFormat="false" ht="49.35" hidden="false" customHeight="false" outlineLevel="0" collapsed="false">
      <c r="A100" s="212"/>
      <c r="B100" s="235" t="s">
        <v>162</v>
      </c>
      <c r="C100" s="235" t="s">
        <v>702</v>
      </c>
      <c r="D100" s="213"/>
      <c r="E100" s="187" t="s">
        <v>703</v>
      </c>
      <c r="F100" s="378" t="s">
        <v>704</v>
      </c>
      <c r="G100" s="303" t="s">
        <v>312</v>
      </c>
      <c r="H100" s="354" t="s">
        <v>286</v>
      </c>
      <c r="I100" s="186" t="s">
        <v>705</v>
      </c>
      <c r="J100" s="270" t="s">
        <v>706</v>
      </c>
      <c r="K100" s="270" t="s">
        <v>503</v>
      </c>
      <c r="L100" s="305" t="s">
        <v>462</v>
      </c>
      <c r="N100" s="274" t="s">
        <v>707</v>
      </c>
      <c r="O100" s="243" t="s">
        <v>149</v>
      </c>
      <c r="P100" s="306" t="s">
        <v>317</v>
      </c>
      <c r="Q100" s="239"/>
      <c r="R100" s="239"/>
      <c r="S100" s="246"/>
      <c r="T100" s="235"/>
      <c r="U100" s="213"/>
      <c r="V100" s="239"/>
      <c r="W100" s="239"/>
      <c r="X100" s="245"/>
      <c r="Y100" s="235"/>
      <c r="Z100" s="213"/>
      <c r="AA100" s="239"/>
      <c r="AB100" s="239"/>
      <c r="AC100" s="246"/>
      <c r="AD100" s="235"/>
      <c r="AE100" s="213"/>
      <c r="AF100" s="239"/>
      <c r="AG100" s="239"/>
      <c r="AH100" s="246"/>
      <c r="AI100" s="235"/>
      <c r="AJ100" s="235"/>
      <c r="AK100" s="239"/>
      <c r="AL100" s="239"/>
      <c r="AM100" s="381"/>
      <c r="AN100" s="382"/>
      <c r="AO100" s="382"/>
      <c r="AP100" s="347"/>
      <c r="AQ100" s="239"/>
      <c r="AR100" s="242" t="s">
        <v>708</v>
      </c>
      <c r="AS100" s="243" t="s">
        <v>154</v>
      </c>
      <c r="AT100" s="213" t="s">
        <v>300</v>
      </c>
      <c r="AU100" s="236" t="s">
        <v>701</v>
      </c>
      <c r="AV100" s="236" t="s">
        <v>701</v>
      </c>
      <c r="AW100" s="246"/>
      <c r="AX100" s="235"/>
      <c r="AY100" s="213"/>
      <c r="AZ100" s="239"/>
      <c r="BA100" s="239"/>
      <c r="BB100" s="246"/>
      <c r="BC100" s="235"/>
      <c r="BD100" s="213"/>
      <c r="BE100" s="239"/>
      <c r="BF100" s="239"/>
      <c r="BG100" s="245"/>
      <c r="BH100" s="235"/>
      <c r="BI100" s="235"/>
      <c r="BJ100" s="235"/>
      <c r="BK100" s="235"/>
      <c r="BL100" s="235"/>
    </row>
    <row r="101" customFormat="false" ht="60.8" hidden="false" customHeight="true" outlineLevel="0" collapsed="false">
      <c r="A101" s="212" t="n">
        <v>28</v>
      </c>
      <c r="B101" s="186" t="s">
        <v>122</v>
      </c>
      <c r="C101" s="186" t="s">
        <v>709</v>
      </c>
      <c r="D101" s="213" t="s">
        <v>124</v>
      </c>
      <c r="E101" s="252"/>
      <c r="F101" s="189" t="s">
        <v>710</v>
      </c>
      <c r="G101" s="252"/>
      <c r="H101" s="252" t="s">
        <v>711</v>
      </c>
      <c r="I101" s="348" t="s">
        <v>495</v>
      </c>
      <c r="J101" s="341" t="s">
        <v>712</v>
      </c>
      <c r="K101" s="342" t="s">
        <v>443</v>
      </c>
      <c r="L101" s="252" t="s">
        <v>328</v>
      </c>
      <c r="M101" s="343"/>
      <c r="N101" s="215" t="s">
        <v>713</v>
      </c>
      <c r="O101" s="216"/>
      <c r="P101" s="217"/>
      <c r="Q101" s="252"/>
      <c r="R101" s="252"/>
      <c r="S101" s="215"/>
      <c r="T101" s="216"/>
      <c r="U101" s="217"/>
      <c r="V101" s="252"/>
      <c r="W101" s="252"/>
      <c r="X101" s="218"/>
      <c r="Y101" s="216"/>
      <c r="Z101" s="217"/>
      <c r="AA101" s="252"/>
      <c r="AB101" s="252"/>
      <c r="AE101" s="190"/>
      <c r="AF101" s="252"/>
      <c r="AG101" s="252"/>
      <c r="AH101" s="187"/>
      <c r="AK101" s="252"/>
      <c r="AL101" s="252"/>
      <c r="AP101" s="253"/>
      <c r="AQ101" s="252"/>
      <c r="AR101" s="189" t="s">
        <v>714</v>
      </c>
      <c r="AT101" s="190" t="s">
        <v>300</v>
      </c>
      <c r="AU101" s="252"/>
      <c r="AV101" s="252"/>
      <c r="AW101" s="189" t="s">
        <v>715</v>
      </c>
      <c r="AY101" s="190" t="s">
        <v>716</v>
      </c>
      <c r="AZ101" s="252"/>
      <c r="BA101" s="252"/>
      <c r="BB101" s="186"/>
      <c r="BD101" s="190"/>
      <c r="BE101" s="252"/>
      <c r="BF101" s="252"/>
      <c r="BG101" s="305" t="s">
        <v>717</v>
      </c>
    </row>
    <row r="102" customFormat="false" ht="26.5" hidden="false" customHeight="false" outlineLevel="0" collapsed="false">
      <c r="A102" s="212"/>
      <c r="B102" s="186" t="s">
        <v>456</v>
      </c>
      <c r="D102" s="213"/>
      <c r="M102" s="188" t="s">
        <v>718</v>
      </c>
      <c r="N102" s="189" t="s">
        <v>719</v>
      </c>
      <c r="P102" s="186" t="s">
        <v>720</v>
      </c>
      <c r="Q102" s="187"/>
      <c r="R102" s="187"/>
      <c r="U102" s="186"/>
      <c r="V102" s="187"/>
      <c r="W102" s="187"/>
      <c r="X102" s="187"/>
      <c r="Y102" s="219"/>
      <c r="Z102" s="186"/>
      <c r="AA102" s="187"/>
      <c r="AB102" s="187"/>
      <c r="AE102" s="190"/>
      <c r="AF102" s="187"/>
      <c r="AG102" s="187"/>
      <c r="AJ102" s="190"/>
      <c r="AK102" s="187"/>
      <c r="AL102" s="187"/>
      <c r="AP102" s="192"/>
      <c r="AQ102" s="187"/>
      <c r="AT102" s="190"/>
      <c r="AU102" s="187"/>
      <c r="AV102" s="187"/>
      <c r="AY102" s="190"/>
      <c r="AZ102" s="187"/>
      <c r="BA102" s="187"/>
      <c r="BD102" s="190"/>
      <c r="BE102" s="187"/>
      <c r="BF102" s="187"/>
    </row>
    <row r="103" customFormat="false" ht="26.5" hidden="false" customHeight="false" outlineLevel="0" collapsed="false">
      <c r="A103" s="212"/>
      <c r="B103" s="186" t="s">
        <v>145</v>
      </c>
      <c r="D103" s="213"/>
      <c r="M103" s="188" t="s">
        <v>721</v>
      </c>
      <c r="P103" s="186"/>
      <c r="Q103" s="187"/>
      <c r="R103" s="187"/>
      <c r="S103" s="187"/>
      <c r="U103" s="186"/>
      <c r="V103" s="187"/>
      <c r="W103" s="187"/>
      <c r="X103" s="187"/>
      <c r="Y103" s="219"/>
      <c r="Z103" s="186"/>
      <c r="AA103" s="187"/>
      <c r="AB103" s="187"/>
      <c r="AE103" s="190"/>
      <c r="AF103" s="187"/>
      <c r="AG103" s="187"/>
      <c r="AH103" s="187"/>
      <c r="AJ103" s="190"/>
      <c r="AK103" s="187"/>
      <c r="AL103" s="187"/>
      <c r="AP103" s="192"/>
      <c r="AQ103" s="187"/>
      <c r="AT103" s="190"/>
      <c r="AU103" s="187"/>
      <c r="AV103" s="187"/>
      <c r="AY103" s="190"/>
      <c r="AZ103" s="187"/>
      <c r="BA103" s="187"/>
      <c r="BB103" s="189"/>
      <c r="BD103" s="190"/>
      <c r="BE103" s="187"/>
      <c r="BF103" s="187"/>
    </row>
    <row r="104" customFormat="false" ht="27.1" hidden="false" customHeight="false" outlineLevel="0" collapsed="false">
      <c r="A104" s="212"/>
      <c r="B104" s="186" t="s">
        <v>146</v>
      </c>
      <c r="C104" s="186" t="s">
        <v>722</v>
      </c>
      <c r="D104" s="213"/>
      <c r="F104" s="373" t="s">
        <v>723</v>
      </c>
      <c r="G104" s="366" t="s">
        <v>608</v>
      </c>
      <c r="H104" s="383" t="s">
        <v>286</v>
      </c>
      <c r="J104" s="344" t="s">
        <v>724</v>
      </c>
      <c r="K104" s="344" t="s">
        <v>503</v>
      </c>
      <c r="L104" s="305" t="s">
        <v>462</v>
      </c>
      <c r="N104" s="230"/>
      <c r="P104" s="186"/>
      <c r="Q104" s="187"/>
      <c r="R104" s="187"/>
      <c r="S104" s="230"/>
      <c r="U104" s="186"/>
      <c r="V104" s="187"/>
      <c r="W104" s="187"/>
      <c r="X104" s="187"/>
      <c r="Y104" s="219"/>
      <c r="Z104" s="186"/>
      <c r="AA104" s="187"/>
      <c r="AB104" s="187"/>
      <c r="AE104" s="190"/>
      <c r="AF104" s="187"/>
      <c r="AG104" s="187"/>
      <c r="AH104" s="230"/>
      <c r="AJ104" s="190"/>
      <c r="AK104" s="187"/>
      <c r="AL104" s="187"/>
      <c r="AP104" s="192"/>
      <c r="AQ104" s="187"/>
      <c r="AR104" s="230" t="s">
        <v>725</v>
      </c>
      <c r="AS104" s="231" t="s">
        <v>154</v>
      </c>
      <c r="AT104" s="190" t="s">
        <v>300</v>
      </c>
      <c r="AU104" s="244" t="s">
        <v>726</v>
      </c>
      <c r="AV104" s="244" t="s">
        <v>726</v>
      </c>
      <c r="AW104" s="189" t="s">
        <v>727</v>
      </c>
      <c r="AX104" s="186" t="s">
        <v>154</v>
      </c>
      <c r="AY104" s="190" t="s">
        <v>728</v>
      </c>
      <c r="AZ104" s="244" t="s">
        <v>726</v>
      </c>
      <c r="BA104" s="244" t="s">
        <v>726</v>
      </c>
      <c r="BB104" s="230"/>
      <c r="BD104" s="190"/>
      <c r="BE104" s="187"/>
      <c r="BF104" s="187"/>
    </row>
    <row r="105" customFormat="false" ht="26.5" hidden="false" customHeight="false" outlineLevel="0" collapsed="false">
      <c r="A105" s="212"/>
      <c r="B105" s="235" t="s">
        <v>162</v>
      </c>
      <c r="C105" s="235" t="s">
        <v>729</v>
      </c>
      <c r="D105" s="213"/>
      <c r="F105" s="384" t="s">
        <v>730</v>
      </c>
      <c r="G105" s="303" t="s">
        <v>312</v>
      </c>
      <c r="H105" s="354" t="s">
        <v>286</v>
      </c>
      <c r="J105" s="270" t="s">
        <v>731</v>
      </c>
      <c r="K105" s="270" t="s">
        <v>503</v>
      </c>
      <c r="L105" s="305" t="s">
        <v>462</v>
      </c>
      <c r="N105" s="246"/>
      <c r="O105" s="235"/>
      <c r="P105" s="213"/>
      <c r="Q105" s="239"/>
      <c r="R105" s="239"/>
      <c r="S105" s="246"/>
      <c r="T105" s="235"/>
      <c r="U105" s="213"/>
      <c r="V105" s="239"/>
      <c r="W105" s="239"/>
      <c r="X105" s="245"/>
      <c r="Y105" s="235"/>
      <c r="Z105" s="213"/>
      <c r="AA105" s="239"/>
      <c r="AB105" s="239"/>
      <c r="AC105" s="246"/>
      <c r="AD105" s="235"/>
      <c r="AE105" s="213"/>
      <c r="AF105" s="239"/>
      <c r="AG105" s="239"/>
      <c r="AH105" s="246"/>
      <c r="AI105" s="235"/>
      <c r="AJ105" s="235"/>
      <c r="AK105" s="239"/>
      <c r="AL105" s="239"/>
      <c r="AM105" s="308"/>
      <c r="AN105" s="248"/>
      <c r="AO105" s="248"/>
      <c r="AP105" s="347"/>
      <c r="AQ105" s="239"/>
      <c r="AR105" s="242" t="s">
        <v>732</v>
      </c>
      <c r="AS105" s="243" t="s">
        <v>154</v>
      </c>
      <c r="AT105" s="213" t="s">
        <v>300</v>
      </c>
      <c r="AU105" s="244" t="s">
        <v>726</v>
      </c>
      <c r="AV105" s="244" t="s">
        <v>726</v>
      </c>
      <c r="AW105" s="246"/>
      <c r="AX105" s="235"/>
      <c r="AY105" s="213"/>
      <c r="AZ105" s="239"/>
      <c r="BA105" s="239"/>
      <c r="BB105" s="246"/>
      <c r="BC105" s="235"/>
      <c r="BD105" s="213"/>
      <c r="BE105" s="239"/>
      <c r="BF105" s="239"/>
      <c r="BG105" s="245"/>
      <c r="BH105" s="235"/>
      <c r="BI105" s="235"/>
      <c r="BJ105" s="235"/>
      <c r="BK105" s="235"/>
      <c r="BL105" s="235"/>
    </row>
    <row r="106" customFormat="false" ht="39.75" hidden="false" customHeight="true" outlineLevel="0" collapsed="false">
      <c r="A106" s="212" t="n">
        <v>29</v>
      </c>
      <c r="B106" s="186" t="s">
        <v>122</v>
      </c>
      <c r="C106" s="186" t="s">
        <v>733</v>
      </c>
      <c r="D106" s="213" t="s">
        <v>124</v>
      </c>
      <c r="E106" s="252" t="s">
        <v>734</v>
      </c>
      <c r="F106" s="323" t="s">
        <v>440</v>
      </c>
      <c r="H106" s="290" t="s">
        <v>127</v>
      </c>
      <c r="I106" s="252"/>
      <c r="J106" s="215" t="s">
        <v>735</v>
      </c>
      <c r="K106" s="252"/>
      <c r="L106" s="252" t="s">
        <v>129</v>
      </c>
      <c r="M106" s="343" t="s">
        <v>736</v>
      </c>
      <c r="N106" s="215" t="s">
        <v>737</v>
      </c>
      <c r="O106" s="216"/>
      <c r="P106" s="217" t="s">
        <v>738</v>
      </c>
      <c r="S106" s="215" t="s">
        <v>739</v>
      </c>
      <c r="T106" s="216"/>
      <c r="U106" s="217" t="s">
        <v>740</v>
      </c>
      <c r="X106" s="218"/>
      <c r="Y106" s="216"/>
      <c r="Z106" s="217"/>
      <c r="AC106" s="189" t="s">
        <v>741</v>
      </c>
      <c r="AE106" s="190" t="s">
        <v>182</v>
      </c>
      <c r="AH106" s="187"/>
      <c r="AM106" s="192" t="s">
        <v>742</v>
      </c>
      <c r="AO106" s="193" t="s">
        <v>185</v>
      </c>
      <c r="AR106" s="189" t="s">
        <v>743</v>
      </c>
      <c r="AT106" s="190" t="s">
        <v>300</v>
      </c>
      <c r="AW106" s="255"/>
      <c r="AX106" s="255"/>
      <c r="AY106" s="255"/>
      <c r="BB106" s="255"/>
      <c r="BC106" s="255"/>
      <c r="BD106" s="255"/>
    </row>
    <row r="107" customFormat="false" ht="37.95" hidden="false" customHeight="false" outlineLevel="0" collapsed="false">
      <c r="A107" s="212"/>
      <c r="D107" s="213"/>
      <c r="E107" s="191"/>
      <c r="G107" s="191"/>
      <c r="H107" s="282"/>
      <c r="I107" s="191" t="s">
        <v>744</v>
      </c>
      <c r="J107" s="191"/>
      <c r="K107" s="191"/>
      <c r="L107" s="191"/>
      <c r="M107" s="188" t="s">
        <v>734</v>
      </c>
      <c r="O107" s="219"/>
      <c r="T107" s="219"/>
      <c r="X107" s="187"/>
      <c r="Y107" s="219"/>
      <c r="AC107" s="189" t="s">
        <v>745</v>
      </c>
      <c r="AE107" s="190" t="s">
        <v>738</v>
      </c>
      <c r="AH107" s="187" t="s">
        <v>746</v>
      </c>
      <c r="AJ107" s="186" t="s">
        <v>747</v>
      </c>
      <c r="AM107" s="192" t="s">
        <v>748</v>
      </c>
      <c r="AO107" s="193" t="s">
        <v>185</v>
      </c>
      <c r="AR107" s="189" t="s">
        <v>749</v>
      </c>
      <c r="AT107" s="190" t="s">
        <v>747</v>
      </c>
      <c r="AW107" s="189" t="s">
        <v>750</v>
      </c>
      <c r="AY107" s="190" t="s">
        <v>379</v>
      </c>
      <c r="BB107" s="189" t="s">
        <v>751</v>
      </c>
      <c r="BD107" s="190" t="s">
        <v>752</v>
      </c>
    </row>
    <row r="108" customFormat="false" ht="26.5" hidden="false" customHeight="false" outlineLevel="0" collapsed="false">
      <c r="A108" s="212"/>
      <c r="B108" s="186" t="s">
        <v>456</v>
      </c>
      <c r="D108" s="213"/>
      <c r="H108" s="282"/>
      <c r="M108" s="188" t="s">
        <v>753</v>
      </c>
      <c r="P108" s="186"/>
      <c r="U108" s="186"/>
      <c r="X108" s="187"/>
      <c r="Y108" s="219"/>
      <c r="Z108" s="186"/>
      <c r="AC108" s="189" t="s">
        <v>754</v>
      </c>
      <c r="AE108" s="190" t="s">
        <v>182</v>
      </c>
      <c r="AH108" s="189" t="s">
        <v>754</v>
      </c>
      <c r="AJ108" s="190" t="s">
        <v>182</v>
      </c>
      <c r="AR108" s="228"/>
      <c r="AS108" s="255"/>
      <c r="AT108" s="255"/>
      <c r="AY108" s="190"/>
      <c r="BD108" s="190"/>
    </row>
    <row r="109" customFormat="false" ht="15.8" hidden="false" customHeight="false" outlineLevel="0" collapsed="false">
      <c r="A109" s="212"/>
      <c r="B109" s="186" t="s">
        <v>145</v>
      </c>
      <c r="D109" s="213"/>
      <c r="F109" s="191"/>
      <c r="H109" s="282"/>
      <c r="M109" s="188" t="s">
        <v>755</v>
      </c>
      <c r="P109" s="186"/>
      <c r="S109" s="187"/>
      <c r="U109" s="186"/>
      <c r="X109" s="187"/>
      <c r="Y109" s="219"/>
      <c r="Z109" s="186"/>
      <c r="AE109" s="190"/>
      <c r="AJ109" s="190"/>
      <c r="AT109" s="190"/>
      <c r="AY109" s="190"/>
      <c r="BB109" s="189"/>
      <c r="BD109" s="190"/>
    </row>
    <row r="110" customFormat="false" ht="63.85" hidden="false" customHeight="true" outlineLevel="0" collapsed="false">
      <c r="A110" s="212"/>
      <c r="B110" s="267" t="s">
        <v>146</v>
      </c>
      <c r="C110" s="267" t="s">
        <v>756</v>
      </c>
      <c r="D110" s="213"/>
      <c r="E110" s="191"/>
      <c r="F110" s="373" t="s">
        <v>757</v>
      </c>
      <c r="G110" s="366" t="s">
        <v>608</v>
      </c>
      <c r="H110" s="383" t="s">
        <v>286</v>
      </c>
      <c r="I110" s="191"/>
      <c r="J110" s="385" t="s">
        <v>758</v>
      </c>
      <c r="K110" s="299" t="s">
        <v>149</v>
      </c>
      <c r="L110" s="186" t="s">
        <v>129</v>
      </c>
      <c r="M110" s="188" t="s">
        <v>152</v>
      </c>
      <c r="N110" s="229"/>
      <c r="O110" s="229"/>
      <c r="P110" s="229"/>
      <c r="S110" s="230"/>
      <c r="U110" s="186"/>
      <c r="X110" s="187"/>
      <c r="Y110" s="219"/>
      <c r="Z110" s="186"/>
      <c r="AC110" s="230" t="s">
        <v>759</v>
      </c>
      <c r="AD110" s="231" t="s">
        <v>760</v>
      </c>
      <c r="AE110" s="190" t="s">
        <v>182</v>
      </c>
      <c r="AF110" s="259" t="s">
        <v>410</v>
      </c>
      <c r="AG110" s="259" t="s">
        <v>410</v>
      </c>
      <c r="AH110" s="230" t="s">
        <v>759</v>
      </c>
      <c r="AI110" s="231" t="s">
        <v>760</v>
      </c>
      <c r="AJ110" s="190" t="s">
        <v>182</v>
      </c>
      <c r="AK110" s="259" t="s">
        <v>410</v>
      </c>
      <c r="AL110" s="259" t="s">
        <v>410</v>
      </c>
      <c r="AM110" s="386" t="s">
        <v>761</v>
      </c>
      <c r="AN110" s="261" t="s">
        <v>154</v>
      </c>
      <c r="AO110" s="193" t="s">
        <v>185</v>
      </c>
      <c r="AQ110" s="259" t="s">
        <v>410</v>
      </c>
      <c r="AR110" s="230" t="s">
        <v>762</v>
      </c>
      <c r="AS110" s="231" t="s">
        <v>154</v>
      </c>
      <c r="AT110" s="190" t="s">
        <v>300</v>
      </c>
      <c r="AU110" s="259" t="s">
        <v>359</v>
      </c>
      <c r="AV110" s="259" t="s">
        <v>359</v>
      </c>
      <c r="AW110" s="230" t="s">
        <v>763</v>
      </c>
      <c r="AX110" s="231" t="s">
        <v>154</v>
      </c>
      <c r="AY110" s="190" t="s">
        <v>379</v>
      </c>
      <c r="AZ110" s="259" t="s">
        <v>359</v>
      </c>
      <c r="BA110" s="259" t="s">
        <v>359</v>
      </c>
      <c r="BB110" s="230" t="s">
        <v>764</v>
      </c>
      <c r="BC110" s="231" t="s">
        <v>154</v>
      </c>
      <c r="BD110" s="190" t="s">
        <v>161</v>
      </c>
      <c r="BE110" s="259" t="s">
        <v>359</v>
      </c>
      <c r="BF110" s="259" t="s">
        <v>359</v>
      </c>
    </row>
    <row r="111" customFormat="false" ht="153" hidden="false" customHeight="false" outlineLevel="0" collapsed="false">
      <c r="A111" s="212"/>
      <c r="B111" s="267"/>
      <c r="C111" s="267" t="s">
        <v>756</v>
      </c>
      <c r="D111" s="213"/>
      <c r="H111" s="282"/>
      <c r="N111" s="230"/>
      <c r="P111" s="186"/>
      <c r="S111" s="230" t="s">
        <v>765</v>
      </c>
      <c r="T111" s="231" t="s">
        <v>293</v>
      </c>
      <c r="U111" s="190" t="s">
        <v>740</v>
      </c>
      <c r="V111" s="259" t="s">
        <v>155</v>
      </c>
      <c r="W111" s="233" t="s">
        <v>766</v>
      </c>
      <c r="X111" s="187"/>
      <c r="Y111" s="219"/>
      <c r="Z111" s="186"/>
      <c r="AE111" s="190"/>
      <c r="AJ111" s="190"/>
      <c r="AR111" s="230"/>
      <c r="AS111" s="231"/>
      <c r="AT111" s="190"/>
      <c r="AW111" s="230"/>
      <c r="AY111" s="190"/>
      <c r="BB111" s="230"/>
      <c r="BC111" s="231"/>
      <c r="BD111" s="190"/>
    </row>
    <row r="112" customFormat="false" ht="37.95" hidden="false" customHeight="false" outlineLevel="0" collapsed="false">
      <c r="A112" s="212"/>
      <c r="C112" s="267" t="s">
        <v>756</v>
      </c>
      <c r="D112" s="213"/>
      <c r="H112" s="282"/>
      <c r="N112" s="230"/>
      <c r="P112" s="186"/>
      <c r="S112" s="230"/>
      <c r="T112" s="231"/>
      <c r="U112" s="186"/>
      <c r="X112" s="187"/>
      <c r="Y112" s="219"/>
      <c r="Z112" s="186"/>
      <c r="AC112" s="264" t="s">
        <v>767</v>
      </c>
      <c r="AD112" s="231" t="s">
        <v>154</v>
      </c>
      <c r="AE112" s="190" t="s">
        <v>182</v>
      </c>
      <c r="AH112" s="264" t="s">
        <v>767</v>
      </c>
      <c r="AI112" s="231" t="s">
        <v>154</v>
      </c>
      <c r="AJ112" s="190" t="s">
        <v>182</v>
      </c>
      <c r="AM112" s="260" t="s">
        <v>768</v>
      </c>
      <c r="AN112" s="261" t="s">
        <v>154</v>
      </c>
      <c r="AO112" s="193" t="s">
        <v>185</v>
      </c>
      <c r="AR112" s="230"/>
      <c r="AS112" s="231"/>
      <c r="AT112" s="190"/>
      <c r="AW112" s="189" t="s">
        <v>769</v>
      </c>
      <c r="AX112" s="231" t="s">
        <v>154</v>
      </c>
      <c r="AY112" s="190" t="s">
        <v>770</v>
      </c>
      <c r="AZ112" s="233" t="s">
        <v>771</v>
      </c>
      <c r="BA112" s="233" t="s">
        <v>771</v>
      </c>
      <c r="BB112" s="230"/>
      <c r="BC112" s="231"/>
      <c r="BD112" s="190"/>
    </row>
    <row r="113" customFormat="false" ht="63.85" hidden="false" customHeight="true" outlineLevel="0" collapsed="false">
      <c r="A113" s="212"/>
      <c r="C113" s="387" t="s">
        <v>772</v>
      </c>
      <c r="D113" s="213"/>
      <c r="E113" s="285" t="s">
        <v>773</v>
      </c>
      <c r="F113" s="270" t="s">
        <v>774</v>
      </c>
      <c r="G113" s="270" t="s">
        <v>627</v>
      </c>
      <c r="H113" s="383" t="s">
        <v>286</v>
      </c>
      <c r="I113" s="321" t="s">
        <v>775</v>
      </c>
      <c r="J113" s="270" t="s">
        <v>776</v>
      </c>
      <c r="K113" s="277" t="s">
        <v>149</v>
      </c>
      <c r="L113" s="186" t="s">
        <v>129</v>
      </c>
      <c r="N113" s="229"/>
      <c r="O113" s="229"/>
      <c r="P113" s="229"/>
      <c r="S113" s="230"/>
      <c r="T113" s="231"/>
      <c r="U113" s="186"/>
      <c r="X113" s="187"/>
      <c r="Y113" s="219"/>
      <c r="Z113" s="186"/>
      <c r="AC113" s="276" t="s">
        <v>777</v>
      </c>
      <c r="AD113" s="277" t="s">
        <v>154</v>
      </c>
      <c r="AE113" s="190" t="s">
        <v>182</v>
      </c>
      <c r="AF113" s="259" t="s">
        <v>410</v>
      </c>
      <c r="AG113" s="259" t="s">
        <v>410</v>
      </c>
      <c r="AH113" s="276" t="s">
        <v>777</v>
      </c>
      <c r="AI113" s="277" t="s">
        <v>154</v>
      </c>
      <c r="AJ113" s="190" t="s">
        <v>182</v>
      </c>
      <c r="AK113" s="259" t="s">
        <v>410</v>
      </c>
      <c r="AL113" s="259" t="s">
        <v>410</v>
      </c>
      <c r="AM113" s="388" t="s">
        <v>778</v>
      </c>
      <c r="AN113" s="279" t="s">
        <v>154</v>
      </c>
      <c r="AO113" s="193" t="s">
        <v>185</v>
      </c>
      <c r="AQ113" s="259" t="s">
        <v>410</v>
      </c>
      <c r="AR113" s="276" t="s">
        <v>779</v>
      </c>
      <c r="AS113" s="277" t="s">
        <v>154</v>
      </c>
      <c r="AT113" s="190" t="s">
        <v>300</v>
      </c>
      <c r="AU113" s="259" t="s">
        <v>359</v>
      </c>
      <c r="AV113" s="259" t="s">
        <v>359</v>
      </c>
      <c r="AW113" s="230"/>
      <c r="AX113" s="231"/>
      <c r="AY113" s="190"/>
      <c r="BB113" s="276" t="s">
        <v>780</v>
      </c>
      <c r="BC113" s="277" t="s">
        <v>154</v>
      </c>
      <c r="BD113" s="190" t="s">
        <v>781</v>
      </c>
      <c r="BE113" s="259" t="s">
        <v>359</v>
      </c>
      <c r="BF113" s="259" t="s">
        <v>359</v>
      </c>
    </row>
    <row r="114" customFormat="false" ht="129.5" hidden="false" customHeight="false" outlineLevel="0" collapsed="false">
      <c r="A114" s="212"/>
      <c r="B114" s="235" t="s">
        <v>162</v>
      </c>
      <c r="C114" s="387" t="s">
        <v>782</v>
      </c>
      <c r="D114" s="213"/>
      <c r="F114" s="378"/>
      <c r="G114" s="378"/>
      <c r="H114" s="389"/>
      <c r="N114" s="246"/>
      <c r="O114" s="235"/>
      <c r="P114" s="213"/>
      <c r="Q114" s="239"/>
      <c r="R114" s="239"/>
      <c r="S114" s="242" t="s">
        <v>783</v>
      </c>
      <c r="T114" s="243" t="s">
        <v>355</v>
      </c>
      <c r="U114" s="213" t="s">
        <v>784</v>
      </c>
      <c r="V114" s="259" t="s">
        <v>155</v>
      </c>
      <c r="W114" s="320" t="s">
        <v>785</v>
      </c>
      <c r="X114" s="245"/>
      <c r="Y114" s="235"/>
      <c r="Z114" s="213"/>
      <c r="AA114" s="239"/>
      <c r="AB114" s="239"/>
      <c r="AC114" s="242"/>
      <c r="AD114" s="243"/>
      <c r="AE114" s="213"/>
      <c r="AF114" s="239"/>
      <c r="AG114" s="239"/>
      <c r="AH114" s="242"/>
      <c r="AI114" s="243"/>
      <c r="AJ114" s="213"/>
      <c r="AK114" s="239"/>
      <c r="AL114" s="239"/>
      <c r="AM114" s="390" t="s">
        <v>786</v>
      </c>
      <c r="AN114" s="390" t="s">
        <v>154</v>
      </c>
      <c r="AO114" s="248" t="s">
        <v>185</v>
      </c>
      <c r="AP114" s="347"/>
      <c r="AQ114" s="239"/>
      <c r="AR114" s="242"/>
      <c r="AS114" s="243"/>
      <c r="AT114" s="213"/>
      <c r="AU114" s="239"/>
      <c r="AV114" s="239"/>
      <c r="AW114" s="242" t="s">
        <v>787</v>
      </c>
      <c r="AX114" s="243" t="s">
        <v>154</v>
      </c>
      <c r="AY114" s="213" t="s">
        <v>379</v>
      </c>
      <c r="AZ114" s="233" t="s">
        <v>771</v>
      </c>
      <c r="BA114" s="233" t="s">
        <v>771</v>
      </c>
      <c r="BB114" s="242"/>
      <c r="BC114" s="243"/>
      <c r="BD114" s="213"/>
      <c r="BE114" s="239"/>
      <c r="BF114" s="239"/>
      <c r="BG114" s="245"/>
      <c r="BH114" s="235"/>
      <c r="BI114" s="235"/>
      <c r="BJ114" s="235"/>
      <c r="BK114" s="235"/>
      <c r="BL114" s="235"/>
    </row>
    <row r="115" customFormat="false" ht="60.8" hidden="false" customHeight="true" outlineLevel="0" collapsed="false">
      <c r="A115" s="212" t="n">
        <v>30</v>
      </c>
      <c r="B115" s="186" t="s">
        <v>122</v>
      </c>
      <c r="C115" s="186" t="s">
        <v>788</v>
      </c>
      <c r="D115" s="213" t="s">
        <v>124</v>
      </c>
      <c r="E115" s="252" t="s">
        <v>789</v>
      </c>
      <c r="G115" s="252"/>
      <c r="H115" s="282"/>
      <c r="I115" s="252" t="s">
        <v>790</v>
      </c>
      <c r="J115" s="252" t="s">
        <v>791</v>
      </c>
      <c r="K115" s="342" t="s">
        <v>443</v>
      </c>
      <c r="L115" s="252"/>
      <c r="M115" s="343" t="s">
        <v>792</v>
      </c>
      <c r="N115" s="215" t="s">
        <v>793</v>
      </c>
      <c r="O115" s="216"/>
      <c r="P115" s="217" t="s">
        <v>531</v>
      </c>
      <c r="S115" s="215" t="s">
        <v>794</v>
      </c>
      <c r="T115" s="216"/>
      <c r="U115" s="217" t="s">
        <v>531</v>
      </c>
      <c r="X115" s="255"/>
      <c r="Y115" s="255"/>
      <c r="Z115" s="255"/>
      <c r="AC115" s="215" t="s">
        <v>794</v>
      </c>
      <c r="AD115" s="216"/>
      <c r="AE115" s="217" t="s">
        <v>531</v>
      </c>
      <c r="AH115" s="187"/>
      <c r="AR115" s="189" t="s">
        <v>795</v>
      </c>
      <c r="AT115" s="190" t="s">
        <v>300</v>
      </c>
      <c r="AW115" s="215" t="s">
        <v>794</v>
      </c>
      <c r="AX115" s="216"/>
      <c r="AY115" s="217" t="s">
        <v>531</v>
      </c>
      <c r="BB115" s="215" t="s">
        <v>794</v>
      </c>
      <c r="BC115" s="216"/>
      <c r="BD115" s="217" t="s">
        <v>531</v>
      </c>
    </row>
    <row r="116" customFormat="false" ht="26.5" hidden="false" customHeight="false" outlineLevel="0" collapsed="false">
      <c r="A116" s="212"/>
      <c r="B116" s="186" t="s">
        <v>456</v>
      </c>
      <c r="D116" s="213"/>
      <c r="M116" s="188" t="s">
        <v>789</v>
      </c>
      <c r="P116" s="186"/>
      <c r="U116" s="186"/>
      <c r="X116" s="187"/>
      <c r="Y116" s="219"/>
      <c r="Z116" s="186"/>
      <c r="AE116" s="190"/>
      <c r="AJ116" s="190"/>
      <c r="AT116" s="190"/>
      <c r="AY116" s="190"/>
      <c r="BD116" s="190"/>
    </row>
    <row r="117" customFormat="false" ht="15.05" hidden="false" customHeight="false" outlineLevel="0" collapsed="false">
      <c r="A117" s="212"/>
      <c r="B117" s="186" t="s">
        <v>145</v>
      </c>
      <c r="D117" s="213"/>
      <c r="J117" s="191"/>
      <c r="K117" s="191"/>
      <c r="L117" s="191"/>
      <c r="P117" s="186"/>
      <c r="S117" s="187"/>
      <c r="U117" s="186"/>
      <c r="X117" s="187"/>
      <c r="Y117" s="219"/>
      <c r="Z117" s="186"/>
      <c r="AE117" s="190"/>
      <c r="AH117" s="187"/>
      <c r="AJ117" s="190"/>
      <c r="AT117" s="190"/>
      <c r="AY117" s="190"/>
      <c r="BB117" s="189"/>
      <c r="BD117" s="190"/>
    </row>
    <row r="118" customFormat="false" ht="27.1" hidden="false" customHeight="false" outlineLevel="0" collapsed="false">
      <c r="A118" s="212"/>
      <c r="B118" s="186" t="s">
        <v>146</v>
      </c>
      <c r="C118" s="186" t="s">
        <v>796</v>
      </c>
      <c r="D118" s="213"/>
      <c r="F118" s="373" t="s">
        <v>797</v>
      </c>
      <c r="G118" s="366" t="s">
        <v>608</v>
      </c>
      <c r="H118" s="383" t="s">
        <v>286</v>
      </c>
      <c r="J118" s="344" t="s">
        <v>798</v>
      </c>
      <c r="K118" s="344" t="s">
        <v>799</v>
      </c>
      <c r="L118" s="305" t="s">
        <v>150</v>
      </c>
      <c r="N118" s="225" t="s">
        <v>547</v>
      </c>
      <c r="O118" s="299" t="s">
        <v>149</v>
      </c>
      <c r="P118" s="336" t="s">
        <v>317</v>
      </c>
      <c r="S118" s="230"/>
      <c r="U118" s="186"/>
      <c r="X118" s="187"/>
      <c r="Y118" s="219"/>
      <c r="Z118" s="186"/>
      <c r="AE118" s="190"/>
      <c r="AH118" s="230"/>
      <c r="AJ118" s="190"/>
      <c r="AR118" s="230" t="s">
        <v>800</v>
      </c>
      <c r="AS118" s="231" t="s">
        <v>154</v>
      </c>
      <c r="AT118" s="190" t="s">
        <v>300</v>
      </c>
      <c r="AU118" s="259" t="s">
        <v>155</v>
      </c>
      <c r="AV118" s="259" t="s">
        <v>155</v>
      </c>
      <c r="AW118" s="230"/>
      <c r="AY118" s="190"/>
      <c r="BB118" s="230"/>
      <c r="BD118" s="190"/>
    </row>
    <row r="119" customFormat="false" ht="49.35" hidden="false" customHeight="false" outlineLevel="0" collapsed="false">
      <c r="A119" s="212"/>
      <c r="B119" s="235" t="s">
        <v>162</v>
      </c>
      <c r="C119" s="235" t="s">
        <v>801</v>
      </c>
      <c r="D119" s="213"/>
      <c r="E119" s="187" t="s">
        <v>802</v>
      </c>
      <c r="F119" s="362" t="s">
        <v>803</v>
      </c>
      <c r="G119" s="303" t="s">
        <v>312</v>
      </c>
      <c r="H119" s="305" t="s">
        <v>462</v>
      </c>
      <c r="I119" s="244" t="s">
        <v>804</v>
      </c>
      <c r="J119" s="270" t="s">
        <v>805</v>
      </c>
      <c r="K119" s="270" t="s">
        <v>799</v>
      </c>
      <c r="L119" s="305" t="s">
        <v>150</v>
      </c>
      <c r="N119" s="274" t="s">
        <v>806</v>
      </c>
      <c r="O119" s="243" t="s">
        <v>149</v>
      </c>
      <c r="P119" s="306" t="s">
        <v>317</v>
      </c>
      <c r="Q119" s="239"/>
      <c r="R119" s="239"/>
      <c r="S119" s="246"/>
      <c r="T119" s="235"/>
      <c r="U119" s="213"/>
      <c r="V119" s="239"/>
      <c r="W119" s="239"/>
      <c r="X119" s="245"/>
      <c r="Y119" s="235"/>
      <c r="Z119" s="213"/>
      <c r="AA119" s="239"/>
      <c r="AB119" s="239"/>
      <c r="AC119" s="246"/>
      <c r="AD119" s="235"/>
      <c r="AE119" s="213"/>
      <c r="AF119" s="239"/>
      <c r="AG119" s="239"/>
      <c r="AH119" s="246"/>
      <c r="AI119" s="235"/>
      <c r="AJ119" s="235"/>
      <c r="AK119" s="239"/>
      <c r="AL119" s="239"/>
      <c r="AM119" s="308"/>
      <c r="AN119" s="248"/>
      <c r="AO119" s="248"/>
      <c r="AP119" s="347"/>
      <c r="AQ119" s="239"/>
      <c r="AR119" s="242" t="s">
        <v>807</v>
      </c>
      <c r="AS119" s="243" t="s">
        <v>154</v>
      </c>
      <c r="AT119" s="213" t="s">
        <v>300</v>
      </c>
      <c r="AU119" s="259" t="s">
        <v>155</v>
      </c>
      <c r="AV119" s="259" t="s">
        <v>155</v>
      </c>
      <c r="AW119" s="246"/>
      <c r="AX119" s="235"/>
      <c r="AY119" s="213"/>
      <c r="AZ119" s="239"/>
      <c r="BA119" s="239"/>
      <c r="BB119" s="246"/>
      <c r="BC119" s="235"/>
      <c r="BD119" s="213"/>
      <c r="BE119" s="239"/>
      <c r="BF119" s="239"/>
      <c r="BG119" s="245"/>
      <c r="BH119" s="235"/>
      <c r="BI119" s="235"/>
      <c r="BJ119" s="235"/>
      <c r="BK119" s="235"/>
      <c r="BL119" s="235"/>
    </row>
    <row r="120" customFormat="false" ht="61.2" hidden="false" customHeight="true" outlineLevel="0" collapsed="false">
      <c r="A120" s="212" t="n">
        <v>31</v>
      </c>
      <c r="B120" s="186" t="s">
        <v>122</v>
      </c>
      <c r="C120" s="186" t="s">
        <v>808</v>
      </c>
      <c r="D120" s="213" t="s">
        <v>124</v>
      </c>
      <c r="E120" s="391" t="s">
        <v>809</v>
      </c>
      <c r="F120" s="292" t="s">
        <v>440</v>
      </c>
      <c r="G120" s="357"/>
      <c r="H120" s="357" t="s">
        <v>127</v>
      </c>
      <c r="I120" s="391" t="s">
        <v>809</v>
      </c>
      <c r="J120" s="392" t="s">
        <v>810</v>
      </c>
      <c r="K120" s="342" t="s">
        <v>443</v>
      </c>
      <c r="L120" s="391" t="s">
        <v>811</v>
      </c>
      <c r="M120" s="393" t="s">
        <v>812</v>
      </c>
      <c r="N120" s="215" t="s">
        <v>813</v>
      </c>
      <c r="O120" s="216"/>
      <c r="P120" s="217" t="s">
        <v>814</v>
      </c>
      <c r="S120" s="215"/>
      <c r="T120" s="216"/>
      <c r="U120" s="217"/>
      <c r="X120" s="218"/>
      <c r="Y120" s="216"/>
      <c r="Z120" s="217"/>
      <c r="AC120" s="228"/>
      <c r="AD120" s="255"/>
      <c r="AE120" s="255"/>
      <c r="AH120" s="187"/>
      <c r="AR120" s="189" t="s">
        <v>452</v>
      </c>
      <c r="AT120" s="190" t="s">
        <v>300</v>
      </c>
      <c r="AV120" s="191" t="s">
        <v>815</v>
      </c>
      <c r="AW120" s="255"/>
      <c r="AX120" s="255"/>
      <c r="AY120" s="255"/>
      <c r="BB120" s="255"/>
      <c r="BC120" s="255"/>
      <c r="BD120" s="255"/>
    </row>
    <row r="121" customFormat="false" ht="26.5" hidden="false" customHeight="false" outlineLevel="0" collapsed="false">
      <c r="A121" s="212"/>
      <c r="D121" s="213"/>
      <c r="E121" s="191"/>
      <c r="F121" s="191"/>
      <c r="G121" s="191"/>
      <c r="H121" s="191"/>
      <c r="I121" s="191"/>
      <c r="J121" s="191"/>
      <c r="K121" s="191"/>
      <c r="L121" s="191"/>
      <c r="M121" s="188" t="s">
        <v>816</v>
      </c>
      <c r="O121" s="219"/>
      <c r="T121" s="219"/>
      <c r="U121" s="190" t="s">
        <v>817</v>
      </c>
      <c r="X121" s="187"/>
      <c r="Y121" s="219"/>
      <c r="AC121" s="189" t="s">
        <v>818</v>
      </c>
      <c r="AE121" s="190" t="s">
        <v>814</v>
      </c>
      <c r="AH121" s="187" t="s">
        <v>819</v>
      </c>
      <c r="AJ121" s="186" t="s">
        <v>820</v>
      </c>
      <c r="AM121" s="220" t="s">
        <v>821</v>
      </c>
      <c r="AO121" s="193" t="s">
        <v>822</v>
      </c>
      <c r="AR121" s="189" t="s">
        <v>823</v>
      </c>
      <c r="AT121" s="394" t="s">
        <v>824</v>
      </c>
      <c r="AW121" s="189" t="s">
        <v>825</v>
      </c>
      <c r="AY121" s="190" t="s">
        <v>814</v>
      </c>
      <c r="BB121" s="189" t="s">
        <v>826</v>
      </c>
      <c r="BD121" s="190" t="s">
        <v>827</v>
      </c>
    </row>
    <row r="122" customFormat="false" ht="15.05" hidden="false" customHeight="false" outlineLevel="0" collapsed="false">
      <c r="A122" s="212"/>
      <c r="B122" s="186" t="s">
        <v>456</v>
      </c>
      <c r="D122" s="213"/>
      <c r="E122" s="191"/>
      <c r="G122" s="191"/>
      <c r="H122" s="191"/>
      <c r="I122" s="191"/>
      <c r="J122" s="191"/>
      <c r="K122" s="191"/>
      <c r="L122" s="191"/>
      <c r="M122" s="188" t="s">
        <v>152</v>
      </c>
      <c r="P122" s="186"/>
      <c r="U122" s="186"/>
      <c r="X122" s="187"/>
      <c r="Y122" s="219"/>
      <c r="Z122" s="186"/>
      <c r="AE122" s="190"/>
      <c r="AJ122" s="190"/>
      <c r="AM122" s="220" t="s">
        <v>828</v>
      </c>
      <c r="AO122" s="193" t="s">
        <v>829</v>
      </c>
      <c r="AT122" s="190"/>
      <c r="AY122" s="190"/>
      <c r="BD122" s="190"/>
    </row>
    <row r="123" customFormat="false" ht="15.05" hidden="false" customHeight="false" outlineLevel="0" collapsed="false">
      <c r="A123" s="212"/>
      <c r="B123" s="186" t="s">
        <v>145</v>
      </c>
      <c r="D123" s="213"/>
      <c r="P123" s="186"/>
      <c r="S123" s="187"/>
      <c r="U123" s="186"/>
      <c r="X123" s="187"/>
      <c r="Y123" s="219"/>
      <c r="Z123" s="186"/>
      <c r="AE123" s="190"/>
      <c r="AH123" s="187"/>
      <c r="AJ123" s="190"/>
      <c r="AT123" s="190"/>
      <c r="AY123" s="190"/>
      <c r="BB123" s="189"/>
      <c r="BD123" s="190"/>
    </row>
    <row r="124" customFormat="false" ht="95.15" hidden="false" customHeight="false" outlineLevel="0" collapsed="false">
      <c r="A124" s="212"/>
      <c r="B124" s="186" t="s">
        <v>146</v>
      </c>
      <c r="C124" s="186" t="s">
        <v>830</v>
      </c>
      <c r="D124" s="213"/>
      <c r="F124" s="297" t="s">
        <v>831</v>
      </c>
      <c r="G124" s="366" t="s">
        <v>608</v>
      </c>
      <c r="H124" s="383" t="s">
        <v>286</v>
      </c>
      <c r="J124" s="344" t="s">
        <v>832</v>
      </c>
      <c r="K124" s="344" t="s">
        <v>799</v>
      </c>
      <c r="L124" s="305" t="s">
        <v>462</v>
      </c>
      <c r="N124" s="225" t="s">
        <v>833</v>
      </c>
      <c r="O124" s="299" t="s">
        <v>149</v>
      </c>
      <c r="P124" s="336" t="s">
        <v>317</v>
      </c>
      <c r="S124" s="230"/>
      <c r="U124" s="186"/>
      <c r="X124" s="187"/>
      <c r="Y124" s="219"/>
      <c r="Z124" s="186"/>
      <c r="AC124" s="230" t="s">
        <v>834</v>
      </c>
      <c r="AD124" s="231" t="s">
        <v>154</v>
      </c>
      <c r="AE124" s="190" t="s">
        <v>835</v>
      </c>
      <c r="AF124" s="345" t="s">
        <v>471</v>
      </c>
      <c r="AG124" s="345" t="s">
        <v>471</v>
      </c>
      <c r="AH124" s="230"/>
      <c r="AJ124" s="190"/>
      <c r="AM124" s="234" t="s">
        <v>836</v>
      </c>
      <c r="AN124" s="261" t="s">
        <v>154</v>
      </c>
      <c r="AO124" s="193" t="s">
        <v>829</v>
      </c>
      <c r="AR124" s="365" t="s">
        <v>837</v>
      </c>
      <c r="AS124" s="231" t="s">
        <v>154</v>
      </c>
      <c r="AT124" s="190" t="s">
        <v>300</v>
      </c>
      <c r="AU124" s="259" t="s">
        <v>838</v>
      </c>
      <c r="AV124" s="259" t="s">
        <v>838</v>
      </c>
      <c r="AW124" s="230"/>
      <c r="AY124" s="190"/>
      <c r="BB124" s="230"/>
      <c r="BD124" s="190"/>
    </row>
    <row r="125" customFormat="false" ht="49.35" hidden="false" customHeight="false" outlineLevel="0" collapsed="false">
      <c r="A125" s="212"/>
      <c r="B125" s="235" t="s">
        <v>162</v>
      </c>
      <c r="C125" s="235" t="s">
        <v>839</v>
      </c>
      <c r="D125" s="213"/>
      <c r="E125" s="189" t="s">
        <v>840</v>
      </c>
      <c r="F125" s="395" t="s">
        <v>841</v>
      </c>
      <c r="G125" s="303" t="s">
        <v>312</v>
      </c>
      <c r="H125" s="305" t="s">
        <v>462</v>
      </c>
      <c r="I125" s="376" t="s">
        <v>842</v>
      </c>
      <c r="J125" s="270" t="s">
        <v>843</v>
      </c>
      <c r="K125" s="270" t="s">
        <v>799</v>
      </c>
      <c r="L125" s="305" t="s">
        <v>462</v>
      </c>
      <c r="N125" s="274" t="s">
        <v>844</v>
      </c>
      <c r="O125" s="243" t="s">
        <v>149</v>
      </c>
      <c r="P125" s="306" t="s">
        <v>317</v>
      </c>
      <c r="S125" s="246"/>
      <c r="T125" s="235"/>
      <c r="U125" s="213"/>
      <c r="X125" s="245"/>
      <c r="Y125" s="235"/>
      <c r="Z125" s="213"/>
      <c r="AC125" s="246"/>
      <c r="AD125" s="235"/>
      <c r="AE125" s="213"/>
      <c r="AH125" s="246"/>
      <c r="AI125" s="235"/>
      <c r="AJ125" s="235"/>
      <c r="AM125" s="288" t="s">
        <v>845</v>
      </c>
      <c r="AN125" s="289" t="s">
        <v>154</v>
      </c>
      <c r="AO125" s="248" t="s">
        <v>829</v>
      </c>
      <c r="AR125" s="242" t="s">
        <v>846</v>
      </c>
      <c r="AS125" s="243" t="s">
        <v>154</v>
      </c>
      <c r="AT125" s="213" t="s">
        <v>300</v>
      </c>
      <c r="AU125" s="259" t="s">
        <v>838</v>
      </c>
      <c r="AV125" s="259" t="s">
        <v>838</v>
      </c>
      <c r="AW125" s="246"/>
      <c r="AX125" s="235"/>
      <c r="AY125" s="213"/>
      <c r="BB125" s="246"/>
      <c r="BC125" s="235"/>
      <c r="BD125" s="213"/>
      <c r="BG125" s="245"/>
      <c r="BH125" s="235"/>
      <c r="BI125" s="235"/>
      <c r="BJ125" s="235"/>
      <c r="BK125" s="235"/>
      <c r="BL125" s="235"/>
    </row>
    <row r="126" customFormat="false" ht="60.8" hidden="false" customHeight="true" outlineLevel="0" collapsed="false">
      <c r="A126" s="249" t="n">
        <v>32</v>
      </c>
      <c r="B126" s="250" t="s">
        <v>122</v>
      </c>
      <c r="C126" s="250" t="s">
        <v>847</v>
      </c>
      <c r="D126" s="396" t="s">
        <v>124</v>
      </c>
      <c r="E126" s="252" t="s">
        <v>848</v>
      </c>
      <c r="F126" s="191"/>
      <c r="G126" s="252"/>
      <c r="H126" s="252"/>
      <c r="I126" s="252" t="s">
        <v>849</v>
      </c>
      <c r="J126" s="252" t="s">
        <v>850</v>
      </c>
      <c r="K126" s="252"/>
      <c r="L126" s="252" t="s">
        <v>851</v>
      </c>
      <c r="M126" s="343" t="s">
        <v>852</v>
      </c>
      <c r="N126" s="215" t="s">
        <v>853</v>
      </c>
      <c r="O126" s="216"/>
      <c r="P126" s="217" t="s">
        <v>854</v>
      </c>
      <c r="Q126" s="252"/>
      <c r="R126" s="252"/>
      <c r="S126" s="189" t="s">
        <v>855</v>
      </c>
      <c r="T126" s="219"/>
      <c r="U126" s="190" t="s">
        <v>856</v>
      </c>
      <c r="V126" s="252"/>
      <c r="W126" s="252"/>
      <c r="X126" s="218" t="s">
        <v>857</v>
      </c>
      <c r="Y126" s="216"/>
      <c r="Z126" s="217" t="s">
        <v>858</v>
      </c>
      <c r="AA126" s="252"/>
      <c r="AB126" s="252"/>
      <c r="AC126" s="189" t="s">
        <v>794</v>
      </c>
      <c r="AE126" s="190" t="s">
        <v>854</v>
      </c>
      <c r="AF126" s="252"/>
      <c r="AG126" s="252"/>
      <c r="AH126" s="187"/>
      <c r="AK126" s="252"/>
      <c r="AL126" s="252"/>
      <c r="AP126" s="253"/>
      <c r="AQ126" s="252"/>
      <c r="AR126" s="189" t="s">
        <v>859</v>
      </c>
      <c r="AT126" s="190" t="s">
        <v>140</v>
      </c>
      <c r="AU126" s="252"/>
      <c r="AV126" s="252"/>
      <c r="AW126" s="189" t="s">
        <v>860</v>
      </c>
      <c r="AY126" s="190" t="s">
        <v>861</v>
      </c>
      <c r="AZ126" s="252"/>
      <c r="BA126" s="252"/>
      <c r="BB126" s="189" t="s">
        <v>862</v>
      </c>
      <c r="BD126" s="190" t="s">
        <v>863</v>
      </c>
      <c r="BE126" s="252"/>
      <c r="BF126" s="252"/>
    </row>
    <row r="127" customFormat="false" ht="60.8" hidden="false" customHeight="false" outlineLevel="0" collapsed="false">
      <c r="A127" s="249" t="n">
        <v>33</v>
      </c>
      <c r="B127" s="250" t="s">
        <v>122</v>
      </c>
      <c r="C127" s="250" t="s">
        <v>847</v>
      </c>
      <c r="D127" s="396" t="s">
        <v>124</v>
      </c>
      <c r="E127" s="191"/>
      <c r="F127" s="191"/>
      <c r="G127" s="191"/>
      <c r="H127" s="191"/>
      <c r="I127" s="191" t="s">
        <v>864</v>
      </c>
      <c r="J127" s="191"/>
      <c r="K127" s="191"/>
      <c r="L127" s="191"/>
      <c r="M127" s="188" t="s">
        <v>865</v>
      </c>
      <c r="N127" s="189" t="s">
        <v>866</v>
      </c>
      <c r="O127" s="219"/>
      <c r="P127" s="186"/>
      <c r="S127" s="255" t="s">
        <v>867</v>
      </c>
      <c r="T127" s="255"/>
      <c r="U127" s="186" t="s">
        <v>868</v>
      </c>
      <c r="X127" s="187"/>
      <c r="Y127" s="219"/>
      <c r="Z127" s="186"/>
      <c r="AE127" s="190"/>
      <c r="AH127" s="187"/>
      <c r="AT127" s="190"/>
      <c r="AW127" s="189" t="s">
        <v>869</v>
      </c>
      <c r="AY127" s="190" t="s">
        <v>870</v>
      </c>
      <c r="BB127" s="189"/>
      <c r="BD127" s="190"/>
    </row>
    <row r="128" customFormat="false" ht="26.5" hidden="false" customHeight="false" outlineLevel="0" collapsed="false">
      <c r="A128" s="249" t="n">
        <v>34</v>
      </c>
      <c r="B128" s="186" t="s">
        <v>456</v>
      </c>
      <c r="D128" s="396" t="s">
        <v>124</v>
      </c>
      <c r="E128" s="191"/>
      <c r="F128" s="191"/>
      <c r="G128" s="191"/>
      <c r="H128" s="191"/>
      <c r="I128" s="191"/>
      <c r="J128" s="191"/>
      <c r="K128" s="191"/>
      <c r="L128" s="191"/>
      <c r="M128" s="188" t="s">
        <v>871</v>
      </c>
      <c r="P128" s="186"/>
      <c r="U128" s="186"/>
      <c r="X128" s="187"/>
      <c r="Y128" s="219"/>
      <c r="Z128" s="186"/>
      <c r="AE128" s="190"/>
      <c r="AJ128" s="190"/>
      <c r="AT128" s="190"/>
      <c r="AY128" s="190"/>
      <c r="BD128" s="190"/>
    </row>
    <row r="129" customFormat="false" ht="26.5" hidden="false" customHeight="false" outlineLevel="0" collapsed="false">
      <c r="A129" s="249" t="n">
        <v>35</v>
      </c>
      <c r="B129" s="186" t="s">
        <v>145</v>
      </c>
      <c r="D129" s="396" t="s">
        <v>124</v>
      </c>
      <c r="E129" s="191"/>
      <c r="F129" s="191"/>
      <c r="G129" s="191"/>
      <c r="H129" s="191"/>
      <c r="I129" s="191"/>
      <c r="J129" s="191"/>
      <c r="K129" s="191"/>
      <c r="L129" s="191"/>
      <c r="M129" s="188" t="s">
        <v>872</v>
      </c>
      <c r="P129" s="186"/>
      <c r="S129" s="187"/>
      <c r="U129" s="186"/>
      <c r="X129" s="187"/>
      <c r="Y129" s="219"/>
      <c r="Z129" s="186"/>
      <c r="AE129" s="190"/>
      <c r="AH129" s="187"/>
      <c r="AJ129" s="190"/>
      <c r="AT129" s="190"/>
      <c r="AY129" s="190"/>
      <c r="BB129" s="189"/>
      <c r="BD129" s="190" t="s">
        <v>863</v>
      </c>
    </row>
    <row r="130" customFormat="false" ht="26.5" hidden="false" customHeight="false" outlineLevel="0" collapsed="false">
      <c r="A130" s="249" t="n">
        <v>36</v>
      </c>
      <c r="B130" s="186" t="s">
        <v>146</v>
      </c>
      <c r="C130" s="186" t="s">
        <v>873</v>
      </c>
      <c r="D130" s="396" t="s">
        <v>124</v>
      </c>
      <c r="E130" s="191"/>
      <c r="F130" s="191"/>
      <c r="G130" s="191"/>
      <c r="H130" s="191"/>
      <c r="I130" s="191"/>
      <c r="J130" s="191"/>
      <c r="K130" s="191"/>
      <c r="L130" s="191"/>
      <c r="N130" s="331" t="s">
        <v>874</v>
      </c>
      <c r="O130" s="231" t="s">
        <v>149</v>
      </c>
      <c r="P130" s="190" t="s">
        <v>140</v>
      </c>
      <c r="R130" s="259" t="s">
        <v>155</v>
      </c>
      <c r="S130" s="230" t="s">
        <v>875</v>
      </c>
      <c r="T130" s="231" t="s">
        <v>154</v>
      </c>
      <c r="U130" s="190" t="s">
        <v>856</v>
      </c>
      <c r="V130" s="259" t="s">
        <v>155</v>
      </c>
      <c r="W130" s="259" t="s">
        <v>155</v>
      </c>
      <c r="X130" s="187"/>
      <c r="Y130" s="219"/>
      <c r="Z130" s="186"/>
      <c r="AE130" s="190"/>
      <c r="AH130" s="230"/>
      <c r="AJ130" s="190"/>
      <c r="AR130" s="230" t="s">
        <v>876</v>
      </c>
      <c r="AS130" s="231" t="s">
        <v>154</v>
      </c>
      <c r="AT130" s="190" t="s">
        <v>140</v>
      </c>
      <c r="AU130" s="259" t="s">
        <v>155</v>
      </c>
      <c r="AV130" s="259" t="s">
        <v>155</v>
      </c>
      <c r="AW130" s="230" t="s">
        <v>875</v>
      </c>
      <c r="AX130" s="258" t="s">
        <v>154</v>
      </c>
      <c r="AY130" s="190" t="s">
        <v>877</v>
      </c>
      <c r="AZ130" s="259" t="s">
        <v>155</v>
      </c>
      <c r="BA130" s="259" t="s">
        <v>155</v>
      </c>
      <c r="BB130" s="230" t="s">
        <v>878</v>
      </c>
      <c r="BC130" s="231" t="s">
        <v>154</v>
      </c>
      <c r="BD130" s="190" t="s">
        <v>161</v>
      </c>
      <c r="BE130" s="259" t="s">
        <v>155</v>
      </c>
      <c r="BF130" s="259" t="s">
        <v>155</v>
      </c>
    </row>
    <row r="131" customFormat="false" ht="26.5" hidden="false" customHeight="false" outlineLevel="0" collapsed="false">
      <c r="A131" s="249" t="n">
        <v>37</v>
      </c>
      <c r="D131" s="396" t="s">
        <v>124</v>
      </c>
      <c r="E131" s="191"/>
      <c r="F131" s="353" t="s">
        <v>879</v>
      </c>
      <c r="G131" s="231" t="s">
        <v>149</v>
      </c>
      <c r="H131" s="190" t="s">
        <v>880</v>
      </c>
      <c r="I131" s="191"/>
      <c r="J131" s="397" t="s">
        <v>881</v>
      </c>
      <c r="K131" s="231" t="s">
        <v>149</v>
      </c>
      <c r="L131" s="191" t="s">
        <v>851</v>
      </c>
      <c r="N131" s="331" t="s">
        <v>882</v>
      </c>
      <c r="O131" s="231" t="s">
        <v>149</v>
      </c>
      <c r="P131" s="190" t="s">
        <v>880</v>
      </c>
      <c r="R131" s="259" t="s">
        <v>155</v>
      </c>
      <c r="S131" s="230"/>
      <c r="T131" s="231"/>
      <c r="X131" s="187"/>
      <c r="Y131" s="219"/>
      <c r="Z131" s="186"/>
      <c r="AE131" s="190"/>
      <c r="AH131" s="230"/>
      <c r="AJ131" s="190"/>
      <c r="AR131" s="230"/>
      <c r="AS131" s="231"/>
      <c r="AT131" s="190"/>
      <c r="AW131" s="230"/>
      <c r="AX131" s="258"/>
      <c r="AY131" s="190"/>
      <c r="BB131" s="230"/>
      <c r="BC131" s="231"/>
      <c r="BD131" s="190"/>
    </row>
    <row r="132" customFormat="false" ht="15.8" hidden="false" customHeight="true" outlineLevel="0" collapsed="false">
      <c r="A132" s="249" t="n">
        <v>38</v>
      </c>
      <c r="B132" s="267" t="s">
        <v>162</v>
      </c>
      <c r="C132" s="267" t="s">
        <v>883</v>
      </c>
      <c r="D132" s="396" t="s">
        <v>124</v>
      </c>
      <c r="E132" s="191"/>
      <c r="F132" s="191"/>
      <c r="G132" s="191"/>
      <c r="H132" s="191"/>
      <c r="I132" s="191"/>
      <c r="J132" s="191"/>
      <c r="K132" s="191"/>
      <c r="L132" s="191"/>
      <c r="N132" s="230"/>
      <c r="O132" s="231"/>
      <c r="P132" s="186"/>
      <c r="R132" s="282"/>
      <c r="S132" s="230"/>
      <c r="T132" s="231"/>
      <c r="U132" s="186"/>
      <c r="X132" s="187"/>
      <c r="Y132" s="219"/>
      <c r="Z132" s="186"/>
      <c r="AE132" s="190"/>
      <c r="AH132" s="230"/>
      <c r="AJ132" s="190"/>
      <c r="AR132" s="187"/>
      <c r="AW132" s="230"/>
      <c r="AX132" s="258"/>
      <c r="AY132" s="190"/>
      <c r="BB132" s="276" t="s">
        <v>884</v>
      </c>
      <c r="BC132" s="277" t="s">
        <v>154</v>
      </c>
      <c r="BD132" s="190" t="s">
        <v>161</v>
      </c>
      <c r="BE132" s="259" t="s">
        <v>155</v>
      </c>
      <c r="BF132" s="259" t="s">
        <v>155</v>
      </c>
    </row>
    <row r="133" customFormat="false" ht="26.5" hidden="false" customHeight="false" outlineLevel="0" collapsed="false">
      <c r="A133" s="249" t="n">
        <v>39</v>
      </c>
      <c r="B133" s="267" t="s">
        <v>162</v>
      </c>
      <c r="C133" s="267" t="s">
        <v>883</v>
      </c>
      <c r="D133" s="396" t="s">
        <v>124</v>
      </c>
      <c r="E133" s="191"/>
      <c r="F133" s="229"/>
      <c r="G133" s="191"/>
      <c r="H133" s="191"/>
      <c r="I133" s="191"/>
      <c r="J133" s="191"/>
      <c r="K133" s="191"/>
      <c r="L133" s="191"/>
      <c r="N133" s="276" t="s">
        <v>885</v>
      </c>
      <c r="O133" s="275" t="s">
        <v>149</v>
      </c>
      <c r="P133" s="190" t="s">
        <v>140</v>
      </c>
      <c r="R133" s="259" t="s">
        <v>155</v>
      </c>
      <c r="S133" s="276" t="s">
        <v>886</v>
      </c>
      <c r="T133" s="275" t="s">
        <v>149</v>
      </c>
      <c r="U133" s="186" t="s">
        <v>887</v>
      </c>
      <c r="V133" s="259" t="s">
        <v>155</v>
      </c>
      <c r="W133" s="259" t="s">
        <v>155</v>
      </c>
      <c r="X133" s="187"/>
      <c r="Y133" s="219"/>
      <c r="Z133" s="186"/>
      <c r="AD133" s="219"/>
      <c r="AE133" s="190"/>
      <c r="AI133" s="219"/>
      <c r="AJ133" s="190"/>
      <c r="AR133" s="276" t="s">
        <v>888</v>
      </c>
      <c r="AS133" s="277" t="s">
        <v>154</v>
      </c>
      <c r="AT133" s="186" t="s">
        <v>140</v>
      </c>
      <c r="AU133" s="259" t="s">
        <v>155</v>
      </c>
      <c r="AV133" s="259" t="s">
        <v>155</v>
      </c>
      <c r="AW133" s="276" t="s">
        <v>889</v>
      </c>
      <c r="AX133" s="275" t="s">
        <v>154</v>
      </c>
      <c r="AY133" s="190" t="s">
        <v>877</v>
      </c>
      <c r="AZ133" s="259" t="s">
        <v>155</v>
      </c>
      <c r="BA133" s="259" t="s">
        <v>155</v>
      </c>
      <c r="BB133" s="276" t="s">
        <v>890</v>
      </c>
      <c r="BC133" s="275" t="s">
        <v>154</v>
      </c>
      <c r="BD133" s="190" t="s">
        <v>863</v>
      </c>
      <c r="BE133" s="259" t="s">
        <v>155</v>
      </c>
      <c r="BF133" s="259" t="s">
        <v>155</v>
      </c>
      <c r="BH133" s="219"/>
      <c r="BI133" s="219"/>
      <c r="BJ133" s="219"/>
      <c r="BK133" s="219"/>
      <c r="BL133" s="219"/>
    </row>
    <row r="134" customFormat="false" ht="100" hidden="false" customHeight="false" outlineLevel="0" collapsed="false">
      <c r="A134" s="249" t="n">
        <v>40</v>
      </c>
      <c r="B134" s="267" t="s">
        <v>162</v>
      </c>
      <c r="C134" s="267" t="s">
        <v>883</v>
      </c>
      <c r="D134" s="396" t="s">
        <v>124</v>
      </c>
      <c r="E134" s="323" t="s">
        <v>891</v>
      </c>
      <c r="F134" s="276" t="s">
        <v>892</v>
      </c>
      <c r="G134" s="275" t="s">
        <v>149</v>
      </c>
      <c r="H134" s="190" t="s">
        <v>893</v>
      </c>
      <c r="I134" s="323" t="s">
        <v>894</v>
      </c>
      <c r="J134" s="240" t="s">
        <v>895</v>
      </c>
      <c r="K134" s="275" t="s">
        <v>149</v>
      </c>
      <c r="L134" s="222" t="s">
        <v>851</v>
      </c>
      <c r="M134" s="398"/>
      <c r="N134" s="276" t="s">
        <v>892</v>
      </c>
      <c r="O134" s="275" t="s">
        <v>149</v>
      </c>
      <c r="P134" s="190" t="s">
        <v>893</v>
      </c>
      <c r="R134" s="259" t="s">
        <v>155</v>
      </c>
      <c r="S134" s="187"/>
      <c r="U134" s="186"/>
      <c r="X134" s="187"/>
      <c r="Y134" s="219"/>
      <c r="AD134" s="219"/>
      <c r="AE134" s="190"/>
      <c r="AI134" s="219"/>
      <c r="AJ134" s="219"/>
      <c r="AN134" s="284"/>
      <c r="AO134" s="284"/>
      <c r="AR134" s="229"/>
      <c r="AS134" s="229"/>
      <c r="AT134" s="229"/>
      <c r="AW134" s="229"/>
      <c r="AX134" s="229"/>
      <c r="AY134" s="229"/>
      <c r="BB134" s="229"/>
      <c r="BC134" s="229"/>
      <c r="BD134" s="229"/>
      <c r="BH134" s="219"/>
      <c r="BI134" s="235"/>
      <c r="BJ134" s="235"/>
      <c r="BK134" s="235"/>
      <c r="BL134" s="235"/>
    </row>
    <row r="135" customFormat="false" ht="49.35" hidden="false" customHeight="false" outlineLevel="0" collapsed="false">
      <c r="A135" s="249" t="n">
        <v>41</v>
      </c>
      <c r="B135" s="267" t="s">
        <v>162</v>
      </c>
      <c r="C135" s="267" t="s">
        <v>883</v>
      </c>
      <c r="D135" s="396" t="s">
        <v>124</v>
      </c>
      <c r="E135" s="239"/>
      <c r="F135" s="377"/>
      <c r="G135" s="239"/>
      <c r="H135" s="239"/>
      <c r="I135" s="282"/>
      <c r="J135" s="239"/>
      <c r="K135" s="239"/>
      <c r="L135" s="239"/>
      <c r="M135" s="241"/>
      <c r="N135" s="242"/>
      <c r="O135" s="243"/>
      <c r="P135" s="213"/>
      <c r="S135" s="187"/>
      <c r="U135" s="186"/>
      <c r="X135" s="245"/>
      <c r="Y135" s="235"/>
      <c r="Z135" s="213"/>
      <c r="AC135" s="246"/>
      <c r="AD135" s="235"/>
      <c r="AE135" s="213"/>
      <c r="AH135" s="246"/>
      <c r="AI135" s="235"/>
      <c r="AJ135" s="235"/>
      <c r="AM135" s="308"/>
      <c r="AN135" s="248"/>
      <c r="AO135" s="248"/>
      <c r="AR135" s="242" t="s">
        <v>896</v>
      </c>
      <c r="AS135" s="235"/>
      <c r="AT135" s="235" t="s">
        <v>887</v>
      </c>
      <c r="AU135" s="233" t="s">
        <v>897</v>
      </c>
      <c r="AV135" s="233" t="s">
        <v>898</v>
      </c>
      <c r="AW135" s="399" t="s">
        <v>899</v>
      </c>
      <c r="AX135" s="235"/>
      <c r="AY135" s="235" t="s">
        <v>900</v>
      </c>
      <c r="AZ135" s="233" t="s">
        <v>897</v>
      </c>
      <c r="BA135" s="233" t="s">
        <v>898</v>
      </c>
      <c r="BB135" s="242" t="s">
        <v>901</v>
      </c>
      <c r="BC135" s="235"/>
      <c r="BD135" s="213" t="s">
        <v>863</v>
      </c>
      <c r="BE135" s="233" t="s">
        <v>897</v>
      </c>
      <c r="BF135" s="233" t="s">
        <v>898</v>
      </c>
      <c r="BG135" s="245"/>
      <c r="BH135" s="235"/>
      <c r="BI135" s="235"/>
      <c r="BJ135" s="235"/>
      <c r="BK135" s="235"/>
      <c r="BL135" s="235"/>
    </row>
    <row r="136" customFormat="false" ht="51.8" hidden="false" customHeight="true" outlineLevel="0" collapsed="false">
      <c r="A136" s="212" t="n">
        <v>33</v>
      </c>
      <c r="B136" s="186" t="s">
        <v>122</v>
      </c>
      <c r="C136" s="186" t="s">
        <v>902</v>
      </c>
      <c r="D136" s="213" t="s">
        <v>124</v>
      </c>
      <c r="E136" s="252" t="s">
        <v>903</v>
      </c>
      <c r="F136" s="229" t="s">
        <v>904</v>
      </c>
      <c r="G136" s="255" t="s">
        <v>905</v>
      </c>
      <c r="H136" s="324" t="s">
        <v>906</v>
      </c>
      <c r="I136" s="282"/>
      <c r="J136" s="229" t="s">
        <v>907</v>
      </c>
      <c r="K136" s="191"/>
      <c r="L136" s="191" t="s">
        <v>129</v>
      </c>
      <c r="M136" s="343" t="s">
        <v>908</v>
      </c>
      <c r="N136" s="215" t="s">
        <v>909</v>
      </c>
      <c r="O136" s="216"/>
      <c r="P136" s="217" t="s">
        <v>179</v>
      </c>
      <c r="Q136" s="252"/>
      <c r="R136" s="252"/>
      <c r="S136" s="215" t="s">
        <v>910</v>
      </c>
      <c r="T136" s="216"/>
      <c r="U136" s="186" t="s">
        <v>179</v>
      </c>
      <c r="V136" s="252"/>
      <c r="W136" s="252"/>
      <c r="X136" s="218"/>
      <c r="Y136" s="216"/>
      <c r="Z136" s="217"/>
      <c r="AA136" s="252"/>
      <c r="AB136" s="252"/>
      <c r="AC136" s="326" t="s">
        <v>911</v>
      </c>
      <c r="AE136" s="190" t="s">
        <v>182</v>
      </c>
      <c r="AF136" s="252"/>
      <c r="AG136" s="252"/>
      <c r="AH136" s="326" t="s">
        <v>912</v>
      </c>
      <c r="AJ136" s="190" t="s">
        <v>913</v>
      </c>
      <c r="AK136" s="252"/>
      <c r="AL136" s="252"/>
      <c r="AM136" s="192" t="s">
        <v>914</v>
      </c>
      <c r="AO136" s="193" t="s">
        <v>185</v>
      </c>
      <c r="AP136" s="253"/>
      <c r="AQ136" s="252"/>
      <c r="AR136" s="187" t="s">
        <v>915</v>
      </c>
      <c r="AT136" s="190" t="s">
        <v>140</v>
      </c>
      <c r="AU136" s="252"/>
      <c r="AV136" s="252"/>
      <c r="AW136" s="189" t="s">
        <v>916</v>
      </c>
      <c r="AY136" s="190" t="s">
        <v>179</v>
      </c>
      <c r="AZ136" s="252"/>
      <c r="BA136" s="252"/>
      <c r="BB136" s="189" t="s">
        <v>917</v>
      </c>
      <c r="BD136" s="190" t="s">
        <v>918</v>
      </c>
      <c r="BE136" s="252"/>
      <c r="BF136" s="252"/>
    </row>
    <row r="137" customFormat="false" ht="39.75" hidden="false" customHeight="false" outlineLevel="0" collapsed="false">
      <c r="A137" s="212"/>
      <c r="B137" s="186" t="s">
        <v>456</v>
      </c>
      <c r="D137" s="213"/>
      <c r="E137" s="228"/>
      <c r="F137" s="191"/>
      <c r="G137" s="228" t="s">
        <v>919</v>
      </c>
      <c r="H137" s="228"/>
      <c r="I137" s="282"/>
      <c r="J137" s="191"/>
      <c r="K137" s="191"/>
      <c r="L137" s="191"/>
      <c r="M137" s="400" t="s">
        <v>920</v>
      </c>
      <c r="P137" s="186"/>
      <c r="U137" s="186"/>
      <c r="X137" s="187"/>
      <c r="Y137" s="219"/>
      <c r="Z137" s="186"/>
      <c r="AC137" s="326" t="s">
        <v>921</v>
      </c>
      <c r="AE137" s="190" t="s">
        <v>182</v>
      </c>
      <c r="AH137" s="326" t="s">
        <v>921</v>
      </c>
      <c r="AJ137" s="190" t="s">
        <v>182</v>
      </c>
      <c r="AT137" s="190"/>
      <c r="AY137" s="190"/>
      <c r="BD137" s="190"/>
    </row>
    <row r="138" customFormat="false" ht="15.8" hidden="false" customHeight="false" outlineLevel="0" collapsed="false">
      <c r="A138" s="212"/>
      <c r="B138" s="186" t="s">
        <v>145</v>
      </c>
      <c r="D138" s="213"/>
      <c r="E138" s="0"/>
      <c r="F138" s="0"/>
      <c r="G138" s="191"/>
      <c r="H138" s="191"/>
      <c r="I138" s="191"/>
      <c r="J138" s="191"/>
      <c r="K138" s="191"/>
      <c r="L138" s="191"/>
      <c r="P138" s="186"/>
      <c r="S138" s="187"/>
      <c r="U138" s="186"/>
      <c r="X138" s="187"/>
      <c r="Y138" s="219"/>
      <c r="Z138" s="186"/>
      <c r="AE138" s="190"/>
      <c r="AJ138" s="190"/>
      <c r="AT138" s="190"/>
      <c r="AY138" s="190"/>
      <c r="BB138" s="189"/>
      <c r="BD138" s="190"/>
    </row>
    <row r="139" customFormat="false" ht="26.5" hidden="false" customHeight="true" outlineLevel="0" collapsed="false">
      <c r="A139" s="212"/>
      <c r="B139" s="267" t="s">
        <v>146</v>
      </c>
      <c r="C139" s="267" t="s">
        <v>922</v>
      </c>
      <c r="D139" s="213"/>
      <c r="E139" s="191"/>
      <c r="F139" s="365" t="s">
        <v>923</v>
      </c>
      <c r="G139" s="327" t="s">
        <v>149</v>
      </c>
      <c r="H139" s="191" t="s">
        <v>906</v>
      </c>
      <c r="I139" s="282"/>
      <c r="J139" s="330" t="s">
        <v>924</v>
      </c>
      <c r="K139" s="231" t="s">
        <v>149</v>
      </c>
      <c r="L139" s="191" t="s">
        <v>129</v>
      </c>
      <c r="N139" s="401" t="s">
        <v>925</v>
      </c>
      <c r="O139" s="231" t="s">
        <v>149</v>
      </c>
      <c r="P139" s="190" t="s">
        <v>140</v>
      </c>
      <c r="Q139" s="259" t="s">
        <v>155</v>
      </c>
      <c r="R139" s="259" t="s">
        <v>155</v>
      </c>
      <c r="S139" s="187"/>
      <c r="U139" s="186"/>
      <c r="X139" s="187"/>
      <c r="Y139" s="219"/>
      <c r="Z139" s="186"/>
      <c r="AE139" s="190"/>
      <c r="AJ139" s="190"/>
      <c r="AR139" s="187"/>
      <c r="AW139" s="230"/>
      <c r="AY139" s="190"/>
      <c r="BB139" s="230"/>
      <c r="BD139" s="190"/>
    </row>
    <row r="140" customFormat="false" ht="15.8" hidden="false" customHeight="false" outlineLevel="0" collapsed="false">
      <c r="A140" s="212"/>
      <c r="B140" s="267"/>
      <c r="C140" s="267"/>
      <c r="D140" s="213"/>
      <c r="E140" s="191"/>
      <c r="F140" s="191"/>
      <c r="G140" s="191"/>
      <c r="H140" s="191"/>
      <c r="I140" s="191"/>
      <c r="J140" s="229"/>
      <c r="K140" s="229"/>
      <c r="L140" s="229"/>
      <c r="N140" s="331" t="s">
        <v>926</v>
      </c>
      <c r="O140" s="231" t="s">
        <v>149</v>
      </c>
      <c r="P140" s="190" t="s">
        <v>179</v>
      </c>
      <c r="Q140" s="259" t="s">
        <v>155</v>
      </c>
      <c r="R140" s="259" t="s">
        <v>155</v>
      </c>
      <c r="S140" s="230" t="s">
        <v>927</v>
      </c>
      <c r="T140" s="231" t="s">
        <v>154</v>
      </c>
      <c r="U140" s="190" t="s">
        <v>179</v>
      </c>
      <c r="V140" s="259" t="s">
        <v>155</v>
      </c>
      <c r="W140" s="259" t="s">
        <v>155</v>
      </c>
      <c r="X140" s="187"/>
      <c r="Y140" s="219"/>
      <c r="Z140" s="186"/>
      <c r="AC140" s="230" t="s">
        <v>928</v>
      </c>
      <c r="AD140" s="231" t="s">
        <v>760</v>
      </c>
      <c r="AE140" s="190" t="s">
        <v>182</v>
      </c>
      <c r="AF140" s="259" t="s">
        <v>155</v>
      </c>
      <c r="AG140" s="259" t="s">
        <v>155</v>
      </c>
      <c r="AH140" s="230" t="s">
        <v>928</v>
      </c>
      <c r="AI140" s="231" t="s">
        <v>760</v>
      </c>
      <c r="AJ140" s="190" t="s">
        <v>182</v>
      </c>
      <c r="AK140" s="259" t="s">
        <v>155</v>
      </c>
      <c r="AL140" s="259" t="s">
        <v>155</v>
      </c>
      <c r="AM140" s="260" t="s">
        <v>929</v>
      </c>
      <c r="AN140" s="261" t="s">
        <v>154</v>
      </c>
      <c r="AO140" s="193" t="s">
        <v>185</v>
      </c>
      <c r="AQ140" s="259" t="s">
        <v>155</v>
      </c>
      <c r="AR140" s="257" t="s">
        <v>930</v>
      </c>
      <c r="AS140" s="231" t="s">
        <v>154</v>
      </c>
      <c r="AT140" s="190" t="s">
        <v>140</v>
      </c>
      <c r="AU140" s="259" t="s">
        <v>155</v>
      </c>
      <c r="AV140" s="259" t="s">
        <v>155</v>
      </c>
      <c r="AW140" s="230" t="s">
        <v>931</v>
      </c>
      <c r="AX140" s="231" t="s">
        <v>154</v>
      </c>
      <c r="AY140" s="190" t="s">
        <v>179</v>
      </c>
      <c r="AZ140" s="259" t="s">
        <v>155</v>
      </c>
      <c r="BA140" s="259" t="s">
        <v>155</v>
      </c>
      <c r="BB140" s="264" t="s">
        <v>932</v>
      </c>
      <c r="BC140" s="231" t="s">
        <v>154</v>
      </c>
      <c r="BD140" s="190" t="s">
        <v>918</v>
      </c>
      <c r="BE140" s="259" t="s">
        <v>155</v>
      </c>
      <c r="BF140" s="259" t="s">
        <v>155</v>
      </c>
    </row>
    <row r="141" customFormat="false" ht="37.95" hidden="false" customHeight="false" outlineLevel="0" collapsed="false">
      <c r="A141" s="212"/>
      <c r="B141" s="250"/>
      <c r="C141" s="250"/>
      <c r="D141" s="213"/>
      <c r="E141" s="191"/>
      <c r="F141" s="191"/>
      <c r="G141" s="191"/>
      <c r="H141" s="191"/>
      <c r="I141" s="191"/>
      <c r="J141" s="229"/>
      <c r="K141" s="229"/>
      <c r="L141" s="229"/>
      <c r="N141" s="331"/>
      <c r="O141" s="231"/>
      <c r="S141" s="230"/>
      <c r="T141" s="231"/>
      <c r="X141" s="187"/>
      <c r="Y141" s="219"/>
      <c r="Z141" s="186"/>
      <c r="AC141" s="230"/>
      <c r="AD141" s="231"/>
      <c r="AE141" s="190"/>
      <c r="AH141" s="230"/>
      <c r="AI141" s="231"/>
      <c r="AJ141" s="190"/>
      <c r="AM141" s="192" t="s">
        <v>933</v>
      </c>
      <c r="AN141" s="261" t="s">
        <v>154</v>
      </c>
      <c r="AO141" s="193" t="s">
        <v>185</v>
      </c>
      <c r="AQ141" s="233" t="s">
        <v>224</v>
      </c>
      <c r="AR141" s="257"/>
      <c r="AS141" s="231"/>
      <c r="AT141" s="190"/>
      <c r="AW141" s="230"/>
      <c r="AX141" s="231"/>
      <c r="AY141" s="190"/>
      <c r="BB141" s="230"/>
      <c r="BC141" s="231"/>
      <c r="BD141" s="190"/>
    </row>
    <row r="142" customFormat="false" ht="37.95" hidden="false" customHeight="false" outlineLevel="0" collapsed="false">
      <c r="A142" s="212"/>
      <c r="B142" s="250"/>
      <c r="C142" s="250"/>
      <c r="D142" s="213"/>
      <c r="E142" s="191"/>
      <c r="F142" s="214" t="s">
        <v>126</v>
      </c>
      <c r="G142" s="191"/>
      <c r="H142" s="191"/>
      <c r="I142" s="191"/>
      <c r="J142" s="191"/>
      <c r="K142" s="191"/>
      <c r="L142" s="191"/>
      <c r="N142" s="331"/>
      <c r="O142" s="231"/>
      <c r="S142" s="230"/>
      <c r="T142" s="231"/>
      <c r="X142" s="187"/>
      <c r="Y142" s="219"/>
      <c r="Z142" s="186"/>
      <c r="AC142" s="230"/>
      <c r="AD142" s="231"/>
      <c r="AE142" s="190"/>
      <c r="AH142" s="230"/>
      <c r="AI142" s="231"/>
      <c r="AJ142" s="190"/>
      <c r="AM142" s="260" t="s">
        <v>934</v>
      </c>
      <c r="AN142" s="261" t="s">
        <v>154</v>
      </c>
      <c r="AO142" s="193" t="s">
        <v>185</v>
      </c>
      <c r="AQ142" s="233" t="s">
        <v>224</v>
      </c>
      <c r="AR142" s="257"/>
      <c r="AS142" s="231"/>
      <c r="AT142" s="190"/>
      <c r="AW142" s="230"/>
      <c r="AX142" s="231"/>
      <c r="AY142" s="190"/>
      <c r="BB142" s="230"/>
      <c r="BC142" s="231"/>
      <c r="BD142" s="190"/>
    </row>
    <row r="143" customFormat="false" ht="37.95" hidden="false" customHeight="false" outlineLevel="0" collapsed="false">
      <c r="A143" s="212"/>
      <c r="B143" s="250"/>
      <c r="C143" s="250"/>
      <c r="D143" s="213"/>
      <c r="E143" s="0"/>
      <c r="F143" s="0"/>
      <c r="G143" s="191"/>
      <c r="H143" s="191"/>
      <c r="I143" s="191"/>
      <c r="J143" s="191"/>
      <c r="K143" s="191"/>
      <c r="L143" s="191"/>
      <c r="N143" s="331"/>
      <c r="O143" s="231"/>
      <c r="S143" s="230"/>
      <c r="T143" s="231"/>
      <c r="X143" s="187"/>
      <c r="Y143" s="219"/>
      <c r="Z143" s="186"/>
      <c r="AC143" s="230"/>
      <c r="AD143" s="231"/>
      <c r="AE143" s="190"/>
      <c r="AH143" s="230"/>
      <c r="AI143" s="231"/>
      <c r="AJ143" s="190"/>
      <c r="AM143" s="278" t="s">
        <v>935</v>
      </c>
      <c r="AN143" s="279" t="s">
        <v>154</v>
      </c>
      <c r="AO143" s="193" t="s">
        <v>185</v>
      </c>
      <c r="AQ143" s="233" t="s">
        <v>224</v>
      </c>
      <c r="AR143" s="257"/>
      <c r="AS143" s="231"/>
      <c r="AT143" s="190"/>
      <c r="AW143" s="230"/>
      <c r="AX143" s="231"/>
      <c r="AY143" s="190"/>
      <c r="BB143" s="230"/>
      <c r="BC143" s="231"/>
      <c r="BD143" s="190"/>
    </row>
    <row r="144" customFormat="false" ht="37.95" hidden="false" customHeight="false" outlineLevel="0" collapsed="false">
      <c r="A144" s="212"/>
      <c r="B144" s="235" t="s">
        <v>162</v>
      </c>
      <c r="C144" s="235" t="s">
        <v>936</v>
      </c>
      <c r="D144" s="213"/>
      <c r="E144" s="402" t="s">
        <v>937</v>
      </c>
      <c r="F144" s="237" t="s">
        <v>938</v>
      </c>
      <c r="G144" s="237" t="s">
        <v>149</v>
      </c>
      <c r="H144" s="239" t="s">
        <v>906</v>
      </c>
      <c r="I144" s="403" t="s">
        <v>939</v>
      </c>
      <c r="J144" s="404" t="s">
        <v>940</v>
      </c>
      <c r="K144" s="405" t="s">
        <v>149</v>
      </c>
      <c r="L144" s="406" t="s">
        <v>129</v>
      </c>
      <c r="M144" s="241"/>
      <c r="N144" s="407" t="s">
        <v>925</v>
      </c>
      <c r="O144" s="243" t="s">
        <v>149</v>
      </c>
      <c r="P144" s="213" t="s">
        <v>140</v>
      </c>
      <c r="Q144" s="259" t="s">
        <v>155</v>
      </c>
      <c r="R144" s="259" t="s">
        <v>155</v>
      </c>
      <c r="S144" s="238" t="s">
        <v>941</v>
      </c>
      <c r="T144" s="243" t="s">
        <v>149</v>
      </c>
      <c r="U144" s="213" t="s">
        <v>942</v>
      </c>
      <c r="V144" s="259" t="s">
        <v>155</v>
      </c>
      <c r="W144" s="259" t="s">
        <v>155</v>
      </c>
      <c r="X144" s="245"/>
      <c r="Y144" s="235"/>
      <c r="Z144" s="213"/>
      <c r="AC144" s="242" t="s">
        <v>943</v>
      </c>
      <c r="AD144" s="243" t="s">
        <v>760</v>
      </c>
      <c r="AE144" s="213" t="s">
        <v>182</v>
      </c>
      <c r="AF144" s="259" t="s">
        <v>155</v>
      </c>
      <c r="AG144" s="259" t="s">
        <v>155</v>
      </c>
      <c r="AH144" s="242" t="s">
        <v>943</v>
      </c>
      <c r="AI144" s="243" t="s">
        <v>760</v>
      </c>
      <c r="AJ144" s="213" t="s">
        <v>182</v>
      </c>
      <c r="AK144" s="259" t="s">
        <v>155</v>
      </c>
      <c r="AL144" s="259" t="s">
        <v>155</v>
      </c>
      <c r="AM144" s="288" t="s">
        <v>944</v>
      </c>
      <c r="AN144" s="289" t="s">
        <v>154</v>
      </c>
      <c r="AO144" s="248" t="s">
        <v>185</v>
      </c>
      <c r="AR144" s="238" t="s">
        <v>945</v>
      </c>
      <c r="AS144" s="243" t="s">
        <v>154</v>
      </c>
      <c r="AT144" s="213" t="s">
        <v>140</v>
      </c>
      <c r="AU144" s="259" t="s">
        <v>155</v>
      </c>
      <c r="AV144" s="259" t="s">
        <v>155</v>
      </c>
      <c r="AW144" s="242" t="s">
        <v>946</v>
      </c>
      <c r="AX144" s="243" t="s">
        <v>154</v>
      </c>
      <c r="AY144" s="213" t="s">
        <v>379</v>
      </c>
      <c r="AZ144" s="259" t="s">
        <v>155</v>
      </c>
      <c r="BA144" s="259" t="s">
        <v>155</v>
      </c>
      <c r="BB144" s="246"/>
      <c r="BC144" s="235"/>
      <c r="BD144" s="213"/>
      <c r="BG144" s="245"/>
      <c r="BH144" s="235"/>
      <c r="BI144" s="235"/>
      <c r="BJ144" s="235"/>
      <c r="BK144" s="235"/>
      <c r="BL144" s="235"/>
    </row>
    <row r="145" customFormat="false" ht="37.95" hidden="false" customHeight="true" outlineLevel="0" collapsed="false">
      <c r="A145" s="212" t="n">
        <v>34</v>
      </c>
      <c r="B145" s="186" t="s">
        <v>122</v>
      </c>
      <c r="C145" s="186" t="s">
        <v>947</v>
      </c>
      <c r="D145" s="213" t="s">
        <v>124</v>
      </c>
      <c r="E145" s="252" t="s">
        <v>948</v>
      </c>
      <c r="F145" s="191"/>
      <c r="G145" s="214"/>
      <c r="H145" s="214" t="s">
        <v>127</v>
      </c>
      <c r="I145" s="252" t="s">
        <v>948</v>
      </c>
      <c r="J145" s="191" t="s">
        <v>949</v>
      </c>
      <c r="K145" s="191"/>
      <c r="L145" s="191" t="s">
        <v>851</v>
      </c>
      <c r="M145" s="343" t="s">
        <v>950</v>
      </c>
      <c r="N145" s="215" t="s">
        <v>951</v>
      </c>
      <c r="O145" s="216"/>
      <c r="P145" s="217" t="s">
        <v>952</v>
      </c>
      <c r="Q145" s="0"/>
      <c r="R145" s="252"/>
      <c r="S145" s="215" t="s">
        <v>953</v>
      </c>
      <c r="T145" s="216"/>
      <c r="U145" s="217" t="s">
        <v>430</v>
      </c>
      <c r="V145" s="252"/>
      <c r="W145" s="252"/>
      <c r="X145" s="218"/>
      <c r="Y145" s="216"/>
      <c r="Z145" s="217"/>
      <c r="AA145" s="252"/>
      <c r="AB145" s="252"/>
      <c r="AC145" s="189" t="s">
        <v>954</v>
      </c>
      <c r="AE145" s="190" t="s">
        <v>955</v>
      </c>
      <c r="AF145" s="252"/>
      <c r="AG145" s="252"/>
      <c r="AH145" s="187"/>
      <c r="AK145" s="252"/>
      <c r="AL145" s="252"/>
      <c r="AP145" s="253"/>
      <c r="AQ145" s="252"/>
      <c r="AR145" s="189" t="s">
        <v>956</v>
      </c>
      <c r="AT145" s="190" t="s">
        <v>955</v>
      </c>
      <c r="AU145" s="252"/>
      <c r="AV145" s="252"/>
      <c r="AW145" s="189" t="s">
        <v>957</v>
      </c>
      <c r="AY145" s="190" t="s">
        <v>955</v>
      </c>
      <c r="AZ145" s="252"/>
      <c r="BA145" s="252"/>
      <c r="BB145" s="189" t="s">
        <v>958</v>
      </c>
      <c r="BD145" s="190" t="s">
        <v>955</v>
      </c>
      <c r="BE145" s="252"/>
      <c r="BF145" s="252"/>
    </row>
    <row r="146" customFormat="false" ht="26.5" hidden="false" customHeight="false" outlineLevel="0" collapsed="false">
      <c r="A146" s="212"/>
      <c r="B146" s="186" t="s">
        <v>456</v>
      </c>
      <c r="D146" s="213"/>
      <c r="E146" s="191"/>
      <c r="F146" s="191"/>
      <c r="G146" s="191"/>
      <c r="H146" s="191"/>
      <c r="I146" s="191"/>
      <c r="J146" s="191"/>
      <c r="K146" s="191"/>
      <c r="L146" s="191"/>
      <c r="M146" s="188" t="s">
        <v>959</v>
      </c>
      <c r="P146" s="186"/>
      <c r="U146" s="186"/>
      <c r="X146" s="187"/>
      <c r="Y146" s="219"/>
      <c r="Z146" s="186"/>
      <c r="AE146" s="190"/>
      <c r="AJ146" s="190"/>
      <c r="AT146" s="190"/>
      <c r="AY146" s="190"/>
      <c r="BD146" s="190"/>
    </row>
    <row r="147" customFormat="false" ht="15.8" hidden="false" customHeight="false" outlineLevel="0" collapsed="false">
      <c r="A147" s="212"/>
      <c r="B147" s="186" t="s">
        <v>145</v>
      </c>
      <c r="D147" s="213"/>
      <c r="E147" s="191"/>
      <c r="F147" s="0"/>
      <c r="G147" s="191"/>
      <c r="H147" s="191"/>
      <c r="I147" s="191"/>
      <c r="J147" s="229"/>
      <c r="K147" s="229"/>
      <c r="L147" s="191"/>
      <c r="P147" s="186"/>
      <c r="S147" s="187"/>
      <c r="U147" s="186"/>
      <c r="X147" s="187"/>
      <c r="Y147" s="219"/>
      <c r="Z147" s="186"/>
      <c r="AE147" s="190"/>
      <c r="AH147" s="187"/>
      <c r="AJ147" s="190"/>
      <c r="AT147" s="190"/>
      <c r="AY147" s="190"/>
      <c r="BB147" s="189"/>
      <c r="BD147" s="190"/>
    </row>
    <row r="148" customFormat="false" ht="15.8" hidden="false" customHeight="false" outlineLevel="0" collapsed="false">
      <c r="A148" s="212"/>
      <c r="B148" s="186" t="s">
        <v>146</v>
      </c>
      <c r="D148" s="213"/>
      <c r="E148" s="191"/>
      <c r="F148" s="298" t="s">
        <v>960</v>
      </c>
      <c r="G148" s="327" t="s">
        <v>149</v>
      </c>
      <c r="H148" s="383" t="s">
        <v>286</v>
      </c>
      <c r="I148" s="191"/>
      <c r="J148" s="408" t="s">
        <v>961</v>
      </c>
      <c r="K148" s="299" t="s">
        <v>149</v>
      </c>
      <c r="L148" s="191" t="s">
        <v>851</v>
      </c>
      <c r="N148" s="385"/>
      <c r="O148" s="299"/>
      <c r="P148" s="336"/>
      <c r="S148" s="230" t="s">
        <v>962</v>
      </c>
      <c r="T148" s="231" t="s">
        <v>154</v>
      </c>
      <c r="U148" s="190" t="s">
        <v>430</v>
      </c>
      <c r="V148" s="259" t="s">
        <v>155</v>
      </c>
      <c r="W148" s="259" t="s">
        <v>155</v>
      </c>
      <c r="X148" s="187"/>
      <c r="Y148" s="219"/>
      <c r="Z148" s="186"/>
      <c r="AE148" s="190"/>
      <c r="AH148" s="230"/>
      <c r="AJ148" s="190"/>
      <c r="AR148" s="230"/>
      <c r="AT148" s="190"/>
      <c r="AW148" s="230"/>
      <c r="AY148" s="190"/>
      <c r="BB148" s="230"/>
      <c r="BD148" s="190"/>
    </row>
    <row r="149" customFormat="false" ht="26.5" hidden="false" customHeight="false" outlineLevel="0" collapsed="false">
      <c r="A149" s="212"/>
      <c r="B149" s="235" t="s">
        <v>162</v>
      </c>
      <c r="C149" s="235"/>
      <c r="D149" s="213"/>
      <c r="E149" s="409" t="s">
        <v>963</v>
      </c>
      <c r="F149" s="410" t="s">
        <v>964</v>
      </c>
      <c r="G149" s="243" t="s">
        <v>149</v>
      </c>
      <c r="H149" s="239" t="s">
        <v>851</v>
      </c>
      <c r="I149" s="411" t="s">
        <v>963</v>
      </c>
      <c r="J149" s="412" t="s">
        <v>964</v>
      </c>
      <c r="K149" s="243" t="s">
        <v>149</v>
      </c>
      <c r="L149" s="239" t="s">
        <v>851</v>
      </c>
      <c r="M149" s="241"/>
      <c r="N149" s="412"/>
      <c r="O149" s="243"/>
      <c r="P149" s="306"/>
      <c r="S149" s="242" t="s">
        <v>965</v>
      </c>
      <c r="T149" s="243" t="s">
        <v>154</v>
      </c>
      <c r="U149" s="213" t="s">
        <v>430</v>
      </c>
      <c r="V149" s="259" t="s">
        <v>155</v>
      </c>
      <c r="W149" s="259" t="s">
        <v>155</v>
      </c>
      <c r="X149" s="245"/>
      <c r="Y149" s="235"/>
      <c r="Z149" s="213"/>
      <c r="AC149" s="242" t="s">
        <v>966</v>
      </c>
      <c r="AD149" s="243" t="s">
        <v>624</v>
      </c>
      <c r="AE149" s="413" t="s">
        <v>967</v>
      </c>
      <c r="AF149" s="233" t="s">
        <v>968</v>
      </c>
      <c r="AG149" s="233" t="s">
        <v>968</v>
      </c>
      <c r="AH149" s="246"/>
      <c r="AI149" s="235"/>
      <c r="AJ149" s="235"/>
      <c r="AR149" s="246"/>
      <c r="AS149" s="235"/>
      <c r="AT149" s="213"/>
      <c r="AW149" s="246"/>
      <c r="AX149" s="235"/>
      <c r="AY149" s="213"/>
      <c r="BB149" s="246"/>
      <c r="BC149" s="235"/>
      <c r="BD149" s="213"/>
      <c r="BG149" s="245"/>
      <c r="BH149" s="235"/>
      <c r="BI149" s="235"/>
      <c r="BJ149" s="235"/>
      <c r="BK149" s="235"/>
      <c r="BL149" s="235"/>
    </row>
    <row r="150" customFormat="false" ht="15.8" hidden="false" customHeight="false" outlineLevel="0" collapsed="false">
      <c r="A150" s="414" t="n">
        <v>35</v>
      </c>
      <c r="B150" s="216" t="s">
        <v>122</v>
      </c>
      <c r="C150" s="216" t="s">
        <v>969</v>
      </c>
      <c r="D150" s="415"/>
      <c r="E150" s="416" t="s">
        <v>970</v>
      </c>
      <c r="F150" s="191"/>
      <c r="G150" s="290"/>
      <c r="H150" s="290"/>
      <c r="I150" s="291" t="s">
        <v>971</v>
      </c>
      <c r="J150" s="417" t="s">
        <v>972</v>
      </c>
      <c r="K150" s="418"/>
      <c r="L150" s="418" t="s">
        <v>973</v>
      </c>
      <c r="M150" s="419" t="s">
        <v>974</v>
      </c>
      <c r="N150" s="215" t="s">
        <v>975</v>
      </c>
      <c r="O150" s="216"/>
      <c r="P150" s="217" t="s">
        <v>976</v>
      </c>
      <c r="Q150" s="252"/>
      <c r="R150" s="252"/>
      <c r="S150" s="228"/>
      <c r="T150" s="255"/>
      <c r="U150" s="255"/>
      <c r="V150" s="252"/>
      <c r="W150" s="252"/>
      <c r="X150" s="218"/>
      <c r="Y150" s="216"/>
      <c r="Z150" s="217"/>
      <c r="AA150" s="252"/>
      <c r="AB150" s="252"/>
      <c r="AC150" s="215" t="s">
        <v>977</v>
      </c>
      <c r="AD150" s="216"/>
      <c r="AE150" s="217" t="s">
        <v>978</v>
      </c>
      <c r="AF150" s="252"/>
      <c r="AG150" s="252"/>
      <c r="AH150" s="215"/>
      <c r="AI150" s="216"/>
      <c r="AJ150" s="216"/>
      <c r="AK150" s="252"/>
      <c r="AL150" s="252"/>
      <c r="AP150" s="253"/>
      <c r="AQ150" s="252"/>
      <c r="AR150" s="215" t="s">
        <v>979</v>
      </c>
      <c r="AS150" s="216"/>
      <c r="AT150" s="217" t="s">
        <v>300</v>
      </c>
      <c r="AU150" s="252"/>
      <c r="AV150" s="252"/>
      <c r="AW150" s="215" t="s">
        <v>980</v>
      </c>
      <c r="AX150" s="216"/>
      <c r="AY150" s="217" t="s">
        <v>379</v>
      </c>
      <c r="AZ150" s="252"/>
      <c r="BA150" s="252"/>
      <c r="BB150" s="189" t="s">
        <v>981</v>
      </c>
      <c r="BD150" s="190" t="s">
        <v>161</v>
      </c>
      <c r="BE150" s="252"/>
      <c r="BF150" s="252"/>
      <c r="BG150" s="420" t="s">
        <v>982</v>
      </c>
      <c r="BH150" s="216"/>
      <c r="BI150" s="216"/>
      <c r="BJ150" s="216"/>
      <c r="BK150" s="216"/>
      <c r="BL150" s="216"/>
    </row>
    <row r="151" customFormat="false" ht="15.8" hidden="false" customHeight="false" outlineLevel="0" collapsed="false">
      <c r="A151" s="414"/>
      <c r="B151" s="186" t="s">
        <v>456</v>
      </c>
      <c r="D151" s="415"/>
      <c r="E151" s="191"/>
      <c r="F151" s="191"/>
      <c r="G151" s="191"/>
      <c r="H151" s="191"/>
      <c r="I151" s="282"/>
      <c r="J151" s="191"/>
      <c r="K151" s="191"/>
      <c r="L151" s="191"/>
      <c r="M151" s="188" t="s">
        <v>983</v>
      </c>
      <c r="P151" s="186"/>
      <c r="S151" s="228"/>
      <c r="T151" s="255"/>
      <c r="U151" s="255"/>
      <c r="X151" s="187"/>
      <c r="Y151" s="219"/>
      <c r="Z151" s="186"/>
      <c r="AC151" s="189" t="s">
        <v>984</v>
      </c>
      <c r="AE151" s="190"/>
      <c r="AJ151" s="190"/>
      <c r="AR151" s="265"/>
      <c r="AT151" s="190"/>
      <c r="AY151" s="190"/>
      <c r="BD151" s="190"/>
    </row>
    <row r="152" customFormat="false" ht="15.8" hidden="false" customHeight="false" outlineLevel="0" collapsed="false">
      <c r="A152" s="414"/>
      <c r="B152" s="186" t="s">
        <v>145</v>
      </c>
      <c r="D152" s="415"/>
      <c r="E152" s="191"/>
      <c r="F152" s="191"/>
      <c r="G152" s="191"/>
      <c r="H152" s="191"/>
      <c r="I152" s="191"/>
      <c r="J152" s="191"/>
      <c r="K152" s="191"/>
      <c r="L152" s="191"/>
      <c r="M152" s="188" t="s">
        <v>353</v>
      </c>
      <c r="P152" s="186"/>
      <c r="S152" s="228"/>
      <c r="T152" s="255"/>
      <c r="U152" s="255"/>
      <c r="X152" s="187"/>
      <c r="Y152" s="219"/>
      <c r="Z152" s="186"/>
      <c r="AE152" s="190"/>
      <c r="AH152" s="187"/>
      <c r="AJ152" s="190"/>
      <c r="AR152" s="265"/>
      <c r="AT152" s="190"/>
      <c r="AY152" s="190"/>
      <c r="BB152" s="189"/>
      <c r="BD152" s="190"/>
    </row>
    <row r="153" customFormat="false" ht="118.05" hidden="false" customHeight="false" outlineLevel="0" collapsed="false">
      <c r="A153" s="414"/>
      <c r="B153" s="186" t="s">
        <v>146</v>
      </c>
      <c r="D153" s="415"/>
      <c r="E153" s="191"/>
      <c r="F153" s="298" t="s">
        <v>985</v>
      </c>
      <c r="G153" s="366" t="s">
        <v>608</v>
      </c>
      <c r="H153" s="383" t="s">
        <v>286</v>
      </c>
      <c r="I153" s="191"/>
      <c r="J153" s="314" t="s">
        <v>986</v>
      </c>
      <c r="K153" s="191" t="s">
        <v>288</v>
      </c>
      <c r="L153" s="191" t="s">
        <v>289</v>
      </c>
      <c r="N153" s="230"/>
      <c r="P153" s="186"/>
      <c r="S153" s="228"/>
      <c r="T153" s="255"/>
      <c r="U153" s="255"/>
      <c r="X153" s="187"/>
      <c r="Y153" s="219"/>
      <c r="Z153" s="186"/>
      <c r="AC153" s="230" t="s">
        <v>987</v>
      </c>
      <c r="AD153" s="231" t="s">
        <v>154</v>
      </c>
      <c r="AE153" s="190" t="s">
        <v>988</v>
      </c>
      <c r="AF153" s="263" t="s">
        <v>989</v>
      </c>
      <c r="AG153" s="263" t="s">
        <v>989</v>
      </c>
      <c r="AH153" s="230" t="s">
        <v>987</v>
      </c>
      <c r="AI153" s="231" t="s">
        <v>154</v>
      </c>
      <c r="AJ153" s="190" t="s">
        <v>988</v>
      </c>
      <c r="AK153" s="263" t="s">
        <v>990</v>
      </c>
      <c r="AL153" s="263" t="s">
        <v>990</v>
      </c>
      <c r="AR153" s="230" t="s">
        <v>991</v>
      </c>
      <c r="AS153" s="231" t="s">
        <v>293</v>
      </c>
      <c r="AT153" s="190" t="s">
        <v>300</v>
      </c>
      <c r="AU153" s="259" t="s">
        <v>301</v>
      </c>
      <c r="AV153" s="259" t="s">
        <v>301</v>
      </c>
      <c r="AW153" s="230" t="s">
        <v>992</v>
      </c>
      <c r="AX153" s="231" t="s">
        <v>154</v>
      </c>
      <c r="AY153" s="190" t="s">
        <v>379</v>
      </c>
      <c r="AZ153" s="259" t="s">
        <v>155</v>
      </c>
      <c r="BA153" s="259" t="s">
        <v>155</v>
      </c>
      <c r="BB153" s="230" t="s">
        <v>160</v>
      </c>
      <c r="BD153" s="190" t="s">
        <v>161</v>
      </c>
    </row>
    <row r="154" customFormat="false" ht="79.2" hidden="false" customHeight="true" outlineLevel="0" collapsed="false">
      <c r="A154" s="414"/>
      <c r="B154" s="235" t="s">
        <v>162</v>
      </c>
      <c r="C154" s="235"/>
      <c r="D154" s="415"/>
      <c r="E154" s="421" t="s">
        <v>993</v>
      </c>
      <c r="F154" s="422" t="s">
        <v>994</v>
      </c>
      <c r="G154" s="303" t="s">
        <v>312</v>
      </c>
      <c r="H154" s="305" t="s">
        <v>462</v>
      </c>
      <c r="I154" s="423" t="s">
        <v>995</v>
      </c>
      <c r="J154" s="239" t="s">
        <v>996</v>
      </c>
      <c r="K154" s="239" t="s">
        <v>997</v>
      </c>
      <c r="L154" s="304" t="s">
        <v>286</v>
      </c>
      <c r="M154" s="241"/>
      <c r="N154" s="246"/>
      <c r="O154" s="235"/>
      <c r="P154" s="213"/>
      <c r="S154" s="246"/>
      <c r="T154" s="235"/>
      <c r="U154" s="213"/>
      <c r="X154" s="245"/>
      <c r="Y154" s="235"/>
      <c r="Z154" s="213"/>
      <c r="AC154" s="242" t="s">
        <v>998</v>
      </c>
      <c r="AD154" s="243" t="s">
        <v>154</v>
      </c>
      <c r="AE154" s="213" t="s">
        <v>988</v>
      </c>
      <c r="AF154" s="424" t="s">
        <v>999</v>
      </c>
      <c r="AG154" s="424" t="s">
        <v>999</v>
      </c>
      <c r="AH154" s="242" t="s">
        <v>998</v>
      </c>
      <c r="AI154" s="243" t="s">
        <v>154</v>
      </c>
      <c r="AJ154" s="213" t="s">
        <v>988</v>
      </c>
      <c r="AK154" s="424" t="s">
        <v>999</v>
      </c>
      <c r="AL154" s="424" t="s">
        <v>999</v>
      </c>
      <c r="AM154" s="308"/>
      <c r="AN154" s="248"/>
      <c r="AO154" s="248"/>
      <c r="AR154" s="242" t="s">
        <v>1000</v>
      </c>
      <c r="AS154" s="243" t="s">
        <v>293</v>
      </c>
      <c r="AT154" s="213" t="s">
        <v>300</v>
      </c>
      <c r="AU154" s="259" t="s">
        <v>301</v>
      </c>
      <c r="AV154" s="259" t="s">
        <v>301</v>
      </c>
      <c r="AW154" s="242" t="s">
        <v>1001</v>
      </c>
      <c r="AX154" s="243" t="s">
        <v>154</v>
      </c>
      <c r="AY154" s="213" t="s">
        <v>379</v>
      </c>
      <c r="AZ154" s="259" t="s">
        <v>155</v>
      </c>
      <c r="BA154" s="233" t="s">
        <v>1002</v>
      </c>
      <c r="BB154" s="242" t="s">
        <v>1001</v>
      </c>
      <c r="BC154" s="243" t="s">
        <v>154</v>
      </c>
      <c r="BD154" s="213" t="s">
        <v>161</v>
      </c>
      <c r="BE154" s="259" t="s">
        <v>155</v>
      </c>
      <c r="BF154" s="233" t="s">
        <v>1002</v>
      </c>
      <c r="BG154" s="245"/>
      <c r="BH154" s="235"/>
      <c r="BI154" s="235"/>
      <c r="BJ154" s="235"/>
      <c r="BK154" s="235"/>
      <c r="BL154" s="235"/>
    </row>
    <row r="155" customFormat="false" ht="63.85" hidden="false" customHeight="false" outlineLevel="0" collapsed="false">
      <c r="A155" s="414" t="n">
        <v>36</v>
      </c>
      <c r="B155" s="216" t="s">
        <v>122</v>
      </c>
      <c r="C155" s="216" t="s">
        <v>123</v>
      </c>
      <c r="D155" s="415"/>
      <c r="E155" s="348"/>
      <c r="F155" s="348" t="s">
        <v>1003</v>
      </c>
      <c r="G155" s="323" t="s">
        <v>494</v>
      </c>
      <c r="H155" s="191" t="s">
        <v>1004</v>
      </c>
      <c r="I155" s="252"/>
      <c r="J155" s="252" t="s">
        <v>1005</v>
      </c>
      <c r="K155" s="252"/>
      <c r="L155" s="252" t="s">
        <v>1006</v>
      </c>
      <c r="M155" s="343" t="s">
        <v>1007</v>
      </c>
      <c r="N155" s="425" t="s">
        <v>1008</v>
      </c>
      <c r="O155" s="216"/>
      <c r="P155" s="217" t="s">
        <v>1009</v>
      </c>
      <c r="Q155" s="252"/>
      <c r="R155" s="252"/>
      <c r="S155" s="215" t="s">
        <v>1010</v>
      </c>
      <c r="T155" s="216"/>
      <c r="U155" s="217" t="s">
        <v>1011</v>
      </c>
      <c r="V155" s="252"/>
      <c r="W155" s="252"/>
      <c r="X155" s="218"/>
      <c r="Y155" s="216"/>
      <c r="Z155" s="217"/>
      <c r="AA155" s="252"/>
      <c r="AB155" s="252"/>
      <c r="AC155" s="215" t="s">
        <v>1012</v>
      </c>
      <c r="AD155" s="216"/>
      <c r="AE155" s="217" t="s">
        <v>272</v>
      </c>
      <c r="AF155" s="252"/>
      <c r="AG155" s="252"/>
      <c r="AH155" s="215" t="s">
        <v>1012</v>
      </c>
      <c r="AI155" s="216"/>
      <c r="AJ155" s="216" t="s">
        <v>1013</v>
      </c>
      <c r="AK155" s="252"/>
      <c r="AL155" s="252"/>
      <c r="AM155" s="254" t="s">
        <v>1014</v>
      </c>
      <c r="AO155" s="193" t="s">
        <v>1015</v>
      </c>
      <c r="AP155" s="253"/>
      <c r="AQ155" s="252"/>
      <c r="AR155" s="215" t="s">
        <v>1016</v>
      </c>
      <c r="AS155" s="216"/>
      <c r="AT155" s="217" t="s">
        <v>1011</v>
      </c>
      <c r="AU155" s="252"/>
      <c r="AV155" s="252"/>
      <c r="AW155" s="215" t="s">
        <v>1017</v>
      </c>
      <c r="AX155" s="216"/>
      <c r="AY155" s="217" t="s">
        <v>1018</v>
      </c>
      <c r="AZ155" s="252"/>
      <c r="BA155" s="252"/>
      <c r="BB155" s="215" t="s">
        <v>1019</v>
      </c>
      <c r="BC155" s="216"/>
      <c r="BD155" s="217" t="s">
        <v>1020</v>
      </c>
      <c r="BE155" s="252"/>
      <c r="BF155" s="252"/>
      <c r="BG155" s="218"/>
      <c r="BH155" s="216"/>
      <c r="BI155" s="216"/>
      <c r="BJ155" s="216"/>
      <c r="BK155" s="216"/>
      <c r="BL155" s="216"/>
    </row>
    <row r="156" customFormat="false" ht="26.5" hidden="false" customHeight="false" outlineLevel="0" collapsed="false">
      <c r="A156" s="414"/>
      <c r="B156" s="186" t="s">
        <v>456</v>
      </c>
      <c r="D156" s="415"/>
      <c r="E156" s="191"/>
      <c r="F156" s="191"/>
      <c r="G156" s="191"/>
      <c r="H156" s="191"/>
      <c r="I156" s="191"/>
      <c r="J156" s="191"/>
      <c r="K156" s="191"/>
      <c r="L156" s="191"/>
      <c r="M156" s="188" t="s">
        <v>1021</v>
      </c>
      <c r="P156" s="186"/>
      <c r="U156" s="186"/>
      <c r="X156" s="187"/>
      <c r="Y156" s="219"/>
      <c r="Z156" s="186"/>
      <c r="AE156" s="190"/>
      <c r="AH156" s="189" t="s">
        <v>1022</v>
      </c>
      <c r="AJ156" s="190" t="s">
        <v>1023</v>
      </c>
      <c r="AM156" s="192" t="s">
        <v>1024</v>
      </c>
      <c r="AO156" s="193" t="s">
        <v>1015</v>
      </c>
      <c r="AT156" s="190"/>
      <c r="AY156" s="190"/>
      <c r="BB156" s="426"/>
      <c r="BC156" s="336"/>
      <c r="BD156" s="190"/>
    </row>
    <row r="157" customFormat="false" ht="15.8" hidden="false" customHeight="false" outlineLevel="0" collapsed="false">
      <c r="A157" s="414"/>
      <c r="B157" s="186" t="s">
        <v>145</v>
      </c>
      <c r="D157" s="415"/>
      <c r="E157" s="191"/>
      <c r="F157" s="191"/>
      <c r="G157" s="191"/>
      <c r="H157" s="191"/>
      <c r="I157" s="191"/>
      <c r="J157" s="191"/>
      <c r="K157" s="191"/>
      <c r="L157" s="191"/>
      <c r="M157" s="188" t="s">
        <v>515</v>
      </c>
      <c r="P157" s="186"/>
      <c r="S157" s="187" t="s">
        <v>1025</v>
      </c>
      <c r="U157" s="186" t="s">
        <v>1026</v>
      </c>
      <c r="X157" s="187"/>
      <c r="Y157" s="219"/>
      <c r="Z157" s="186"/>
      <c r="AE157" s="190"/>
      <c r="AH157" s="187"/>
      <c r="AJ157" s="190"/>
      <c r="AT157" s="190"/>
      <c r="AY157" s="190"/>
      <c r="BB157" s="0"/>
      <c r="BC157" s="0"/>
      <c r="BD157" s="0"/>
      <c r="BE157" s="0"/>
      <c r="BF157" s="0"/>
    </row>
    <row r="158" customFormat="false" ht="15.8" hidden="false" customHeight="false" outlineLevel="0" collapsed="false">
      <c r="A158" s="414"/>
      <c r="B158" s="186" t="s">
        <v>146</v>
      </c>
      <c r="D158" s="415"/>
      <c r="E158" s="191"/>
      <c r="F158" s="297" t="s">
        <v>1027</v>
      </c>
      <c r="G158" s="366" t="s">
        <v>608</v>
      </c>
      <c r="H158" s="383" t="s">
        <v>286</v>
      </c>
      <c r="I158" s="191"/>
      <c r="J158" s="297" t="s">
        <v>1028</v>
      </c>
      <c r="K158" s="327" t="s">
        <v>1029</v>
      </c>
      <c r="L158" s="226" t="s">
        <v>286</v>
      </c>
      <c r="M158" s="188" t="s">
        <v>1030</v>
      </c>
      <c r="N158" s="230"/>
      <c r="P158" s="186"/>
      <c r="S158" s="230"/>
      <c r="U158" s="186"/>
      <c r="X158" s="187"/>
      <c r="Y158" s="219"/>
      <c r="Z158" s="186"/>
      <c r="AC158" s="230" t="s">
        <v>1031</v>
      </c>
      <c r="AD158" s="231" t="s">
        <v>154</v>
      </c>
      <c r="AE158" s="190" t="s">
        <v>272</v>
      </c>
      <c r="AF158" s="427" t="s">
        <v>1032</v>
      </c>
      <c r="AG158" s="427" t="s">
        <v>1032</v>
      </c>
      <c r="AH158" s="230" t="s">
        <v>1033</v>
      </c>
      <c r="AI158" s="231" t="s">
        <v>154</v>
      </c>
      <c r="AJ158" s="190" t="s">
        <v>1023</v>
      </c>
      <c r="AK158" s="427" t="s">
        <v>1032</v>
      </c>
      <c r="AL158" s="427" t="s">
        <v>1032</v>
      </c>
      <c r="AM158" s="260" t="s">
        <v>1034</v>
      </c>
      <c r="AN158" s="261" t="s">
        <v>154</v>
      </c>
      <c r="AO158" s="193" t="s">
        <v>1015</v>
      </c>
      <c r="AR158" s="230"/>
      <c r="AT158" s="190"/>
      <c r="AW158" s="230" t="s">
        <v>160</v>
      </c>
      <c r="AY158" s="190" t="s">
        <v>1018</v>
      </c>
      <c r="BB158" s="0"/>
      <c r="BC158" s="0"/>
      <c r="BD158" s="0"/>
      <c r="BE158" s="0"/>
      <c r="BF158" s="0"/>
    </row>
    <row r="159" customFormat="false" ht="15.8" hidden="false" customHeight="false" outlineLevel="0" collapsed="false">
      <c r="A159" s="414"/>
      <c r="D159" s="415"/>
      <c r="E159" s="191"/>
      <c r="F159" s="191"/>
      <c r="G159" s="191"/>
      <c r="H159" s="191"/>
      <c r="I159" s="191"/>
      <c r="J159" s="191"/>
      <c r="K159" s="191"/>
      <c r="L159" s="191"/>
      <c r="M159" s="188" t="s">
        <v>353</v>
      </c>
      <c r="N159" s="230"/>
      <c r="P159" s="186"/>
      <c r="S159" s="230"/>
      <c r="U159" s="186"/>
      <c r="X159" s="187"/>
      <c r="Y159" s="219"/>
      <c r="Z159" s="186"/>
      <c r="AC159" s="230"/>
      <c r="AD159" s="231"/>
      <c r="AE159" s="190"/>
      <c r="AH159" s="230"/>
      <c r="AJ159" s="190"/>
      <c r="AR159" s="230"/>
      <c r="AT159" s="190"/>
      <c r="AW159" s="276" t="s">
        <v>160</v>
      </c>
      <c r="AY159" s="190" t="s">
        <v>1018</v>
      </c>
      <c r="BB159" s="0"/>
      <c r="BC159" s="0"/>
      <c r="BD159" s="0"/>
      <c r="BE159" s="0"/>
      <c r="BF159" s="0"/>
    </row>
    <row r="160" customFormat="false" ht="15.8" hidden="false" customHeight="false" outlineLevel="0" collapsed="false">
      <c r="A160" s="414"/>
      <c r="D160" s="415"/>
      <c r="E160" s="191"/>
      <c r="F160" s="191"/>
      <c r="G160" s="191"/>
      <c r="H160" s="191"/>
      <c r="I160" s="191"/>
      <c r="J160" s="191"/>
      <c r="K160" s="191"/>
      <c r="L160" s="191"/>
      <c r="N160" s="230"/>
      <c r="P160" s="186"/>
      <c r="S160" s="230"/>
      <c r="U160" s="186"/>
      <c r="X160" s="187"/>
      <c r="Y160" s="219"/>
      <c r="Z160" s="186"/>
      <c r="AC160" s="230"/>
      <c r="AD160" s="231"/>
      <c r="AE160" s="190"/>
      <c r="AH160" s="230"/>
      <c r="AJ160" s="190"/>
      <c r="AR160" s="230"/>
      <c r="AT160" s="190"/>
      <c r="AW160" s="276"/>
      <c r="AY160" s="190"/>
      <c r="BB160" s="0"/>
      <c r="BC160" s="0"/>
      <c r="BD160" s="0"/>
      <c r="BE160" s="0"/>
      <c r="BF160" s="0"/>
    </row>
    <row r="161" customFormat="false" ht="97.3" hidden="false" customHeight="true" outlineLevel="0" collapsed="false">
      <c r="A161" s="414"/>
      <c r="D161" s="415"/>
      <c r="E161" s="191"/>
      <c r="F161" s="239"/>
      <c r="G161" s="191"/>
      <c r="H161" s="191"/>
      <c r="I161" s="191"/>
      <c r="J161" s="191"/>
      <c r="K161" s="191"/>
      <c r="L161" s="191"/>
      <c r="N161" s="230"/>
      <c r="P161" s="186"/>
      <c r="S161" s="230"/>
      <c r="U161" s="186"/>
      <c r="X161" s="187"/>
      <c r="Y161" s="219"/>
      <c r="Z161" s="186"/>
      <c r="AC161" s="230"/>
      <c r="AD161" s="231"/>
      <c r="AE161" s="190"/>
      <c r="AH161" s="230"/>
      <c r="AJ161" s="190"/>
      <c r="AM161" s="278" t="s">
        <v>1035</v>
      </c>
      <c r="AN161" s="279" t="s">
        <v>154</v>
      </c>
      <c r="AO161" s="193" t="s">
        <v>1015</v>
      </c>
      <c r="AR161" s="230"/>
      <c r="AT161" s="190"/>
      <c r="AW161" s="276"/>
      <c r="AY161" s="190"/>
      <c r="BB161" s="276" t="s">
        <v>1036</v>
      </c>
      <c r="BC161" s="277"/>
      <c r="BD161" s="190" t="s">
        <v>1020</v>
      </c>
      <c r="BE161" s="233" t="s">
        <v>1037</v>
      </c>
      <c r="BF161" s="233" t="s">
        <v>1037</v>
      </c>
    </row>
    <row r="162" customFormat="false" ht="187.3" hidden="false" customHeight="false" outlineLevel="0" collapsed="false">
      <c r="A162" s="414"/>
      <c r="B162" s="235" t="s">
        <v>162</v>
      </c>
      <c r="C162" s="235"/>
      <c r="D162" s="415"/>
      <c r="E162" s="320" t="s">
        <v>1038</v>
      </c>
      <c r="F162" s="239" t="s">
        <v>1039</v>
      </c>
      <c r="G162" s="237" t="s">
        <v>1040</v>
      </c>
      <c r="H162" s="304" t="s">
        <v>286</v>
      </c>
      <c r="I162" s="320" t="s">
        <v>1038</v>
      </c>
      <c r="J162" s="239" t="s">
        <v>1039</v>
      </c>
      <c r="K162" s="237" t="s">
        <v>1040</v>
      </c>
      <c r="L162" s="304" t="s">
        <v>286</v>
      </c>
      <c r="M162" s="241"/>
      <c r="N162" s="246"/>
      <c r="O162" s="235"/>
      <c r="P162" s="213"/>
      <c r="S162" s="246"/>
      <c r="T162" s="235"/>
      <c r="U162" s="213"/>
      <c r="X162" s="245"/>
      <c r="Y162" s="235"/>
      <c r="Z162" s="213"/>
      <c r="AC162" s="242" t="s">
        <v>1041</v>
      </c>
      <c r="AD162" s="243" t="s">
        <v>154</v>
      </c>
      <c r="AE162" s="213" t="s">
        <v>272</v>
      </c>
      <c r="AF162" s="427" t="s">
        <v>1032</v>
      </c>
      <c r="AG162" s="427" t="s">
        <v>1032</v>
      </c>
      <c r="AH162" s="242" t="s">
        <v>1042</v>
      </c>
      <c r="AI162" s="243" t="s">
        <v>154</v>
      </c>
      <c r="AJ162" s="235" t="s">
        <v>1023</v>
      </c>
      <c r="AK162" s="233" t="s">
        <v>1043</v>
      </c>
      <c r="AL162" s="427" t="s">
        <v>1032</v>
      </c>
      <c r="AM162" s="288" t="s">
        <v>1044</v>
      </c>
      <c r="AN162" s="289" t="s">
        <v>154</v>
      </c>
      <c r="AO162" s="248" t="s">
        <v>1015</v>
      </c>
      <c r="AR162" s="246"/>
      <c r="AS162" s="235"/>
      <c r="AT162" s="213"/>
      <c r="AW162" s="242" t="s">
        <v>160</v>
      </c>
      <c r="AX162" s="235"/>
      <c r="AY162" s="213" t="s">
        <v>1018</v>
      </c>
      <c r="BB162" s="242" t="s">
        <v>1045</v>
      </c>
      <c r="BC162" s="243" t="s">
        <v>154</v>
      </c>
      <c r="BD162" s="213" t="s">
        <v>1020</v>
      </c>
      <c r="BE162" s="259" t="s">
        <v>1046</v>
      </c>
      <c r="BF162" s="259" t="s">
        <v>1046</v>
      </c>
      <c r="BG162" s="245"/>
      <c r="BH162" s="235"/>
      <c r="BI162" s="235"/>
      <c r="BJ162" s="235"/>
      <c r="BK162" s="235"/>
      <c r="BL162" s="235"/>
    </row>
    <row r="163" customFormat="false" ht="60.8" hidden="false" customHeight="false" outlineLevel="0" collapsed="false">
      <c r="A163" s="428" t="n">
        <v>37</v>
      </c>
      <c r="B163" s="216" t="s">
        <v>122</v>
      </c>
      <c r="C163" s="429" t="s">
        <v>1047</v>
      </c>
      <c r="D163" s="429"/>
      <c r="E163" s="187" t="s">
        <v>1048</v>
      </c>
      <c r="F163" s="323" t="s">
        <v>440</v>
      </c>
      <c r="G163" s="290"/>
      <c r="H163" s="290" t="s">
        <v>127</v>
      </c>
      <c r="I163" s="187" t="s">
        <v>1048</v>
      </c>
      <c r="J163" s="430" t="s">
        <v>1049</v>
      </c>
      <c r="K163" s="342" t="s">
        <v>1050</v>
      </c>
      <c r="L163" s="187" t="s">
        <v>1051</v>
      </c>
      <c r="M163" s="431"/>
      <c r="N163" s="218" t="s">
        <v>1052</v>
      </c>
      <c r="O163" s="216"/>
      <c r="P163" s="217" t="s">
        <v>1053</v>
      </c>
      <c r="Q163" s="252"/>
      <c r="R163" s="252"/>
      <c r="S163" s="189" t="s">
        <v>1052</v>
      </c>
      <c r="U163" s="190" t="s">
        <v>1054</v>
      </c>
      <c r="V163" s="252"/>
      <c r="W163" s="252"/>
      <c r="X163" s="265"/>
      <c r="Y163" s="336"/>
      <c r="Z163" s="336"/>
      <c r="AA163" s="252"/>
      <c r="AB163" s="252"/>
      <c r="AC163" s="189" t="s">
        <v>450</v>
      </c>
      <c r="AE163" s="186" t="s">
        <v>470</v>
      </c>
      <c r="AF163" s="252"/>
      <c r="AG163" s="252"/>
      <c r="AH163" s="189" t="s">
        <v>1055</v>
      </c>
      <c r="AJ163" s="190" t="s">
        <v>1056</v>
      </c>
      <c r="AK163" s="252"/>
      <c r="AL163" s="252"/>
      <c r="AP163" s="253"/>
      <c r="AQ163" s="252"/>
      <c r="AR163" s="189" t="s">
        <v>1057</v>
      </c>
      <c r="AS163" s="336"/>
      <c r="AT163" s="190" t="s">
        <v>300</v>
      </c>
      <c r="AU163" s="252"/>
      <c r="AV163" s="252"/>
      <c r="AW163" s="265"/>
      <c r="AX163" s="336"/>
      <c r="AY163" s="432"/>
      <c r="AZ163" s="252"/>
      <c r="BA163" s="252"/>
      <c r="BB163" s="215"/>
      <c r="BC163" s="216"/>
      <c r="BD163" s="217"/>
      <c r="BE163" s="252"/>
      <c r="BF163" s="252"/>
      <c r="BG163" s="218"/>
      <c r="BH163" s="216"/>
      <c r="BI163" s="216"/>
      <c r="BJ163" s="216"/>
      <c r="BK163" s="216"/>
      <c r="BL163" s="216"/>
    </row>
    <row r="164" customFormat="false" ht="15.8" hidden="false" customHeight="false" outlineLevel="0" collapsed="false">
      <c r="A164" s="428"/>
      <c r="B164" s="219"/>
      <c r="C164" s="433"/>
      <c r="D164" s="433"/>
      <c r="E164" s="191"/>
      <c r="F164" s="191"/>
      <c r="G164" s="191"/>
      <c r="H164" s="191"/>
      <c r="I164" s="191"/>
      <c r="J164" s="191"/>
      <c r="K164" s="191"/>
      <c r="L164" s="191"/>
      <c r="M164" s="188" t="s">
        <v>1058</v>
      </c>
      <c r="N164" s="228" t="s">
        <v>1059</v>
      </c>
      <c r="O164" s="433"/>
      <c r="P164" s="190" t="s">
        <v>1060</v>
      </c>
      <c r="X164" s="265"/>
      <c r="Y164" s="336"/>
      <c r="Z164" s="336"/>
      <c r="AJ164" s="190"/>
      <c r="AS164" s="336"/>
      <c r="AT164" s="190"/>
      <c r="AW164" s="265"/>
      <c r="AX164" s="336"/>
      <c r="AY164" s="432"/>
      <c r="BB164" s="215"/>
      <c r="BC164" s="216"/>
      <c r="BD164" s="217"/>
      <c r="BG164" s="218"/>
      <c r="BH164" s="216"/>
      <c r="BI164" s="216"/>
      <c r="BJ164" s="216"/>
      <c r="BK164" s="216"/>
      <c r="BL164" s="216"/>
    </row>
    <row r="165" customFormat="false" ht="15.05" hidden="false" customHeight="false" outlineLevel="0" collapsed="false">
      <c r="A165" s="428"/>
      <c r="B165" s="186" t="s">
        <v>456</v>
      </c>
      <c r="C165" s="265"/>
      <c r="D165" s="336"/>
      <c r="E165" s="191"/>
      <c r="F165" s="226"/>
      <c r="G165" s="191"/>
      <c r="H165" s="191"/>
      <c r="I165" s="191"/>
      <c r="J165" s="191"/>
      <c r="K165" s="191"/>
      <c r="L165" s="191"/>
      <c r="M165" s="188" t="s">
        <v>152</v>
      </c>
      <c r="N165" s="305"/>
      <c r="O165" s="433"/>
      <c r="P165" s="432"/>
      <c r="S165" s="265"/>
      <c r="T165" s="336"/>
      <c r="U165" s="432"/>
      <c r="X165" s="265"/>
      <c r="Y165" s="336"/>
      <c r="Z165" s="432"/>
      <c r="AH165" s="265"/>
      <c r="AI165" s="336"/>
      <c r="AJ165" s="432"/>
      <c r="AR165" s="265"/>
      <c r="AS165" s="336"/>
      <c r="AT165" s="190"/>
      <c r="AW165" s="265"/>
      <c r="AX165" s="336"/>
      <c r="AY165" s="432"/>
      <c r="BD165" s="190"/>
    </row>
    <row r="166" customFormat="false" ht="15.05" hidden="false" customHeight="false" outlineLevel="0" collapsed="false">
      <c r="A166" s="428"/>
      <c r="B166" s="186" t="s">
        <v>145</v>
      </c>
      <c r="C166" s="265"/>
      <c r="D166" s="336"/>
      <c r="E166" s="226"/>
      <c r="F166" s="226"/>
      <c r="G166" s="226"/>
      <c r="H166" s="226"/>
      <c r="I166" s="226"/>
      <c r="J166" s="226"/>
      <c r="K166" s="226"/>
      <c r="L166" s="226"/>
      <c r="M166" s="358"/>
      <c r="N166" s="305"/>
      <c r="O166" s="433"/>
      <c r="P166" s="432"/>
      <c r="S166" s="265"/>
      <c r="T166" s="336"/>
      <c r="U166" s="432"/>
      <c r="X166" s="265"/>
      <c r="Y166" s="336"/>
      <c r="Z166" s="432"/>
      <c r="AH166" s="265"/>
      <c r="AI166" s="336"/>
      <c r="AJ166" s="432"/>
      <c r="AR166" s="187"/>
      <c r="AW166" s="265"/>
      <c r="AX166" s="336"/>
      <c r="AY166" s="432"/>
      <c r="BB166" s="189"/>
      <c r="BD166" s="190"/>
    </row>
    <row r="167" customFormat="false" ht="83.7" hidden="false" customHeight="false" outlineLevel="0" collapsed="false">
      <c r="A167" s="428"/>
      <c r="B167" s="186" t="s">
        <v>146</v>
      </c>
      <c r="C167" s="265"/>
      <c r="D167" s="336"/>
      <c r="E167" s="226"/>
      <c r="F167" s="297" t="s">
        <v>1061</v>
      </c>
      <c r="G167" s="327" t="s">
        <v>1029</v>
      </c>
      <c r="H167" s="226" t="s">
        <v>286</v>
      </c>
      <c r="I167" s="226"/>
      <c r="J167" s="297" t="s">
        <v>1062</v>
      </c>
      <c r="K167" s="327" t="s">
        <v>1029</v>
      </c>
      <c r="L167" s="226" t="s">
        <v>286</v>
      </c>
      <c r="M167" s="358"/>
      <c r="N167" s="385" t="s">
        <v>1063</v>
      </c>
      <c r="O167" s="299" t="s">
        <v>149</v>
      </c>
      <c r="P167" s="336" t="s">
        <v>317</v>
      </c>
      <c r="S167" s="265"/>
      <c r="T167" s="336"/>
      <c r="U167" s="432"/>
      <c r="X167" s="265"/>
      <c r="Y167" s="336"/>
      <c r="Z167" s="432"/>
      <c r="AC167" s="230" t="s">
        <v>469</v>
      </c>
      <c r="AD167" s="231" t="s">
        <v>154</v>
      </c>
      <c r="AE167" s="186" t="s">
        <v>470</v>
      </c>
      <c r="AF167" s="434" t="s">
        <v>1064</v>
      </c>
      <c r="AG167" s="434" t="s">
        <v>1064</v>
      </c>
      <c r="AH167" s="265"/>
      <c r="AI167" s="336"/>
      <c r="AJ167" s="432"/>
      <c r="AR167" s="230" t="s">
        <v>1065</v>
      </c>
      <c r="AS167" s="231" t="s">
        <v>154</v>
      </c>
      <c r="AT167" s="190" t="s">
        <v>300</v>
      </c>
      <c r="AU167" s="259" t="s">
        <v>474</v>
      </c>
      <c r="AV167" s="259" t="s">
        <v>474</v>
      </c>
      <c r="AW167" s="265"/>
      <c r="AX167" s="336"/>
      <c r="AY167" s="432"/>
      <c r="BB167" s="230"/>
      <c r="BD167" s="190"/>
    </row>
    <row r="168" customFormat="false" ht="83.7" hidden="false" customHeight="false" outlineLevel="0" collapsed="false">
      <c r="A168" s="428"/>
      <c r="B168" s="235" t="s">
        <v>162</v>
      </c>
      <c r="C168" s="265"/>
      <c r="D168" s="336"/>
      <c r="E168" s="435" t="s">
        <v>1066</v>
      </c>
      <c r="F168" s="229" t="s">
        <v>1067</v>
      </c>
      <c r="G168" s="237" t="s">
        <v>1040</v>
      </c>
      <c r="H168" s="304" t="s">
        <v>286</v>
      </c>
      <c r="I168" s="436" t="s">
        <v>1066</v>
      </c>
      <c r="J168" s="229" t="s">
        <v>1067</v>
      </c>
      <c r="K168" s="237" t="s">
        <v>1040</v>
      </c>
      <c r="L168" s="304" t="s">
        <v>286</v>
      </c>
      <c r="M168" s="398"/>
      <c r="N168" s="412" t="s">
        <v>1068</v>
      </c>
      <c r="O168" s="243" t="s">
        <v>149</v>
      </c>
      <c r="P168" s="306" t="s">
        <v>317</v>
      </c>
      <c r="S168" s="265"/>
      <c r="T168" s="336"/>
      <c r="U168" s="432"/>
      <c r="X168" s="265"/>
      <c r="Y168" s="336"/>
      <c r="Z168" s="432"/>
      <c r="AC168" s="265"/>
      <c r="AD168" s="336"/>
      <c r="AE168" s="336"/>
      <c r="AH168" s="265"/>
      <c r="AI168" s="336"/>
      <c r="AJ168" s="432"/>
      <c r="AM168" s="308"/>
      <c r="AN168" s="248"/>
      <c r="AO168" s="248"/>
      <c r="AR168" s="276" t="s">
        <v>1069</v>
      </c>
      <c r="AS168" s="275" t="s">
        <v>154</v>
      </c>
      <c r="AT168" s="213" t="s">
        <v>300</v>
      </c>
      <c r="AU168" s="259" t="s">
        <v>474</v>
      </c>
      <c r="AV168" s="259" t="s">
        <v>474</v>
      </c>
      <c r="AW168" s="346"/>
      <c r="AX168" s="437"/>
      <c r="AY168" s="306"/>
      <c r="BB168" s="246"/>
      <c r="BC168" s="235"/>
      <c r="BD168" s="213"/>
      <c r="BG168" s="245"/>
      <c r="BH168" s="235"/>
      <c r="BI168" s="235"/>
      <c r="BJ168" s="235"/>
      <c r="BK168" s="235"/>
      <c r="BL168" s="235"/>
    </row>
    <row r="169" customFormat="false" ht="49.35" hidden="false" customHeight="false" outlineLevel="0" collapsed="false">
      <c r="A169" s="428" t="n">
        <v>38</v>
      </c>
      <c r="B169" s="216" t="s">
        <v>122</v>
      </c>
      <c r="C169" s="216" t="s">
        <v>1070</v>
      </c>
      <c r="D169" s="415"/>
      <c r="E169" s="343" t="s">
        <v>1071</v>
      </c>
      <c r="F169" s="191"/>
      <c r="G169" s="290"/>
      <c r="H169" s="290"/>
      <c r="I169" s="252" t="s">
        <v>1072</v>
      </c>
      <c r="J169" s="342" t="s">
        <v>1073</v>
      </c>
      <c r="K169" s="252"/>
      <c r="L169" s="438" t="s">
        <v>1074</v>
      </c>
      <c r="M169" s="343" t="s">
        <v>1071</v>
      </c>
      <c r="N169" s="215" t="s">
        <v>1075</v>
      </c>
      <c r="O169" s="216"/>
      <c r="P169" s="217" t="s">
        <v>1076</v>
      </c>
      <c r="Q169" s="252"/>
      <c r="R169" s="252"/>
      <c r="S169" s="215"/>
      <c r="T169" s="216"/>
      <c r="U169" s="217"/>
      <c r="V169" s="252"/>
      <c r="W169" s="252"/>
      <c r="X169" s="218"/>
      <c r="Y169" s="216"/>
      <c r="Z169" s="217"/>
      <c r="AA169" s="252"/>
      <c r="AB169" s="252"/>
      <c r="AC169" s="215" t="s">
        <v>1077</v>
      </c>
      <c r="AD169" s="216"/>
      <c r="AE169" s="217" t="s">
        <v>1076</v>
      </c>
      <c r="AF169" s="252"/>
      <c r="AG169" s="252"/>
      <c r="AH169" s="215" t="s">
        <v>1078</v>
      </c>
      <c r="AI169" s="216"/>
      <c r="AJ169" s="216" t="s">
        <v>1079</v>
      </c>
      <c r="AK169" s="252"/>
      <c r="AL169" s="252"/>
      <c r="AM169" s="192" t="s">
        <v>1080</v>
      </c>
      <c r="AO169" s="193" t="s">
        <v>276</v>
      </c>
      <c r="AP169" s="253"/>
      <c r="AQ169" s="252"/>
      <c r="AR169" s="215" t="s">
        <v>1081</v>
      </c>
      <c r="AS169" s="216"/>
      <c r="AT169" s="190" t="s">
        <v>300</v>
      </c>
      <c r="AU169" s="252"/>
      <c r="AV169" s="252"/>
      <c r="AW169" s="189" t="s">
        <v>1082</v>
      </c>
      <c r="AY169" s="190" t="s">
        <v>1079</v>
      </c>
      <c r="AZ169" s="252"/>
      <c r="BA169" s="252"/>
      <c r="BB169" s="215" t="s">
        <v>1083</v>
      </c>
      <c r="BC169" s="216"/>
      <c r="BD169" s="217" t="s">
        <v>1079</v>
      </c>
      <c r="BE169" s="252"/>
      <c r="BF169" s="252"/>
    </row>
    <row r="170" customFormat="false" ht="15.65" hidden="false" customHeight="false" outlineLevel="0" collapsed="false">
      <c r="A170" s="428"/>
      <c r="B170" s="186" t="s">
        <v>456</v>
      </c>
      <c r="D170" s="415"/>
      <c r="E170" s="191"/>
      <c r="F170" s="191"/>
      <c r="G170" s="191"/>
      <c r="H170" s="191"/>
      <c r="I170" s="191"/>
      <c r="J170" s="191"/>
      <c r="K170" s="191"/>
      <c r="L170" s="191"/>
      <c r="M170" s="188" t="s">
        <v>152</v>
      </c>
      <c r="P170" s="186"/>
      <c r="U170" s="186"/>
      <c r="X170" s="187"/>
      <c r="Y170" s="219"/>
      <c r="Z170" s="186"/>
      <c r="AE170" s="190"/>
      <c r="AJ170" s="190"/>
      <c r="AM170" s="192" t="s">
        <v>1084</v>
      </c>
      <c r="AO170" s="193" t="s">
        <v>347</v>
      </c>
      <c r="AR170" s="265"/>
      <c r="AT170" s="190"/>
      <c r="AW170" s="265"/>
      <c r="AX170" s="336"/>
      <c r="AY170" s="432"/>
      <c r="BD170" s="190"/>
    </row>
    <row r="171" customFormat="false" ht="15.05" hidden="false" customHeight="false" outlineLevel="0" collapsed="false">
      <c r="A171" s="428"/>
      <c r="B171" s="186" t="s">
        <v>145</v>
      </c>
      <c r="D171" s="415"/>
      <c r="E171" s="191"/>
      <c r="F171" s="191"/>
      <c r="G171" s="191"/>
      <c r="H171" s="191"/>
      <c r="I171" s="191"/>
      <c r="J171" s="191"/>
      <c r="K171" s="191"/>
      <c r="L171" s="191"/>
      <c r="P171" s="186"/>
      <c r="S171" s="187"/>
      <c r="U171" s="186"/>
      <c r="X171" s="187"/>
      <c r="Y171" s="219"/>
      <c r="Z171" s="186"/>
      <c r="AE171" s="190"/>
      <c r="AH171" s="187"/>
      <c r="AJ171" s="190"/>
      <c r="AR171" s="265"/>
      <c r="AT171" s="190"/>
      <c r="AW171" s="265"/>
      <c r="AX171" s="336"/>
      <c r="AY171" s="432"/>
      <c r="BB171" s="189"/>
      <c r="BD171" s="190"/>
    </row>
    <row r="172" customFormat="false" ht="83.7" hidden="false" customHeight="false" outlineLevel="0" collapsed="false">
      <c r="A172" s="428"/>
      <c r="B172" s="186" t="s">
        <v>146</v>
      </c>
      <c r="D172" s="415"/>
      <c r="E172" s="191"/>
      <c r="F172" s="439" t="s">
        <v>1085</v>
      </c>
      <c r="G172" s="327" t="s">
        <v>1029</v>
      </c>
      <c r="H172" s="226" t="s">
        <v>286</v>
      </c>
      <c r="I172" s="191"/>
      <c r="J172" s="191" t="s">
        <v>1086</v>
      </c>
      <c r="K172" s="191" t="s">
        <v>288</v>
      </c>
      <c r="L172" s="191" t="s">
        <v>289</v>
      </c>
      <c r="N172" s="225" t="s">
        <v>1087</v>
      </c>
      <c r="O172" s="299" t="s">
        <v>291</v>
      </c>
      <c r="P172" s="336" t="s">
        <v>317</v>
      </c>
      <c r="S172" s="230"/>
      <c r="U172" s="186"/>
      <c r="X172" s="187"/>
      <c r="Y172" s="219"/>
      <c r="Z172" s="186"/>
      <c r="AC172" s="230" t="s">
        <v>1088</v>
      </c>
      <c r="AD172" s="231" t="s">
        <v>293</v>
      </c>
      <c r="AE172" s="190" t="s">
        <v>1089</v>
      </c>
      <c r="AF172" s="259" t="s">
        <v>1090</v>
      </c>
      <c r="AG172" s="259" t="s">
        <v>1090</v>
      </c>
      <c r="AH172" s="230"/>
      <c r="AJ172" s="190"/>
      <c r="AM172" s="260" t="s">
        <v>1091</v>
      </c>
      <c r="AN172" s="261" t="s">
        <v>293</v>
      </c>
      <c r="AO172" s="193" t="s">
        <v>347</v>
      </c>
      <c r="AR172" s="230" t="s">
        <v>1092</v>
      </c>
      <c r="AS172" s="231" t="s">
        <v>293</v>
      </c>
      <c r="AT172" s="190" t="s">
        <v>300</v>
      </c>
      <c r="AU172" s="259" t="s">
        <v>301</v>
      </c>
      <c r="AV172" s="259" t="s">
        <v>301</v>
      </c>
      <c r="AW172" s="265"/>
      <c r="AX172" s="336"/>
      <c r="AY172" s="432"/>
      <c r="BB172" s="265" t="s">
        <v>1093</v>
      </c>
      <c r="BC172" s="231" t="s">
        <v>293</v>
      </c>
      <c r="BD172" s="190" t="s">
        <v>1094</v>
      </c>
      <c r="BE172" s="259" t="s">
        <v>155</v>
      </c>
      <c r="BF172" s="233" t="s">
        <v>367</v>
      </c>
    </row>
    <row r="173" customFormat="false" ht="83.7" hidden="false" customHeight="false" outlineLevel="0" collapsed="false">
      <c r="A173" s="428"/>
      <c r="B173" s="235" t="s">
        <v>162</v>
      </c>
      <c r="C173" s="235"/>
      <c r="D173" s="415"/>
      <c r="E173" s="237" t="s">
        <v>1095</v>
      </c>
      <c r="F173" s="239" t="s">
        <v>1096</v>
      </c>
      <c r="G173" s="237" t="s">
        <v>1040</v>
      </c>
      <c r="H173" s="304" t="s">
        <v>286</v>
      </c>
      <c r="I173" s="236" t="s">
        <v>1097</v>
      </c>
      <c r="J173" s="239" t="s">
        <v>1098</v>
      </c>
      <c r="K173" s="239" t="s">
        <v>316</v>
      </c>
      <c r="L173" s="305" t="s">
        <v>317</v>
      </c>
      <c r="M173" s="241"/>
      <c r="N173" s="274" t="s">
        <v>1099</v>
      </c>
      <c r="O173" s="243" t="s">
        <v>291</v>
      </c>
      <c r="P173" s="306" t="s">
        <v>317</v>
      </c>
      <c r="S173" s="246"/>
      <c r="T173" s="235"/>
      <c r="U173" s="213"/>
      <c r="X173" s="245"/>
      <c r="Y173" s="235"/>
      <c r="Z173" s="213"/>
      <c r="AC173" s="246"/>
      <c r="AD173" s="235"/>
      <c r="AE173" s="213"/>
      <c r="AH173" s="246"/>
      <c r="AI173" s="235"/>
      <c r="AJ173" s="235"/>
      <c r="AM173" s="288" t="s">
        <v>1100</v>
      </c>
      <c r="AN173" s="289" t="s">
        <v>293</v>
      </c>
      <c r="AO173" s="248" t="s">
        <v>347</v>
      </c>
      <c r="AR173" s="242" t="s">
        <v>1101</v>
      </c>
      <c r="AS173" s="243" t="s">
        <v>293</v>
      </c>
      <c r="AT173" s="213" t="s">
        <v>300</v>
      </c>
      <c r="AU173" s="259" t="s">
        <v>301</v>
      </c>
      <c r="AV173" s="259" t="s">
        <v>301</v>
      </c>
      <c r="AW173" s="265"/>
      <c r="AX173" s="336"/>
      <c r="AY173" s="432"/>
      <c r="BB173" s="246"/>
      <c r="BC173" s="235"/>
      <c r="BD173" s="213"/>
    </row>
    <row r="174" customFormat="false" ht="49.35" hidden="false" customHeight="false" outlineLevel="0" collapsed="false">
      <c r="A174" s="428" t="n">
        <v>39</v>
      </c>
      <c r="B174" s="216" t="s">
        <v>122</v>
      </c>
      <c r="C174" s="216" t="s">
        <v>1102</v>
      </c>
      <c r="D174" s="415"/>
      <c r="E174" s="252" t="s">
        <v>1103</v>
      </c>
      <c r="F174" s="191"/>
      <c r="G174" s="290"/>
      <c r="H174" s="290"/>
      <c r="I174" s="252" t="s">
        <v>1103</v>
      </c>
      <c r="J174" s="342" t="s">
        <v>1073</v>
      </c>
      <c r="K174" s="252"/>
      <c r="L174" s="438" t="s">
        <v>1074</v>
      </c>
      <c r="M174" s="343" t="s">
        <v>1103</v>
      </c>
      <c r="N174" s="215" t="s">
        <v>1104</v>
      </c>
      <c r="O174" s="216"/>
      <c r="P174" s="217" t="s">
        <v>1105</v>
      </c>
      <c r="Q174" s="252"/>
      <c r="R174" s="252"/>
      <c r="S174" s="215"/>
      <c r="T174" s="216"/>
      <c r="U174" s="217"/>
      <c r="V174" s="252"/>
      <c r="W174" s="252"/>
      <c r="X174" s="218"/>
      <c r="Y174" s="216"/>
      <c r="Z174" s="217"/>
      <c r="AA174" s="252"/>
      <c r="AB174" s="252"/>
      <c r="AC174" s="215" t="s">
        <v>1106</v>
      </c>
      <c r="AD174" s="216"/>
      <c r="AE174" s="217" t="s">
        <v>1105</v>
      </c>
      <c r="AF174" s="252"/>
      <c r="AG174" s="252"/>
      <c r="AH174" s="215" t="s">
        <v>1106</v>
      </c>
      <c r="AI174" s="216"/>
      <c r="AJ174" s="216" t="s">
        <v>1107</v>
      </c>
      <c r="AK174" s="252"/>
      <c r="AL174" s="252"/>
      <c r="AM174" s="220" t="s">
        <v>1108</v>
      </c>
      <c r="AO174" s="193" t="s">
        <v>276</v>
      </c>
      <c r="AP174" s="253"/>
      <c r="AQ174" s="252"/>
      <c r="AR174" s="215" t="s">
        <v>1109</v>
      </c>
      <c r="AS174" s="216"/>
      <c r="AT174" s="190" t="s">
        <v>300</v>
      </c>
      <c r="AU174" s="252"/>
      <c r="AV174" s="252"/>
      <c r="AW174" s="215" t="s">
        <v>1110</v>
      </c>
      <c r="AX174" s="216"/>
      <c r="AY174" s="217" t="s">
        <v>1107</v>
      </c>
      <c r="AZ174" s="252"/>
      <c r="BA174" s="252"/>
      <c r="BB174" s="215" t="s">
        <v>1111</v>
      </c>
      <c r="BC174" s="216"/>
      <c r="BD174" s="217" t="s">
        <v>1107</v>
      </c>
      <c r="BE174" s="252"/>
      <c r="BF174" s="252"/>
      <c r="BG174" s="218"/>
      <c r="BH174" s="216"/>
      <c r="BI174" s="216"/>
      <c r="BJ174" s="216"/>
      <c r="BK174" s="216"/>
      <c r="BL174" s="216"/>
    </row>
    <row r="175" customFormat="false" ht="15.05" hidden="false" customHeight="false" outlineLevel="0" collapsed="false">
      <c r="A175" s="428"/>
      <c r="B175" s="219"/>
      <c r="C175" s="219"/>
      <c r="D175" s="415"/>
      <c r="E175" s="191"/>
      <c r="F175" s="191"/>
      <c r="G175" s="191"/>
      <c r="H175" s="191"/>
      <c r="I175" s="191"/>
      <c r="J175" s="191"/>
      <c r="K175" s="191"/>
      <c r="L175" s="191"/>
      <c r="M175" s="188" t="s">
        <v>1112</v>
      </c>
      <c r="O175" s="219"/>
      <c r="T175" s="219"/>
      <c r="X175" s="187"/>
      <c r="Y175" s="219"/>
      <c r="AD175" s="219"/>
      <c r="AE175" s="190"/>
      <c r="AI175" s="219"/>
      <c r="AJ175" s="219"/>
      <c r="AM175" s="192" t="s">
        <v>1113</v>
      </c>
      <c r="AO175" s="193" t="s">
        <v>347</v>
      </c>
      <c r="AR175" s="189" t="s">
        <v>1114</v>
      </c>
      <c r="AS175" s="219"/>
      <c r="AT175" s="190" t="s">
        <v>1115</v>
      </c>
      <c r="AW175" s="189" t="s">
        <v>1116</v>
      </c>
      <c r="AX175" s="219"/>
      <c r="AY175" s="190" t="s">
        <v>1115</v>
      </c>
      <c r="BB175" s="189"/>
      <c r="BC175" s="219"/>
      <c r="BD175" s="190"/>
      <c r="BH175" s="219"/>
      <c r="BI175" s="216"/>
      <c r="BJ175" s="216"/>
      <c r="BK175" s="216"/>
      <c r="BL175" s="216"/>
    </row>
    <row r="176" customFormat="false" ht="15.05" hidden="false" customHeight="false" outlineLevel="0" collapsed="false">
      <c r="A176" s="428"/>
      <c r="B176" s="186" t="s">
        <v>456</v>
      </c>
      <c r="D176" s="415"/>
      <c r="E176" s="191"/>
      <c r="F176" s="191"/>
      <c r="G176" s="191"/>
      <c r="H176" s="191"/>
      <c r="I176" s="191"/>
      <c r="J176" s="191"/>
      <c r="K176" s="191"/>
      <c r="L176" s="191"/>
      <c r="M176" s="188" t="s">
        <v>152</v>
      </c>
      <c r="P176" s="186"/>
      <c r="U176" s="186"/>
      <c r="X176" s="187"/>
      <c r="Y176" s="219"/>
      <c r="Z176" s="186"/>
      <c r="AE176" s="190"/>
      <c r="AJ176" s="190"/>
      <c r="AR176" s="265"/>
      <c r="AT176" s="190"/>
      <c r="AY176" s="190"/>
      <c r="BD176" s="190"/>
    </row>
    <row r="177" customFormat="false" ht="15.05" hidden="false" customHeight="false" outlineLevel="0" collapsed="false">
      <c r="A177" s="428"/>
      <c r="B177" s="186" t="s">
        <v>145</v>
      </c>
      <c r="D177" s="415"/>
      <c r="E177" s="191"/>
      <c r="F177" s="191"/>
      <c r="G177" s="191"/>
      <c r="H177" s="191"/>
      <c r="I177" s="191"/>
      <c r="J177" s="191"/>
      <c r="K177" s="191"/>
      <c r="L177" s="191"/>
      <c r="P177" s="186"/>
      <c r="S177" s="187"/>
      <c r="U177" s="186"/>
      <c r="X177" s="187"/>
      <c r="Y177" s="219"/>
      <c r="Z177" s="186"/>
      <c r="AE177" s="190"/>
      <c r="AH177" s="187"/>
      <c r="AJ177" s="190"/>
      <c r="AR177" s="265"/>
      <c r="AT177" s="190"/>
      <c r="AY177" s="190"/>
      <c r="BB177" s="189"/>
      <c r="BD177" s="190"/>
    </row>
    <row r="178" customFormat="false" ht="83.7" hidden="false" customHeight="false" outlineLevel="0" collapsed="false">
      <c r="A178" s="428"/>
      <c r="B178" s="186" t="s">
        <v>146</v>
      </c>
      <c r="C178" s="186" t="s">
        <v>1117</v>
      </c>
      <c r="D178" s="415"/>
      <c r="E178" s="191"/>
      <c r="F178" s="439" t="s">
        <v>1118</v>
      </c>
      <c r="G178" s="327" t="s">
        <v>1029</v>
      </c>
      <c r="H178" s="226" t="s">
        <v>286</v>
      </c>
      <c r="I178" s="191"/>
      <c r="J178" s="191" t="s">
        <v>1119</v>
      </c>
      <c r="K178" s="191" t="s">
        <v>288</v>
      </c>
      <c r="L178" s="191" t="s">
        <v>289</v>
      </c>
      <c r="N178" s="225" t="s">
        <v>1120</v>
      </c>
      <c r="O178" s="299" t="s">
        <v>291</v>
      </c>
      <c r="P178" s="336" t="s">
        <v>317</v>
      </c>
      <c r="S178" s="230"/>
      <c r="U178" s="186"/>
      <c r="X178" s="187"/>
      <c r="Y178" s="219"/>
      <c r="Z178" s="186"/>
      <c r="AC178" s="230" t="s">
        <v>1121</v>
      </c>
      <c r="AD178" s="231" t="s">
        <v>293</v>
      </c>
      <c r="AE178" s="190" t="s">
        <v>1122</v>
      </c>
      <c r="AF178" s="259" t="s">
        <v>1090</v>
      </c>
      <c r="AG178" s="259" t="s">
        <v>1090</v>
      </c>
      <c r="AH178" s="230"/>
      <c r="AJ178" s="190"/>
      <c r="AM178" s="260" t="s">
        <v>1123</v>
      </c>
      <c r="AN178" s="261" t="s">
        <v>293</v>
      </c>
      <c r="AO178" s="193" t="s">
        <v>347</v>
      </c>
      <c r="AR178" s="230" t="s">
        <v>1124</v>
      </c>
      <c r="AS178" s="231" t="s">
        <v>293</v>
      </c>
      <c r="AT178" s="190" t="s">
        <v>300</v>
      </c>
      <c r="AU178" s="259" t="s">
        <v>301</v>
      </c>
      <c r="AV178" s="259" t="s">
        <v>301</v>
      </c>
      <c r="AW178" s="230"/>
      <c r="AY178" s="190"/>
      <c r="BB178" s="255"/>
      <c r="BC178" s="255"/>
      <c r="BD178" s="255"/>
    </row>
    <row r="179" customFormat="false" ht="55.8" hidden="false" customHeight="true" outlineLevel="0" collapsed="false">
      <c r="A179" s="428"/>
      <c r="B179" s="186" t="s">
        <v>162</v>
      </c>
      <c r="C179" s="235" t="s">
        <v>1125</v>
      </c>
      <c r="D179" s="415"/>
      <c r="E179" s="237" t="s">
        <v>1126</v>
      </c>
      <c r="F179" s="440" t="s">
        <v>1127</v>
      </c>
      <c r="G179" s="237" t="s">
        <v>1040</v>
      </c>
      <c r="H179" s="304" t="s">
        <v>286</v>
      </c>
      <c r="I179" s="236" t="s">
        <v>1128</v>
      </c>
      <c r="J179" s="239" t="s">
        <v>1129</v>
      </c>
      <c r="K179" s="239" t="s">
        <v>316</v>
      </c>
      <c r="L179" s="305" t="s">
        <v>317</v>
      </c>
      <c r="M179" s="241"/>
      <c r="N179" s="274" t="s">
        <v>1130</v>
      </c>
      <c r="O179" s="243" t="s">
        <v>291</v>
      </c>
      <c r="P179" s="441" t="s">
        <v>317</v>
      </c>
      <c r="S179" s="228"/>
      <c r="T179" s="235"/>
      <c r="U179" s="255"/>
      <c r="X179" s="245"/>
      <c r="Y179" s="235"/>
      <c r="Z179" s="213"/>
      <c r="AC179" s="246"/>
      <c r="AD179" s="235"/>
      <c r="AE179" s="213"/>
      <c r="AH179" s="246"/>
      <c r="AI179" s="235"/>
      <c r="AJ179" s="235"/>
      <c r="AM179" s="442" t="s">
        <v>1131</v>
      </c>
      <c r="AN179" s="443" t="s">
        <v>293</v>
      </c>
      <c r="AO179" s="444" t="s">
        <v>347</v>
      </c>
      <c r="AR179" s="242" t="s">
        <v>1132</v>
      </c>
      <c r="AS179" s="243" t="s">
        <v>293</v>
      </c>
      <c r="AT179" s="213" t="s">
        <v>300</v>
      </c>
      <c r="AU179" s="259" t="s">
        <v>301</v>
      </c>
      <c r="AV179" s="259" t="s">
        <v>301</v>
      </c>
      <c r="AW179" s="246"/>
      <c r="AX179" s="235"/>
      <c r="AY179" s="213"/>
      <c r="BB179" s="242" t="s">
        <v>1133</v>
      </c>
      <c r="BC179" s="243" t="s">
        <v>293</v>
      </c>
      <c r="BD179" s="213" t="s">
        <v>1115</v>
      </c>
      <c r="BE179" s="259" t="s">
        <v>155</v>
      </c>
      <c r="BF179" s="233" t="s">
        <v>367</v>
      </c>
      <c r="BG179" s="245"/>
      <c r="BH179" s="235"/>
      <c r="BI179" s="235"/>
      <c r="BJ179" s="235"/>
      <c r="BK179" s="235"/>
      <c r="BL179" s="235"/>
    </row>
    <row r="180" customFormat="false" ht="15.05" hidden="false" customHeight="true" outlineLevel="0" collapsed="false">
      <c r="A180" s="445" t="n">
        <v>36</v>
      </c>
      <c r="B180" s="446" t="s">
        <v>122</v>
      </c>
      <c r="C180" s="446" t="s">
        <v>1134</v>
      </c>
      <c r="D180" s="447" t="s">
        <v>124</v>
      </c>
      <c r="E180" s="448"/>
      <c r="F180" s="191"/>
      <c r="G180" s="448"/>
      <c r="H180" s="448"/>
      <c r="I180" s="448"/>
      <c r="J180" s="448"/>
      <c r="K180" s="448"/>
      <c r="L180" s="448"/>
      <c r="M180" s="449"/>
      <c r="N180" s="450"/>
      <c r="O180" s="446"/>
      <c r="P180" s="451"/>
      <c r="Q180" s="450"/>
      <c r="R180" s="452"/>
      <c r="S180" s="450"/>
      <c r="T180" s="446"/>
      <c r="U180" s="451"/>
      <c r="V180" s="450"/>
      <c r="W180" s="452"/>
      <c r="X180" s="452"/>
      <c r="Y180" s="446"/>
      <c r="Z180" s="451"/>
      <c r="AA180" s="450"/>
      <c r="AB180" s="452"/>
      <c r="AC180" s="450" t="s">
        <v>1135</v>
      </c>
      <c r="AD180" s="446"/>
      <c r="AE180" s="451" t="s">
        <v>272</v>
      </c>
      <c r="AF180" s="450"/>
      <c r="AG180" s="452"/>
      <c r="AH180" s="452"/>
      <c r="AI180" s="446"/>
      <c r="AJ180" s="446"/>
      <c r="AK180" s="450"/>
      <c r="AL180" s="452"/>
      <c r="AP180" s="453"/>
      <c r="AQ180" s="452"/>
      <c r="AR180" s="450"/>
      <c r="AS180" s="446"/>
      <c r="AT180" s="451"/>
      <c r="AU180" s="450"/>
      <c r="AV180" s="452"/>
      <c r="AW180" s="450"/>
      <c r="AX180" s="446"/>
      <c r="AY180" s="451"/>
      <c r="AZ180" s="450"/>
      <c r="BA180" s="452"/>
      <c r="BB180" s="450" t="s">
        <v>1136</v>
      </c>
      <c r="BC180" s="446"/>
      <c r="BD180" s="451"/>
      <c r="BE180" s="450"/>
      <c r="BF180" s="452"/>
      <c r="BG180" s="452" t="s">
        <v>1137</v>
      </c>
      <c r="BH180" s="446"/>
      <c r="BI180" s="446"/>
      <c r="BJ180" s="446"/>
      <c r="BK180" s="446"/>
      <c r="BL180" s="446"/>
    </row>
    <row r="181" customFormat="false" ht="15.05" hidden="false" customHeight="false" outlineLevel="0" collapsed="false">
      <c r="A181" s="445"/>
      <c r="B181" s="186" t="s">
        <v>456</v>
      </c>
      <c r="D181" s="447"/>
      <c r="E181" s="191"/>
      <c r="F181" s="191"/>
      <c r="G181" s="191"/>
      <c r="H181" s="191"/>
      <c r="I181" s="191"/>
      <c r="J181" s="191"/>
      <c r="K181" s="191"/>
      <c r="L181" s="191"/>
      <c r="P181" s="186"/>
      <c r="U181" s="186"/>
      <c r="X181" s="187"/>
      <c r="Y181" s="219"/>
      <c r="Z181" s="186"/>
      <c r="AE181" s="190"/>
      <c r="AJ181" s="190"/>
      <c r="AT181" s="190"/>
      <c r="AY181" s="190"/>
      <c r="BD181" s="190"/>
    </row>
    <row r="182" customFormat="false" ht="15.05" hidden="false" customHeight="false" outlineLevel="0" collapsed="false">
      <c r="A182" s="445"/>
      <c r="B182" s="186" t="s">
        <v>145</v>
      </c>
      <c r="D182" s="447"/>
      <c r="E182" s="191"/>
      <c r="F182" s="191"/>
      <c r="G182" s="191"/>
      <c r="H182" s="191"/>
      <c r="I182" s="191"/>
      <c r="J182" s="191"/>
      <c r="K182" s="191"/>
      <c r="L182" s="191"/>
      <c r="P182" s="186"/>
      <c r="S182" s="187"/>
      <c r="U182" s="186"/>
      <c r="X182" s="187"/>
      <c r="Y182" s="219"/>
      <c r="Z182" s="186"/>
      <c r="AE182" s="190"/>
      <c r="AH182" s="187"/>
      <c r="AJ182" s="190"/>
      <c r="AT182" s="190"/>
      <c r="AY182" s="190"/>
      <c r="BB182" s="189"/>
      <c r="BD182" s="190"/>
    </row>
    <row r="183" customFormat="false" ht="15.05" hidden="false" customHeight="false" outlineLevel="0" collapsed="false">
      <c r="A183" s="445"/>
      <c r="B183" s="186" t="s">
        <v>146</v>
      </c>
      <c r="D183" s="447"/>
      <c r="E183" s="191"/>
      <c r="F183" s="239"/>
      <c r="G183" s="191"/>
      <c r="H183" s="191"/>
      <c r="I183" s="191"/>
      <c r="J183" s="191"/>
      <c r="K183" s="191"/>
      <c r="L183" s="191"/>
      <c r="N183" s="230"/>
      <c r="P183" s="186"/>
      <c r="S183" s="230"/>
      <c r="U183" s="186"/>
      <c r="X183" s="187"/>
      <c r="Y183" s="219"/>
      <c r="Z183" s="186"/>
      <c r="AC183" s="230" t="s">
        <v>1138</v>
      </c>
      <c r="AD183" s="454" t="s">
        <v>624</v>
      </c>
      <c r="AE183" s="190" t="s">
        <v>272</v>
      </c>
      <c r="AH183" s="230"/>
      <c r="AJ183" s="190"/>
      <c r="AR183" s="230"/>
      <c r="AT183" s="190"/>
      <c r="AW183" s="230"/>
      <c r="AY183" s="190"/>
      <c r="BB183" s="230" t="s">
        <v>1139</v>
      </c>
      <c r="BC183" s="231" t="s">
        <v>293</v>
      </c>
      <c r="BD183" s="190" t="s">
        <v>161</v>
      </c>
    </row>
    <row r="184" customFormat="false" ht="15.05" hidden="false" customHeight="false" outlineLevel="0" collapsed="false">
      <c r="A184" s="445"/>
      <c r="B184" s="235" t="s">
        <v>162</v>
      </c>
      <c r="C184" s="235"/>
      <c r="D184" s="447"/>
      <c r="E184" s="239"/>
      <c r="F184" s="252"/>
      <c r="G184" s="239"/>
      <c r="H184" s="239"/>
      <c r="I184" s="239"/>
      <c r="J184" s="239"/>
      <c r="K184" s="239"/>
      <c r="L184" s="239"/>
      <c r="M184" s="241"/>
      <c r="N184" s="246"/>
      <c r="O184" s="235"/>
      <c r="P184" s="213"/>
      <c r="S184" s="246"/>
      <c r="T184" s="235"/>
      <c r="U184" s="213"/>
      <c r="X184" s="245"/>
      <c r="Y184" s="235"/>
      <c r="Z184" s="213"/>
      <c r="AC184" s="242" t="s">
        <v>1140</v>
      </c>
      <c r="AD184" s="243" t="s">
        <v>154</v>
      </c>
      <c r="AE184" s="213" t="s">
        <v>272</v>
      </c>
      <c r="AH184" s="246"/>
      <c r="AI184" s="235"/>
      <c r="AJ184" s="235"/>
      <c r="AR184" s="246"/>
      <c r="AS184" s="235"/>
      <c r="AT184" s="213"/>
      <c r="AW184" s="246"/>
      <c r="AX184" s="235"/>
      <c r="AY184" s="213"/>
      <c r="BB184" s="242" t="s">
        <v>1141</v>
      </c>
      <c r="BC184" s="243" t="s">
        <v>293</v>
      </c>
      <c r="BD184" s="213" t="s">
        <v>161</v>
      </c>
      <c r="BG184" s="245"/>
      <c r="BH184" s="235"/>
      <c r="BI184" s="235"/>
      <c r="BJ184" s="235"/>
      <c r="BK184" s="235"/>
      <c r="BL184" s="235"/>
    </row>
    <row r="185" customFormat="false" ht="15.05" hidden="false" customHeight="true" outlineLevel="0" collapsed="false">
      <c r="A185" s="455" t="n">
        <v>37</v>
      </c>
      <c r="B185" s="186" t="s">
        <v>122</v>
      </c>
      <c r="C185" s="186" t="s">
        <v>1142</v>
      </c>
      <c r="D185" s="213" t="s">
        <v>124</v>
      </c>
      <c r="E185" s="252"/>
      <c r="F185" s="191"/>
      <c r="G185" s="252"/>
      <c r="H185" s="252"/>
      <c r="I185" s="252"/>
      <c r="J185" s="252"/>
      <c r="K185" s="252"/>
      <c r="L185" s="252"/>
      <c r="M185" s="343"/>
      <c r="N185" s="215"/>
      <c r="O185" s="216"/>
      <c r="P185" s="217"/>
      <c r="S185" s="215"/>
      <c r="T185" s="216"/>
      <c r="U185" s="217"/>
      <c r="X185" s="218"/>
      <c r="Y185" s="216"/>
      <c r="Z185" s="217"/>
      <c r="AE185" s="190"/>
      <c r="AH185" s="187"/>
      <c r="AT185" s="190"/>
      <c r="AY185" s="190"/>
      <c r="BB185" s="189" t="s">
        <v>1143</v>
      </c>
      <c r="BD185" s="190" t="s">
        <v>161</v>
      </c>
      <c r="BG185" s="187" t="s">
        <v>1144</v>
      </c>
    </row>
    <row r="186" customFormat="false" ht="15.05" hidden="false" customHeight="false" outlineLevel="0" collapsed="false">
      <c r="A186" s="455"/>
      <c r="B186" s="186" t="s">
        <v>456</v>
      </c>
      <c r="D186" s="213"/>
      <c r="E186" s="191"/>
      <c r="F186" s="191"/>
      <c r="G186" s="191"/>
      <c r="H186" s="191"/>
      <c r="I186" s="191"/>
      <c r="J186" s="191"/>
      <c r="K186" s="191"/>
      <c r="L186" s="191"/>
      <c r="P186" s="186"/>
      <c r="U186" s="186"/>
      <c r="X186" s="187"/>
      <c r="Y186" s="219"/>
      <c r="Z186" s="186"/>
      <c r="AE186" s="190"/>
      <c r="AJ186" s="190"/>
      <c r="AT186" s="190"/>
      <c r="AY186" s="190"/>
      <c r="BD186" s="190"/>
    </row>
    <row r="187" customFormat="false" ht="15.05" hidden="false" customHeight="false" outlineLevel="0" collapsed="false">
      <c r="A187" s="455"/>
      <c r="B187" s="186" t="s">
        <v>145</v>
      </c>
      <c r="D187" s="213"/>
      <c r="E187" s="191"/>
      <c r="F187" s="191"/>
      <c r="G187" s="191"/>
      <c r="H187" s="191"/>
      <c r="I187" s="191"/>
      <c r="J187" s="191"/>
      <c r="K187" s="191"/>
      <c r="L187" s="191"/>
      <c r="P187" s="186"/>
      <c r="S187" s="187"/>
      <c r="U187" s="186"/>
      <c r="X187" s="187"/>
      <c r="Y187" s="219"/>
      <c r="Z187" s="186"/>
      <c r="AE187" s="190"/>
      <c r="AH187" s="187"/>
      <c r="AJ187" s="190"/>
      <c r="AT187" s="190"/>
      <c r="AY187" s="190"/>
      <c r="BB187" s="189"/>
      <c r="BD187" s="190"/>
    </row>
    <row r="188" customFormat="false" ht="15.05" hidden="false" customHeight="false" outlineLevel="0" collapsed="false">
      <c r="A188" s="455"/>
      <c r="B188" s="186" t="s">
        <v>146</v>
      </c>
      <c r="D188" s="213"/>
      <c r="E188" s="191"/>
      <c r="F188" s="239"/>
      <c r="G188" s="191"/>
      <c r="H188" s="191"/>
      <c r="I188" s="191"/>
      <c r="J188" s="191"/>
      <c r="K188" s="191"/>
      <c r="L188" s="191"/>
      <c r="N188" s="230"/>
      <c r="P188" s="186"/>
      <c r="S188" s="230"/>
      <c r="U188" s="186"/>
      <c r="X188" s="187"/>
      <c r="Y188" s="219"/>
      <c r="Z188" s="186"/>
      <c r="AE188" s="190"/>
      <c r="AH188" s="230"/>
      <c r="AJ188" s="190"/>
      <c r="AR188" s="230"/>
      <c r="AT188" s="190"/>
      <c r="AW188" s="230"/>
      <c r="AY188" s="190"/>
      <c r="BB188" s="230" t="s">
        <v>1145</v>
      </c>
      <c r="BC188" s="231" t="s">
        <v>154</v>
      </c>
      <c r="BD188" s="190" t="s">
        <v>161</v>
      </c>
    </row>
    <row r="189" customFormat="false" ht="15.05" hidden="false" customHeight="false" outlineLevel="0" collapsed="false">
      <c r="A189" s="455"/>
      <c r="B189" s="235" t="s">
        <v>162</v>
      </c>
      <c r="C189" s="235"/>
      <c r="D189" s="213"/>
      <c r="E189" s="239"/>
      <c r="F189" s="252"/>
      <c r="G189" s="239"/>
      <c r="H189" s="239"/>
      <c r="I189" s="239"/>
      <c r="J189" s="239"/>
      <c r="K189" s="239"/>
      <c r="L189" s="239"/>
      <c r="M189" s="241"/>
      <c r="N189" s="246"/>
      <c r="O189" s="235"/>
      <c r="P189" s="213"/>
      <c r="S189" s="246"/>
      <c r="T189" s="235"/>
      <c r="U189" s="213"/>
      <c r="X189" s="245"/>
      <c r="Y189" s="235"/>
      <c r="Z189" s="213"/>
      <c r="AC189" s="246"/>
      <c r="AD189" s="235"/>
      <c r="AE189" s="213"/>
      <c r="AH189" s="246"/>
      <c r="AI189" s="235"/>
      <c r="AJ189" s="235"/>
      <c r="AR189" s="246"/>
      <c r="AS189" s="235"/>
      <c r="AT189" s="213"/>
      <c r="AW189" s="246"/>
      <c r="AX189" s="235"/>
      <c r="AY189" s="213"/>
      <c r="BB189" s="246"/>
      <c r="BC189" s="235"/>
      <c r="BD189" s="213"/>
      <c r="BG189" s="245"/>
      <c r="BH189" s="235"/>
      <c r="BI189" s="235"/>
      <c r="BJ189" s="235"/>
      <c r="BK189" s="235"/>
      <c r="BL189" s="235"/>
    </row>
    <row r="190" customFormat="false" ht="15.05" hidden="false" customHeight="false" outlineLevel="0" collapsed="false">
      <c r="A190" s="456" t="n">
        <v>38</v>
      </c>
      <c r="B190" s="216" t="s">
        <v>122</v>
      </c>
      <c r="C190" s="216"/>
      <c r="D190" s="415"/>
      <c r="E190" s="252"/>
      <c r="F190" s="191"/>
      <c r="G190" s="252"/>
      <c r="H190" s="252"/>
      <c r="I190" s="252"/>
      <c r="J190" s="252"/>
      <c r="K190" s="252"/>
      <c r="L190" s="252"/>
      <c r="M190" s="343"/>
      <c r="N190" s="215"/>
      <c r="O190" s="216"/>
      <c r="P190" s="217"/>
      <c r="S190" s="215"/>
      <c r="T190" s="216"/>
      <c r="U190" s="217"/>
      <c r="X190" s="218"/>
      <c r="Y190" s="216"/>
      <c r="Z190" s="217"/>
      <c r="AC190" s="215"/>
      <c r="AD190" s="216"/>
      <c r="AE190" s="217"/>
      <c r="AH190" s="215"/>
      <c r="AI190" s="216"/>
      <c r="AJ190" s="216"/>
      <c r="AR190" s="215"/>
      <c r="AS190" s="216"/>
      <c r="AT190" s="217"/>
      <c r="AW190" s="215"/>
      <c r="AX190" s="216"/>
      <c r="AY190" s="217"/>
      <c r="BB190" s="189" t="s">
        <v>1146</v>
      </c>
      <c r="BD190" s="190" t="s">
        <v>161</v>
      </c>
      <c r="BG190" s="218" t="s">
        <v>1147</v>
      </c>
      <c r="BH190" s="216"/>
      <c r="BI190" s="216"/>
      <c r="BJ190" s="216"/>
      <c r="BK190" s="216"/>
      <c r="BL190" s="216"/>
    </row>
    <row r="191" customFormat="false" ht="15.05" hidden="false" customHeight="false" outlineLevel="0" collapsed="false">
      <c r="A191" s="456"/>
      <c r="B191" s="186" t="s">
        <v>456</v>
      </c>
      <c r="D191" s="415"/>
      <c r="E191" s="191"/>
      <c r="F191" s="191"/>
      <c r="G191" s="191"/>
      <c r="H191" s="191"/>
      <c r="I191" s="191"/>
      <c r="J191" s="191"/>
      <c r="K191" s="191"/>
      <c r="L191" s="191"/>
      <c r="P191" s="186"/>
      <c r="U191" s="186"/>
      <c r="X191" s="187"/>
      <c r="Y191" s="219"/>
      <c r="Z191" s="186"/>
      <c r="AE191" s="190"/>
      <c r="AJ191" s="190"/>
      <c r="AT191" s="190"/>
      <c r="AY191" s="190"/>
      <c r="BD191" s="190"/>
    </row>
    <row r="192" customFormat="false" ht="15.05" hidden="false" customHeight="false" outlineLevel="0" collapsed="false">
      <c r="A192" s="456"/>
      <c r="B192" s="186" t="s">
        <v>145</v>
      </c>
      <c r="D192" s="415"/>
      <c r="E192" s="191"/>
      <c r="F192" s="191"/>
      <c r="G192" s="191"/>
      <c r="H192" s="191"/>
      <c r="I192" s="191"/>
      <c r="J192" s="191"/>
      <c r="K192" s="191"/>
      <c r="L192" s="191"/>
      <c r="P192" s="186"/>
      <c r="S192" s="187"/>
      <c r="U192" s="186"/>
      <c r="X192" s="187"/>
      <c r="Y192" s="219"/>
      <c r="Z192" s="186"/>
      <c r="AE192" s="190"/>
      <c r="AH192" s="187"/>
      <c r="AJ192" s="190"/>
      <c r="AT192" s="190"/>
      <c r="AY192" s="190"/>
      <c r="BB192" s="189"/>
      <c r="BD192" s="190"/>
    </row>
    <row r="193" customFormat="false" ht="15.05" hidden="false" customHeight="false" outlineLevel="0" collapsed="false">
      <c r="A193" s="456"/>
      <c r="B193" s="186" t="s">
        <v>146</v>
      </c>
      <c r="D193" s="415"/>
      <c r="E193" s="191"/>
      <c r="F193" s="239"/>
      <c r="G193" s="191"/>
      <c r="H193" s="191"/>
      <c r="I193" s="191"/>
      <c r="J193" s="191"/>
      <c r="K193" s="191"/>
      <c r="L193" s="191"/>
      <c r="N193" s="230"/>
      <c r="P193" s="186"/>
      <c r="S193" s="230"/>
      <c r="U193" s="186"/>
      <c r="X193" s="187"/>
      <c r="Y193" s="219"/>
      <c r="Z193" s="186"/>
      <c r="AE193" s="190"/>
      <c r="AH193" s="230"/>
      <c r="AJ193" s="190"/>
      <c r="AR193" s="230"/>
      <c r="AT193" s="190"/>
      <c r="AW193" s="230"/>
      <c r="AY193" s="190"/>
      <c r="BB193" s="230" t="s">
        <v>1148</v>
      </c>
      <c r="BC193" s="231" t="s">
        <v>154</v>
      </c>
      <c r="BD193" s="190" t="s">
        <v>161</v>
      </c>
    </row>
    <row r="194" customFormat="false" ht="15.05" hidden="false" customHeight="false" outlineLevel="0" collapsed="false">
      <c r="A194" s="456"/>
      <c r="B194" s="235" t="s">
        <v>162</v>
      </c>
      <c r="C194" s="235"/>
      <c r="D194" s="415"/>
      <c r="E194" s="239"/>
      <c r="F194" s="252"/>
      <c r="G194" s="239"/>
      <c r="H194" s="239"/>
      <c r="I194" s="239"/>
      <c r="J194" s="239"/>
      <c r="K194" s="239"/>
      <c r="L194" s="239"/>
      <c r="M194" s="241"/>
      <c r="N194" s="246"/>
      <c r="O194" s="235"/>
      <c r="P194" s="213"/>
      <c r="S194" s="246"/>
      <c r="T194" s="235"/>
      <c r="U194" s="213"/>
      <c r="X194" s="245"/>
      <c r="Y194" s="235"/>
      <c r="Z194" s="213"/>
      <c r="AC194" s="246"/>
      <c r="AD194" s="235"/>
      <c r="AE194" s="213"/>
      <c r="AH194" s="246"/>
      <c r="AI194" s="235"/>
      <c r="AJ194" s="235"/>
      <c r="AR194" s="246"/>
      <c r="AS194" s="235"/>
      <c r="AT194" s="213"/>
      <c r="AW194" s="246"/>
      <c r="AX194" s="235"/>
      <c r="AY194" s="213"/>
      <c r="BB194" s="246"/>
      <c r="BC194" s="235"/>
      <c r="BD194" s="213"/>
      <c r="BG194" s="245"/>
      <c r="BH194" s="235"/>
      <c r="BI194" s="235"/>
      <c r="BJ194" s="235"/>
      <c r="BK194" s="235"/>
      <c r="BL194" s="235"/>
    </row>
    <row r="195" customFormat="false" ht="15.05" hidden="false" customHeight="false" outlineLevel="0" collapsed="false">
      <c r="A195" s="456" t="n">
        <v>39</v>
      </c>
      <c r="B195" s="216" t="s">
        <v>122</v>
      </c>
      <c r="C195" s="216" t="s">
        <v>1149</v>
      </c>
      <c r="D195" s="415"/>
      <c r="E195" s="252"/>
      <c r="F195" s="191"/>
      <c r="G195" s="252"/>
      <c r="H195" s="252"/>
      <c r="I195" s="252"/>
      <c r="J195" s="252"/>
      <c r="K195" s="252"/>
      <c r="L195" s="252"/>
      <c r="M195" s="343"/>
      <c r="N195" s="215"/>
      <c r="O195" s="216"/>
      <c r="P195" s="217"/>
      <c r="S195" s="215"/>
      <c r="T195" s="216"/>
      <c r="U195" s="217"/>
      <c r="X195" s="218"/>
      <c r="Y195" s="216"/>
      <c r="Z195" s="217"/>
      <c r="AC195" s="215"/>
      <c r="AD195" s="216"/>
      <c r="AE195" s="217"/>
      <c r="AH195" s="215"/>
      <c r="AI195" s="216"/>
      <c r="AJ195" s="216"/>
      <c r="AR195" s="215"/>
      <c r="AS195" s="216"/>
      <c r="AT195" s="217"/>
      <c r="AW195" s="215"/>
      <c r="AX195" s="216"/>
      <c r="AY195" s="217"/>
      <c r="BB195" s="215" t="s">
        <v>1150</v>
      </c>
      <c r="BC195" s="216"/>
      <c r="BD195" s="217" t="s">
        <v>1151</v>
      </c>
      <c r="BG195" s="218" t="s">
        <v>1152</v>
      </c>
      <c r="BH195" s="216"/>
      <c r="BI195" s="216"/>
      <c r="BJ195" s="216"/>
      <c r="BK195" s="216"/>
      <c r="BL195" s="216"/>
    </row>
    <row r="196" customFormat="false" ht="15.05" hidden="false" customHeight="false" outlineLevel="0" collapsed="false">
      <c r="A196" s="456"/>
      <c r="B196" s="186" t="s">
        <v>456</v>
      </c>
      <c r="D196" s="415"/>
      <c r="E196" s="191"/>
      <c r="F196" s="191"/>
      <c r="G196" s="191"/>
      <c r="H196" s="191"/>
      <c r="I196" s="191"/>
      <c r="J196" s="191"/>
      <c r="K196" s="191"/>
      <c r="L196" s="191"/>
      <c r="P196" s="186"/>
      <c r="U196" s="186"/>
      <c r="X196" s="187"/>
      <c r="Y196" s="219"/>
      <c r="Z196" s="186"/>
      <c r="AE196" s="190"/>
      <c r="AJ196" s="190"/>
      <c r="AT196" s="190"/>
      <c r="AY196" s="190"/>
      <c r="BD196" s="190"/>
    </row>
    <row r="197" customFormat="false" ht="15.05" hidden="false" customHeight="false" outlineLevel="0" collapsed="false">
      <c r="A197" s="456"/>
      <c r="B197" s="186" t="s">
        <v>145</v>
      </c>
      <c r="D197" s="415"/>
      <c r="E197" s="191"/>
      <c r="F197" s="191"/>
      <c r="G197" s="191"/>
      <c r="H197" s="191"/>
      <c r="I197" s="191"/>
      <c r="J197" s="191"/>
      <c r="K197" s="191"/>
      <c r="L197" s="191"/>
      <c r="P197" s="186"/>
      <c r="S197" s="187"/>
      <c r="U197" s="186"/>
      <c r="X197" s="187"/>
      <c r="Y197" s="219"/>
      <c r="Z197" s="186"/>
      <c r="AE197" s="190"/>
      <c r="AH197" s="187"/>
      <c r="AJ197" s="190"/>
      <c r="AT197" s="190"/>
      <c r="AY197" s="190"/>
      <c r="BB197" s="189"/>
      <c r="BD197" s="190"/>
    </row>
    <row r="198" customFormat="false" ht="15.05" hidden="false" customHeight="false" outlineLevel="0" collapsed="false">
      <c r="A198" s="456"/>
      <c r="B198" s="186" t="s">
        <v>146</v>
      </c>
      <c r="D198" s="415"/>
      <c r="E198" s="191"/>
      <c r="F198" s="191"/>
      <c r="G198" s="191"/>
      <c r="H198" s="191"/>
      <c r="I198" s="191"/>
      <c r="J198" s="191"/>
      <c r="K198" s="191"/>
      <c r="L198" s="191"/>
      <c r="N198" s="230"/>
      <c r="P198" s="186"/>
      <c r="S198" s="230"/>
      <c r="U198" s="186"/>
      <c r="X198" s="187"/>
      <c r="Y198" s="219"/>
      <c r="Z198" s="186"/>
      <c r="AE198" s="190"/>
      <c r="AH198" s="230"/>
      <c r="AJ198" s="190"/>
      <c r="AR198" s="230"/>
      <c r="AT198" s="190"/>
      <c r="AW198" s="230"/>
      <c r="AY198" s="190"/>
      <c r="BB198" s="230" t="s">
        <v>1153</v>
      </c>
      <c r="BC198" s="231" t="s">
        <v>154</v>
      </c>
      <c r="BD198" s="190" t="s">
        <v>1151</v>
      </c>
    </row>
    <row r="199" customFormat="false" ht="15.05" hidden="false" customHeight="false" outlineLevel="0" collapsed="false">
      <c r="A199" s="456"/>
      <c r="D199" s="415"/>
      <c r="E199" s="191"/>
      <c r="F199" s="239"/>
      <c r="G199" s="191"/>
      <c r="H199" s="191"/>
      <c r="I199" s="191"/>
      <c r="J199" s="191"/>
      <c r="K199" s="191"/>
      <c r="L199" s="191"/>
      <c r="N199" s="230"/>
      <c r="P199" s="186"/>
      <c r="S199" s="230"/>
      <c r="U199" s="186"/>
      <c r="X199" s="187"/>
      <c r="Y199" s="219"/>
      <c r="Z199" s="186"/>
      <c r="AE199" s="190"/>
      <c r="AH199" s="230"/>
      <c r="AJ199" s="190"/>
      <c r="AR199" s="230"/>
      <c r="AT199" s="190"/>
      <c r="AW199" s="230"/>
      <c r="AY199" s="190"/>
      <c r="BB199" s="230" t="s">
        <v>1154</v>
      </c>
      <c r="BC199" s="231" t="s">
        <v>293</v>
      </c>
      <c r="BD199" s="190" t="s">
        <v>1155</v>
      </c>
    </row>
    <row r="200" customFormat="false" ht="15.05" hidden="false" customHeight="false" outlineLevel="0" collapsed="false">
      <c r="A200" s="456"/>
      <c r="B200" s="235" t="s">
        <v>162</v>
      </c>
      <c r="C200" s="235"/>
      <c r="D200" s="415"/>
      <c r="E200" s="239"/>
      <c r="F200" s="252"/>
      <c r="G200" s="239"/>
      <c r="H200" s="239"/>
      <c r="I200" s="239"/>
      <c r="J200" s="239"/>
      <c r="K200" s="239"/>
      <c r="L200" s="239"/>
      <c r="M200" s="241"/>
      <c r="N200" s="246"/>
      <c r="O200" s="235"/>
      <c r="P200" s="213"/>
      <c r="S200" s="246"/>
      <c r="T200" s="235"/>
      <c r="U200" s="213"/>
      <c r="X200" s="245"/>
      <c r="Y200" s="235"/>
      <c r="Z200" s="213"/>
      <c r="AC200" s="246"/>
      <c r="AD200" s="235"/>
      <c r="AE200" s="213"/>
      <c r="AH200" s="246"/>
      <c r="AI200" s="235"/>
      <c r="AJ200" s="235"/>
      <c r="AR200" s="246"/>
      <c r="AS200" s="235"/>
      <c r="AT200" s="213"/>
      <c r="AW200" s="246"/>
      <c r="AX200" s="235"/>
      <c r="AY200" s="213"/>
      <c r="BB200" s="246"/>
      <c r="BC200" s="235"/>
      <c r="BD200" s="213"/>
      <c r="BG200" s="245"/>
      <c r="BH200" s="235"/>
      <c r="BI200" s="235"/>
      <c r="BJ200" s="235"/>
      <c r="BK200" s="235"/>
      <c r="BL200" s="235"/>
    </row>
    <row r="201" customFormat="false" ht="15.05" hidden="false" customHeight="false" outlineLevel="0" collapsed="false">
      <c r="A201" s="456" t="n">
        <v>40</v>
      </c>
      <c r="B201" s="216" t="s">
        <v>122</v>
      </c>
      <c r="C201" s="216" t="s">
        <v>1156</v>
      </c>
      <c r="D201" s="415"/>
      <c r="E201" s="252"/>
      <c r="F201" s="191"/>
      <c r="G201" s="252"/>
      <c r="H201" s="252"/>
      <c r="I201" s="252"/>
      <c r="J201" s="252"/>
      <c r="K201" s="252"/>
      <c r="L201" s="252"/>
      <c r="M201" s="343"/>
      <c r="N201" s="215"/>
      <c r="O201" s="216"/>
      <c r="P201" s="217"/>
      <c r="S201" s="215"/>
      <c r="T201" s="216"/>
      <c r="U201" s="217"/>
      <c r="X201" s="218"/>
      <c r="Y201" s="216"/>
      <c r="Z201" s="217"/>
      <c r="AC201" s="215"/>
      <c r="AD201" s="216"/>
      <c r="AE201" s="217"/>
      <c r="AH201" s="215"/>
      <c r="AI201" s="216"/>
      <c r="AJ201" s="216"/>
      <c r="AR201" s="215"/>
      <c r="AS201" s="216"/>
      <c r="AT201" s="217"/>
      <c r="AW201" s="215"/>
      <c r="AX201" s="216"/>
      <c r="AY201" s="217"/>
      <c r="BB201" s="215" t="s">
        <v>1157</v>
      </c>
      <c r="BC201" s="216"/>
      <c r="BD201" s="217" t="s">
        <v>1151</v>
      </c>
      <c r="BG201" s="218" t="s">
        <v>1158</v>
      </c>
      <c r="BH201" s="216"/>
      <c r="BI201" s="216"/>
      <c r="BJ201" s="216"/>
      <c r="BK201" s="216"/>
      <c r="BL201" s="216"/>
    </row>
    <row r="202" customFormat="false" ht="15.05" hidden="false" customHeight="false" outlineLevel="0" collapsed="false">
      <c r="A202" s="456"/>
      <c r="B202" s="186" t="s">
        <v>456</v>
      </c>
      <c r="D202" s="415"/>
      <c r="E202" s="191"/>
      <c r="F202" s="191"/>
      <c r="G202" s="191"/>
      <c r="H202" s="191"/>
      <c r="I202" s="191"/>
      <c r="J202" s="191"/>
      <c r="K202" s="191"/>
      <c r="L202" s="191"/>
      <c r="P202" s="186"/>
      <c r="U202" s="186"/>
      <c r="X202" s="187"/>
      <c r="Y202" s="219"/>
      <c r="Z202" s="186"/>
      <c r="AE202" s="190"/>
      <c r="AJ202" s="190"/>
      <c r="AT202" s="190"/>
      <c r="AY202" s="190"/>
      <c r="BD202" s="190"/>
    </row>
    <row r="203" customFormat="false" ht="15.05" hidden="false" customHeight="false" outlineLevel="0" collapsed="false">
      <c r="A203" s="456"/>
      <c r="B203" s="186" t="s">
        <v>145</v>
      </c>
      <c r="D203" s="415"/>
      <c r="E203" s="191"/>
      <c r="F203" s="191"/>
      <c r="G203" s="191"/>
      <c r="H203" s="191"/>
      <c r="I203" s="191"/>
      <c r="J203" s="191"/>
      <c r="K203" s="191"/>
      <c r="L203" s="191"/>
      <c r="P203" s="186"/>
      <c r="S203" s="187"/>
      <c r="U203" s="186"/>
      <c r="X203" s="187"/>
      <c r="Y203" s="219"/>
      <c r="Z203" s="186"/>
      <c r="AE203" s="190"/>
      <c r="AH203" s="187"/>
      <c r="AJ203" s="190"/>
      <c r="AT203" s="190"/>
      <c r="AY203" s="190"/>
      <c r="BB203" s="189"/>
      <c r="BD203" s="190"/>
    </row>
    <row r="204" customFormat="false" ht="15.05" hidden="false" customHeight="false" outlineLevel="0" collapsed="false">
      <c r="A204" s="456"/>
      <c r="B204" s="186" t="s">
        <v>146</v>
      </c>
      <c r="D204" s="415"/>
      <c r="E204" s="191"/>
      <c r="F204" s="239"/>
      <c r="G204" s="191"/>
      <c r="H204" s="191"/>
      <c r="I204" s="191"/>
      <c r="J204" s="191"/>
      <c r="K204" s="191"/>
      <c r="L204" s="191"/>
      <c r="N204" s="230"/>
      <c r="P204" s="186"/>
      <c r="S204" s="230"/>
      <c r="U204" s="186"/>
      <c r="X204" s="187"/>
      <c r="Y204" s="219"/>
      <c r="Z204" s="186"/>
      <c r="AE204" s="190"/>
      <c r="AH204" s="230"/>
      <c r="AJ204" s="190"/>
      <c r="AR204" s="230"/>
      <c r="AT204" s="190"/>
      <c r="AW204" s="230"/>
      <c r="AY204" s="190"/>
      <c r="BB204" s="230" t="s">
        <v>1159</v>
      </c>
      <c r="BC204" s="231" t="s">
        <v>154</v>
      </c>
      <c r="BD204" s="190" t="s">
        <v>1151</v>
      </c>
    </row>
    <row r="205" customFormat="false" ht="15.05" hidden="false" customHeight="false" outlineLevel="0" collapsed="false">
      <c r="A205" s="456"/>
      <c r="B205" s="235" t="s">
        <v>162</v>
      </c>
      <c r="C205" s="235"/>
      <c r="D205" s="415"/>
      <c r="E205" s="239"/>
      <c r="F205" s="252"/>
      <c r="G205" s="239"/>
      <c r="H205" s="239"/>
      <c r="I205" s="239"/>
      <c r="J205" s="239"/>
      <c r="K205" s="239"/>
      <c r="L205" s="239"/>
      <c r="M205" s="241"/>
      <c r="N205" s="246"/>
      <c r="O205" s="235"/>
      <c r="P205" s="213"/>
      <c r="S205" s="246"/>
      <c r="T205" s="235"/>
      <c r="U205" s="213"/>
      <c r="X205" s="245"/>
      <c r="Y205" s="235"/>
      <c r="Z205" s="213"/>
      <c r="AC205" s="246"/>
      <c r="AD205" s="235"/>
      <c r="AE205" s="213"/>
      <c r="AH205" s="246"/>
      <c r="AI205" s="235"/>
      <c r="AJ205" s="235"/>
      <c r="AR205" s="246"/>
      <c r="AS205" s="235"/>
      <c r="AT205" s="213"/>
      <c r="AW205" s="246"/>
      <c r="AX205" s="235"/>
      <c r="AY205" s="213"/>
      <c r="BB205" s="242" t="s">
        <v>1160</v>
      </c>
      <c r="BC205" s="243" t="s">
        <v>293</v>
      </c>
      <c r="BD205" s="213" t="s">
        <v>781</v>
      </c>
      <c r="BG205" s="245"/>
      <c r="BH205" s="235"/>
      <c r="BI205" s="235"/>
      <c r="BJ205" s="235"/>
      <c r="BK205" s="235"/>
      <c r="BL205" s="235"/>
    </row>
    <row r="206" customFormat="false" ht="15.05" hidden="false" customHeight="false" outlineLevel="0" collapsed="false">
      <c r="A206" s="456" t="n">
        <v>41</v>
      </c>
      <c r="B206" s="216" t="s">
        <v>122</v>
      </c>
      <c r="C206" s="216" t="s">
        <v>1161</v>
      </c>
      <c r="D206" s="415"/>
      <c r="E206" s="252"/>
      <c r="F206" s="191"/>
      <c r="G206" s="252"/>
      <c r="H206" s="252"/>
      <c r="I206" s="252"/>
      <c r="J206" s="252"/>
      <c r="K206" s="252"/>
      <c r="L206" s="252"/>
      <c r="M206" s="343"/>
      <c r="N206" s="215"/>
      <c r="O206" s="216"/>
      <c r="P206" s="217"/>
      <c r="S206" s="215"/>
      <c r="T206" s="216"/>
      <c r="U206" s="217"/>
      <c r="X206" s="218"/>
      <c r="Y206" s="216"/>
      <c r="Z206" s="217"/>
      <c r="AC206" s="215"/>
      <c r="AD206" s="216"/>
      <c r="AE206" s="217"/>
      <c r="AH206" s="215"/>
      <c r="AI206" s="216"/>
      <c r="AJ206" s="216"/>
      <c r="AR206" s="215"/>
      <c r="AS206" s="216"/>
      <c r="AT206" s="217"/>
      <c r="AW206" s="215" t="s">
        <v>1162</v>
      </c>
      <c r="AX206" s="216"/>
      <c r="AY206" s="217"/>
      <c r="BB206" s="215" t="s">
        <v>1163</v>
      </c>
      <c r="BC206" s="216"/>
      <c r="BD206" s="217" t="s">
        <v>1151</v>
      </c>
      <c r="BG206" s="218" t="s">
        <v>1164</v>
      </c>
      <c r="BH206" s="216"/>
      <c r="BI206" s="216"/>
      <c r="BJ206" s="216"/>
      <c r="BK206" s="216"/>
      <c r="BL206" s="216"/>
    </row>
    <row r="207" customFormat="false" ht="15.05" hidden="false" customHeight="false" outlineLevel="0" collapsed="false">
      <c r="A207" s="456"/>
      <c r="B207" s="186" t="s">
        <v>456</v>
      </c>
      <c r="D207" s="415"/>
      <c r="E207" s="191"/>
      <c r="F207" s="191"/>
      <c r="G207" s="191"/>
      <c r="H207" s="191"/>
      <c r="I207" s="191"/>
      <c r="J207" s="191"/>
      <c r="K207" s="191"/>
      <c r="L207" s="191"/>
      <c r="P207" s="186"/>
      <c r="U207" s="186"/>
      <c r="X207" s="187"/>
      <c r="Y207" s="219"/>
      <c r="Z207" s="186"/>
      <c r="AE207" s="190"/>
      <c r="AJ207" s="190"/>
      <c r="AT207" s="190"/>
      <c r="AY207" s="190"/>
      <c r="BD207" s="190"/>
    </row>
    <row r="208" customFormat="false" ht="15.05" hidden="false" customHeight="false" outlineLevel="0" collapsed="false">
      <c r="A208" s="456"/>
      <c r="B208" s="186" t="s">
        <v>145</v>
      </c>
      <c r="D208" s="415"/>
      <c r="E208" s="191"/>
      <c r="F208" s="191"/>
      <c r="G208" s="191"/>
      <c r="H208" s="191"/>
      <c r="I208" s="191"/>
      <c r="J208" s="191"/>
      <c r="K208" s="191"/>
      <c r="L208" s="191"/>
      <c r="P208" s="186"/>
      <c r="S208" s="187"/>
      <c r="U208" s="186"/>
      <c r="X208" s="187"/>
      <c r="Y208" s="219"/>
      <c r="Z208" s="186"/>
      <c r="AE208" s="190"/>
      <c r="AH208" s="187"/>
      <c r="AJ208" s="190"/>
      <c r="AT208" s="190"/>
      <c r="AY208" s="190"/>
      <c r="BB208" s="189"/>
      <c r="BD208" s="190"/>
    </row>
    <row r="209" customFormat="false" ht="15.05" hidden="false" customHeight="false" outlineLevel="0" collapsed="false">
      <c r="A209" s="456"/>
      <c r="B209" s="186" t="s">
        <v>146</v>
      </c>
      <c r="D209" s="415"/>
      <c r="E209" s="191"/>
      <c r="F209" s="239"/>
      <c r="G209" s="191"/>
      <c r="H209" s="191"/>
      <c r="I209" s="191"/>
      <c r="J209" s="191"/>
      <c r="K209" s="191"/>
      <c r="L209" s="191"/>
      <c r="N209" s="230"/>
      <c r="P209" s="186"/>
      <c r="S209" s="230"/>
      <c r="U209" s="186"/>
      <c r="X209" s="187"/>
      <c r="Y209" s="219"/>
      <c r="Z209" s="186"/>
      <c r="AE209" s="190"/>
      <c r="AH209" s="230"/>
      <c r="AJ209" s="190"/>
      <c r="AR209" s="230"/>
      <c r="AT209" s="190"/>
      <c r="AW209" s="230" t="s">
        <v>1165</v>
      </c>
      <c r="AX209" s="231" t="s">
        <v>154</v>
      </c>
      <c r="AY209" s="190" t="s">
        <v>379</v>
      </c>
      <c r="BB209" s="230" t="s">
        <v>1165</v>
      </c>
      <c r="BC209" s="231" t="s">
        <v>154</v>
      </c>
      <c r="BD209" s="190" t="s">
        <v>1151</v>
      </c>
    </row>
    <row r="210" customFormat="false" ht="15.05" hidden="false" customHeight="false" outlineLevel="0" collapsed="false">
      <c r="A210" s="456"/>
      <c r="B210" s="235" t="s">
        <v>162</v>
      </c>
      <c r="C210" s="235"/>
      <c r="D210" s="415"/>
      <c r="E210" s="239"/>
      <c r="F210" s="252"/>
      <c r="G210" s="239"/>
      <c r="H210" s="239"/>
      <c r="I210" s="239"/>
      <c r="J210" s="239"/>
      <c r="K210" s="239"/>
      <c r="L210" s="239"/>
      <c r="M210" s="241"/>
      <c r="N210" s="246"/>
      <c r="O210" s="235"/>
      <c r="P210" s="213"/>
      <c r="S210" s="246"/>
      <c r="T210" s="235"/>
      <c r="U210" s="213"/>
      <c r="X210" s="245"/>
      <c r="Y210" s="235"/>
      <c r="Z210" s="213"/>
      <c r="AC210" s="246"/>
      <c r="AD210" s="235"/>
      <c r="AE210" s="213"/>
      <c r="AH210" s="246"/>
      <c r="AI210" s="235"/>
      <c r="AJ210" s="235"/>
      <c r="AR210" s="246"/>
      <c r="AS210" s="235"/>
      <c r="AT210" s="213"/>
      <c r="AW210" s="242" t="s">
        <v>1166</v>
      </c>
      <c r="AX210" s="243" t="s">
        <v>154</v>
      </c>
      <c r="AY210" s="213" t="s">
        <v>379</v>
      </c>
      <c r="BB210" s="246"/>
      <c r="BC210" s="235"/>
      <c r="BD210" s="213"/>
      <c r="BG210" s="245"/>
      <c r="BH210" s="235"/>
      <c r="BI210" s="235"/>
      <c r="BJ210" s="235"/>
      <c r="BK210" s="235"/>
      <c r="BL210" s="235"/>
    </row>
    <row r="211" customFormat="false" ht="15.05" hidden="false" customHeight="false" outlineLevel="0" collapsed="false">
      <c r="A211" s="456" t="n">
        <v>42</v>
      </c>
      <c r="B211" s="216" t="s">
        <v>122</v>
      </c>
      <c r="C211" s="216" t="s">
        <v>1167</v>
      </c>
      <c r="D211" s="415"/>
      <c r="E211" s="252"/>
      <c r="F211" s="191"/>
      <c r="G211" s="252"/>
      <c r="H211" s="252"/>
      <c r="I211" s="252"/>
      <c r="J211" s="252"/>
      <c r="K211" s="252"/>
      <c r="L211" s="252"/>
      <c r="M211" s="343"/>
      <c r="N211" s="215"/>
      <c r="O211" s="216"/>
      <c r="P211" s="217"/>
      <c r="S211" s="215"/>
      <c r="T211" s="216"/>
      <c r="U211" s="217"/>
      <c r="X211" s="218"/>
      <c r="Y211" s="216"/>
      <c r="Z211" s="217"/>
      <c r="AC211" s="215"/>
      <c r="AD211" s="216"/>
      <c r="AE211" s="217"/>
      <c r="AH211" s="215"/>
      <c r="AI211" s="216"/>
      <c r="AJ211" s="216"/>
      <c r="AR211" s="215"/>
      <c r="AS211" s="216"/>
      <c r="AT211" s="217"/>
      <c r="AW211" s="215"/>
      <c r="AX211" s="216"/>
      <c r="AY211" s="217"/>
      <c r="BB211" s="215" t="s">
        <v>1168</v>
      </c>
      <c r="BC211" s="216"/>
      <c r="BD211" s="217" t="s">
        <v>1151</v>
      </c>
      <c r="BG211" s="218" t="s">
        <v>1169</v>
      </c>
      <c r="BH211" s="216"/>
      <c r="BI211" s="216"/>
      <c r="BJ211" s="216"/>
      <c r="BK211" s="216"/>
      <c r="BL211" s="216"/>
    </row>
    <row r="212" customFormat="false" ht="15.05" hidden="false" customHeight="false" outlineLevel="0" collapsed="false">
      <c r="A212" s="456"/>
      <c r="B212" s="186" t="s">
        <v>456</v>
      </c>
      <c r="D212" s="415"/>
      <c r="E212" s="191"/>
      <c r="F212" s="191"/>
      <c r="G212" s="191"/>
      <c r="H212" s="191"/>
      <c r="I212" s="191"/>
      <c r="J212" s="191"/>
      <c r="K212" s="191"/>
      <c r="L212" s="191"/>
      <c r="P212" s="186"/>
      <c r="U212" s="186"/>
      <c r="X212" s="187"/>
      <c r="Y212" s="219"/>
      <c r="Z212" s="186"/>
      <c r="AE212" s="190"/>
      <c r="AJ212" s="190"/>
      <c r="AT212" s="190"/>
      <c r="AY212" s="190"/>
      <c r="BD212" s="190"/>
    </row>
    <row r="213" customFormat="false" ht="15.05" hidden="false" customHeight="false" outlineLevel="0" collapsed="false">
      <c r="A213" s="456"/>
      <c r="B213" s="186" t="s">
        <v>145</v>
      </c>
      <c r="D213" s="415"/>
      <c r="E213" s="191"/>
      <c r="F213" s="191"/>
      <c r="G213" s="191"/>
      <c r="H213" s="191"/>
      <c r="I213" s="191"/>
      <c r="J213" s="191"/>
      <c r="K213" s="191"/>
      <c r="L213" s="191"/>
      <c r="P213" s="186"/>
      <c r="S213" s="187"/>
      <c r="U213" s="186"/>
      <c r="X213" s="187"/>
      <c r="Y213" s="219"/>
      <c r="Z213" s="186"/>
      <c r="AE213" s="190"/>
      <c r="AH213" s="187"/>
      <c r="AJ213" s="190"/>
      <c r="AT213" s="190"/>
      <c r="AY213" s="190"/>
      <c r="BB213" s="189"/>
      <c r="BD213" s="190"/>
    </row>
    <row r="214" customFormat="false" ht="15.05" hidden="false" customHeight="false" outlineLevel="0" collapsed="false">
      <c r="A214" s="456"/>
      <c r="B214" s="186" t="s">
        <v>146</v>
      </c>
      <c r="D214" s="415"/>
      <c r="E214" s="191"/>
      <c r="F214" s="239"/>
      <c r="G214" s="191"/>
      <c r="H214" s="191"/>
      <c r="I214" s="191"/>
      <c r="J214" s="191"/>
      <c r="K214" s="191"/>
      <c r="L214" s="191"/>
      <c r="N214" s="230"/>
      <c r="P214" s="186"/>
      <c r="S214" s="230"/>
      <c r="U214" s="186"/>
      <c r="X214" s="187"/>
      <c r="Y214" s="219"/>
      <c r="Z214" s="186"/>
      <c r="AE214" s="190"/>
      <c r="AH214" s="230"/>
      <c r="AJ214" s="190"/>
      <c r="AR214" s="230"/>
      <c r="AT214" s="190"/>
      <c r="AW214" s="230"/>
      <c r="AY214" s="190"/>
      <c r="BB214" s="230" t="s">
        <v>1170</v>
      </c>
      <c r="BC214" s="231" t="s">
        <v>293</v>
      </c>
      <c r="BD214" s="190" t="s">
        <v>1151</v>
      </c>
    </row>
    <row r="215" customFormat="false" ht="15.05" hidden="false" customHeight="false" outlineLevel="0" collapsed="false">
      <c r="A215" s="456"/>
      <c r="B215" s="235" t="s">
        <v>162</v>
      </c>
      <c r="C215" s="235"/>
      <c r="D215" s="415"/>
      <c r="E215" s="239"/>
      <c r="F215" s="252"/>
      <c r="G215" s="239"/>
      <c r="H215" s="239"/>
      <c r="I215" s="239"/>
      <c r="J215" s="239"/>
      <c r="K215" s="239"/>
      <c r="L215" s="239"/>
      <c r="M215" s="241"/>
      <c r="N215" s="246"/>
      <c r="O215" s="235"/>
      <c r="P215" s="213"/>
      <c r="S215" s="246"/>
      <c r="T215" s="235"/>
      <c r="U215" s="213"/>
      <c r="X215" s="245"/>
      <c r="Y215" s="235"/>
      <c r="Z215" s="213"/>
      <c r="AC215" s="246"/>
      <c r="AD215" s="235"/>
      <c r="AE215" s="213"/>
      <c r="AH215" s="246"/>
      <c r="AI215" s="235"/>
      <c r="AJ215" s="235"/>
      <c r="AR215" s="246"/>
      <c r="AS215" s="235"/>
      <c r="AT215" s="213"/>
      <c r="AW215" s="246"/>
      <c r="AX215" s="235"/>
      <c r="AY215" s="213"/>
      <c r="BB215" s="242" t="s">
        <v>1171</v>
      </c>
      <c r="BC215" s="243" t="s">
        <v>293</v>
      </c>
      <c r="BD215" s="306" t="s">
        <v>1172</v>
      </c>
      <c r="BG215" s="245"/>
      <c r="BH215" s="235"/>
      <c r="BI215" s="235"/>
      <c r="BJ215" s="235"/>
      <c r="BK215" s="235"/>
      <c r="BL215" s="235"/>
    </row>
    <row r="216" customFormat="false" ht="15.05" hidden="false" customHeight="false" outlineLevel="0" collapsed="false">
      <c r="A216" s="456" t="n">
        <v>43</v>
      </c>
      <c r="B216" s="216" t="s">
        <v>122</v>
      </c>
      <c r="C216" s="216" t="s">
        <v>1173</v>
      </c>
      <c r="D216" s="415"/>
      <c r="E216" s="252"/>
      <c r="F216" s="191"/>
      <c r="G216" s="252"/>
      <c r="H216" s="252"/>
      <c r="I216" s="252"/>
      <c r="J216" s="252"/>
      <c r="K216" s="252"/>
      <c r="L216" s="252"/>
      <c r="M216" s="343"/>
      <c r="N216" s="215"/>
      <c r="O216" s="216"/>
      <c r="P216" s="217"/>
      <c r="S216" s="215"/>
      <c r="T216" s="216"/>
      <c r="U216" s="217"/>
      <c r="X216" s="218"/>
      <c r="Y216" s="216"/>
      <c r="Z216" s="217"/>
      <c r="AC216" s="215"/>
      <c r="AD216" s="216"/>
      <c r="AE216" s="217"/>
      <c r="AH216" s="215"/>
      <c r="AI216" s="216"/>
      <c r="AJ216" s="216"/>
      <c r="AR216" s="215"/>
      <c r="AS216" s="216"/>
      <c r="AT216" s="217"/>
      <c r="AW216" s="215" t="s">
        <v>1174</v>
      </c>
      <c r="AX216" s="216"/>
      <c r="AY216" s="217" t="s">
        <v>379</v>
      </c>
      <c r="BB216" s="215" t="s">
        <v>1175</v>
      </c>
      <c r="BC216" s="216"/>
      <c r="BD216" s="217" t="s">
        <v>1151</v>
      </c>
      <c r="BG216" s="218" t="s">
        <v>1176</v>
      </c>
      <c r="BH216" s="216"/>
      <c r="BI216" s="216"/>
      <c r="BJ216" s="216"/>
      <c r="BK216" s="216"/>
      <c r="BL216" s="216"/>
    </row>
    <row r="217" customFormat="false" ht="15.05" hidden="false" customHeight="false" outlineLevel="0" collapsed="false">
      <c r="A217" s="456"/>
      <c r="B217" s="186" t="s">
        <v>456</v>
      </c>
      <c r="D217" s="415"/>
      <c r="E217" s="191"/>
      <c r="F217" s="191"/>
      <c r="G217" s="191"/>
      <c r="H217" s="191"/>
      <c r="I217" s="191"/>
      <c r="J217" s="191"/>
      <c r="K217" s="191"/>
      <c r="L217" s="191"/>
      <c r="P217" s="186"/>
      <c r="U217" s="186"/>
      <c r="X217" s="187"/>
      <c r="Y217" s="219"/>
      <c r="Z217" s="186"/>
      <c r="AE217" s="190"/>
      <c r="AJ217" s="190"/>
      <c r="AT217" s="190"/>
      <c r="AY217" s="190"/>
      <c r="BD217" s="190"/>
    </row>
    <row r="218" customFormat="false" ht="15.05" hidden="false" customHeight="false" outlineLevel="0" collapsed="false">
      <c r="A218" s="456"/>
      <c r="B218" s="186" t="s">
        <v>145</v>
      </c>
      <c r="D218" s="415"/>
      <c r="E218" s="191"/>
      <c r="F218" s="191"/>
      <c r="G218" s="191"/>
      <c r="H218" s="191"/>
      <c r="I218" s="191"/>
      <c r="J218" s="191"/>
      <c r="K218" s="191"/>
      <c r="L218" s="191"/>
      <c r="P218" s="186"/>
      <c r="S218" s="187"/>
      <c r="U218" s="186"/>
      <c r="X218" s="187"/>
      <c r="Y218" s="219"/>
      <c r="Z218" s="186"/>
      <c r="AE218" s="190"/>
      <c r="AH218" s="187"/>
      <c r="AJ218" s="190"/>
      <c r="AT218" s="190"/>
      <c r="AW218" s="230"/>
      <c r="AX218" s="231"/>
      <c r="AY218" s="190"/>
      <c r="BB218" s="189"/>
      <c r="BD218" s="190"/>
    </row>
    <row r="219" customFormat="false" ht="15.05" hidden="false" customHeight="false" outlineLevel="0" collapsed="false">
      <c r="A219" s="456"/>
      <c r="B219" s="186" t="s">
        <v>146</v>
      </c>
      <c r="D219" s="415"/>
      <c r="E219" s="191"/>
      <c r="F219" s="239"/>
      <c r="G219" s="191"/>
      <c r="H219" s="191"/>
      <c r="I219" s="191"/>
      <c r="J219" s="191"/>
      <c r="K219" s="191"/>
      <c r="L219" s="191"/>
      <c r="N219" s="230"/>
      <c r="P219" s="186"/>
      <c r="S219" s="230"/>
      <c r="U219" s="186"/>
      <c r="X219" s="187"/>
      <c r="Y219" s="219"/>
      <c r="Z219" s="186"/>
      <c r="AE219" s="190"/>
      <c r="AH219" s="230"/>
      <c r="AJ219" s="190"/>
      <c r="AR219" s="230"/>
      <c r="AT219" s="190"/>
      <c r="AW219" s="230" t="s">
        <v>1177</v>
      </c>
      <c r="AX219" s="231" t="s">
        <v>154</v>
      </c>
      <c r="AY219" s="190" t="s">
        <v>379</v>
      </c>
      <c r="BB219" s="230" t="s">
        <v>1178</v>
      </c>
      <c r="BC219" s="231" t="s">
        <v>154</v>
      </c>
      <c r="BD219" s="190" t="s">
        <v>1151</v>
      </c>
    </row>
    <row r="220" customFormat="false" ht="15.05" hidden="false" customHeight="false" outlineLevel="0" collapsed="false">
      <c r="A220" s="456"/>
      <c r="B220" s="235" t="s">
        <v>162</v>
      </c>
      <c r="C220" s="235"/>
      <c r="D220" s="415"/>
      <c r="E220" s="239"/>
      <c r="F220" s="252"/>
      <c r="G220" s="239"/>
      <c r="H220" s="239"/>
      <c r="I220" s="239"/>
      <c r="J220" s="239"/>
      <c r="K220" s="239"/>
      <c r="L220" s="239"/>
      <c r="M220" s="241"/>
      <c r="N220" s="246"/>
      <c r="O220" s="235"/>
      <c r="P220" s="213"/>
      <c r="S220" s="246"/>
      <c r="T220" s="235"/>
      <c r="U220" s="213"/>
      <c r="X220" s="245"/>
      <c r="Y220" s="235"/>
      <c r="Z220" s="213"/>
      <c r="AC220" s="246"/>
      <c r="AD220" s="235"/>
      <c r="AE220" s="213"/>
      <c r="AH220" s="246"/>
      <c r="AI220" s="235"/>
      <c r="AJ220" s="235"/>
      <c r="AR220" s="246"/>
      <c r="AS220" s="235"/>
      <c r="AT220" s="213"/>
      <c r="AW220" s="242" t="s">
        <v>1179</v>
      </c>
      <c r="AX220" s="243" t="s">
        <v>154</v>
      </c>
      <c r="AY220" s="213" t="s">
        <v>379</v>
      </c>
      <c r="BB220" s="242" t="s">
        <v>1180</v>
      </c>
      <c r="BC220" s="243" t="s">
        <v>154</v>
      </c>
      <c r="BD220" s="306" t="s">
        <v>1172</v>
      </c>
      <c r="BG220" s="245"/>
      <c r="BH220" s="235"/>
      <c r="BI220" s="235"/>
      <c r="BJ220" s="235"/>
      <c r="BK220" s="235"/>
      <c r="BL220" s="235"/>
    </row>
    <row r="221" customFormat="false" ht="15.05" hidden="false" customHeight="false" outlineLevel="0" collapsed="false">
      <c r="A221" s="456" t="n">
        <v>44</v>
      </c>
      <c r="B221" s="216" t="s">
        <v>122</v>
      </c>
      <c r="C221" s="216" t="s">
        <v>1181</v>
      </c>
      <c r="D221" s="415"/>
      <c r="E221" s="252"/>
      <c r="F221" s="191"/>
      <c r="G221" s="252"/>
      <c r="H221" s="252"/>
      <c r="I221" s="252"/>
      <c r="J221" s="252"/>
      <c r="K221" s="252"/>
      <c r="L221" s="252"/>
      <c r="M221" s="343"/>
      <c r="N221" s="215"/>
      <c r="O221" s="216"/>
      <c r="P221" s="217"/>
      <c r="S221" s="215"/>
      <c r="T221" s="216"/>
      <c r="U221" s="217"/>
      <c r="X221" s="218"/>
      <c r="Y221" s="216"/>
      <c r="Z221" s="217"/>
      <c r="AC221" s="215"/>
      <c r="AD221" s="216"/>
      <c r="AE221" s="217"/>
      <c r="AH221" s="215"/>
      <c r="AI221" s="216"/>
      <c r="AJ221" s="216"/>
      <c r="AR221" s="215"/>
      <c r="AS221" s="216"/>
      <c r="AT221" s="217"/>
      <c r="AW221" s="215"/>
      <c r="AX221" s="216"/>
      <c r="AY221" s="217"/>
      <c r="BB221" s="215" t="s">
        <v>1182</v>
      </c>
      <c r="BC221" s="216"/>
      <c r="BD221" s="217" t="s">
        <v>1151</v>
      </c>
      <c r="BG221" s="218" t="s">
        <v>1183</v>
      </c>
      <c r="BH221" s="216"/>
      <c r="BI221" s="216"/>
      <c r="BJ221" s="216"/>
      <c r="BK221" s="216"/>
      <c r="BL221" s="216"/>
    </row>
    <row r="222" customFormat="false" ht="15.05" hidden="false" customHeight="false" outlineLevel="0" collapsed="false">
      <c r="A222" s="456"/>
      <c r="B222" s="186" t="s">
        <v>456</v>
      </c>
      <c r="D222" s="415"/>
      <c r="E222" s="191"/>
      <c r="F222" s="191"/>
      <c r="G222" s="191"/>
      <c r="H222" s="191"/>
      <c r="I222" s="191"/>
      <c r="J222" s="191"/>
      <c r="K222" s="191"/>
      <c r="L222" s="191"/>
      <c r="P222" s="186"/>
      <c r="U222" s="186"/>
      <c r="X222" s="187"/>
      <c r="Y222" s="219"/>
      <c r="Z222" s="186"/>
      <c r="AE222" s="190"/>
      <c r="AJ222" s="190"/>
      <c r="AT222" s="190"/>
      <c r="AY222" s="190"/>
      <c r="BD222" s="190"/>
    </row>
    <row r="223" customFormat="false" ht="15.05" hidden="false" customHeight="false" outlineLevel="0" collapsed="false">
      <c r="A223" s="456"/>
      <c r="B223" s="186" t="s">
        <v>145</v>
      </c>
      <c r="D223" s="415"/>
      <c r="E223" s="191"/>
      <c r="F223" s="191"/>
      <c r="G223" s="191"/>
      <c r="H223" s="191"/>
      <c r="I223" s="191"/>
      <c r="J223" s="191"/>
      <c r="K223" s="191"/>
      <c r="L223" s="191"/>
      <c r="P223" s="186"/>
      <c r="S223" s="187"/>
      <c r="U223" s="186"/>
      <c r="X223" s="187"/>
      <c r="Y223" s="219"/>
      <c r="Z223" s="186"/>
      <c r="AE223" s="190"/>
      <c r="AH223" s="187"/>
      <c r="AJ223" s="190"/>
      <c r="AT223" s="190"/>
      <c r="AY223" s="190"/>
      <c r="BB223" s="189"/>
      <c r="BD223" s="190"/>
    </row>
    <row r="224" customFormat="false" ht="15.05" hidden="false" customHeight="false" outlineLevel="0" collapsed="false">
      <c r="A224" s="456"/>
      <c r="B224" s="186" t="s">
        <v>146</v>
      </c>
      <c r="D224" s="415"/>
      <c r="E224" s="191"/>
      <c r="F224" s="191"/>
      <c r="G224" s="191"/>
      <c r="H224" s="191"/>
      <c r="I224" s="191"/>
      <c r="J224" s="191"/>
      <c r="K224" s="191"/>
      <c r="L224" s="191"/>
      <c r="N224" s="230"/>
      <c r="P224" s="186"/>
      <c r="S224" s="230"/>
      <c r="U224" s="186"/>
      <c r="X224" s="187"/>
      <c r="Y224" s="219"/>
      <c r="Z224" s="186"/>
      <c r="AE224" s="190"/>
      <c r="AH224" s="230"/>
      <c r="AJ224" s="190"/>
      <c r="AR224" s="230"/>
      <c r="AT224" s="190"/>
      <c r="AW224" s="230"/>
      <c r="AY224" s="190"/>
      <c r="BB224" s="230" t="s">
        <v>1184</v>
      </c>
      <c r="BC224" s="231" t="s">
        <v>154</v>
      </c>
      <c r="BD224" s="190" t="s">
        <v>1151</v>
      </c>
    </row>
    <row r="225" customFormat="false" ht="15.05" hidden="false" customHeight="false" outlineLevel="0" collapsed="false">
      <c r="A225" s="456"/>
      <c r="D225" s="415"/>
      <c r="E225" s="191"/>
      <c r="F225" s="239"/>
      <c r="G225" s="191"/>
      <c r="H225" s="191"/>
      <c r="I225" s="191"/>
      <c r="J225" s="191"/>
      <c r="K225" s="191"/>
      <c r="L225" s="191"/>
      <c r="N225" s="230"/>
      <c r="P225" s="186"/>
      <c r="S225" s="230"/>
      <c r="U225" s="186"/>
      <c r="X225" s="187"/>
      <c r="Y225" s="219"/>
      <c r="Z225" s="186"/>
      <c r="AE225" s="190"/>
      <c r="AH225" s="230"/>
      <c r="AJ225" s="190"/>
      <c r="AR225" s="230"/>
      <c r="AT225" s="190"/>
      <c r="AW225" s="230"/>
      <c r="AY225" s="190"/>
      <c r="BB225" s="230" t="s">
        <v>1185</v>
      </c>
      <c r="BC225" s="231" t="s">
        <v>293</v>
      </c>
      <c r="BD225" s="190" t="s">
        <v>1186</v>
      </c>
    </row>
    <row r="226" customFormat="false" ht="15.05" hidden="false" customHeight="false" outlineLevel="0" collapsed="false">
      <c r="A226" s="456"/>
      <c r="B226" s="235" t="s">
        <v>162</v>
      </c>
      <c r="C226" s="235"/>
      <c r="D226" s="415"/>
      <c r="E226" s="239"/>
      <c r="F226" s="252"/>
      <c r="G226" s="239"/>
      <c r="H226" s="239"/>
      <c r="I226" s="239"/>
      <c r="J226" s="239"/>
      <c r="K226" s="239"/>
      <c r="L226" s="239"/>
      <c r="M226" s="241"/>
      <c r="N226" s="246"/>
      <c r="O226" s="235"/>
      <c r="P226" s="213"/>
      <c r="S226" s="246"/>
      <c r="T226" s="235"/>
      <c r="U226" s="213"/>
      <c r="X226" s="245"/>
      <c r="Y226" s="235"/>
      <c r="Z226" s="213"/>
      <c r="AC226" s="246"/>
      <c r="AD226" s="235"/>
      <c r="AE226" s="213"/>
      <c r="AH226" s="246"/>
      <c r="AI226" s="235"/>
      <c r="AJ226" s="235"/>
      <c r="AR226" s="246"/>
      <c r="AS226" s="235"/>
      <c r="AT226" s="213"/>
      <c r="AW226" s="246"/>
      <c r="AX226" s="235"/>
      <c r="AY226" s="213"/>
      <c r="BB226" s="246"/>
      <c r="BC226" s="235"/>
      <c r="BD226" s="213"/>
      <c r="BG226" s="245"/>
      <c r="BH226" s="235"/>
      <c r="BI226" s="235"/>
      <c r="BJ226" s="235"/>
      <c r="BK226" s="235"/>
      <c r="BL226" s="235"/>
    </row>
    <row r="227" customFormat="false" ht="15.05" hidden="false" customHeight="false" outlineLevel="0" collapsed="false">
      <c r="A227" s="456" t="n">
        <v>45</v>
      </c>
      <c r="B227" s="216" t="s">
        <v>122</v>
      </c>
      <c r="C227" s="216" t="s">
        <v>1187</v>
      </c>
      <c r="D227" s="415"/>
      <c r="E227" s="252"/>
      <c r="F227" s="191"/>
      <c r="G227" s="252"/>
      <c r="H227" s="252"/>
      <c r="I227" s="252"/>
      <c r="J227" s="252"/>
      <c r="K227" s="252"/>
      <c r="L227" s="252"/>
      <c r="M227" s="343"/>
      <c r="N227" s="215"/>
      <c r="O227" s="216"/>
      <c r="P227" s="217"/>
      <c r="S227" s="215"/>
      <c r="T227" s="216"/>
      <c r="U227" s="217"/>
      <c r="X227" s="218"/>
      <c r="Y227" s="216"/>
      <c r="Z227" s="217"/>
      <c r="AC227" s="215"/>
      <c r="AD227" s="216"/>
      <c r="AE227" s="217"/>
      <c r="AH227" s="215"/>
      <c r="AI227" s="216"/>
      <c r="AJ227" s="216"/>
      <c r="AR227" s="215"/>
      <c r="AS227" s="216"/>
      <c r="AT227" s="217"/>
      <c r="AW227" s="218" t="s">
        <v>1188</v>
      </c>
      <c r="AX227" s="216"/>
      <c r="AY227" s="217" t="s">
        <v>379</v>
      </c>
      <c r="BB227" s="215" t="s">
        <v>1189</v>
      </c>
      <c r="BC227" s="216"/>
      <c r="BD227" s="217" t="s">
        <v>1151</v>
      </c>
      <c r="BG227" s="218" t="s">
        <v>1190</v>
      </c>
      <c r="BH227" s="216"/>
      <c r="BI227" s="216"/>
      <c r="BJ227" s="216"/>
      <c r="BK227" s="216"/>
      <c r="BL227" s="216"/>
    </row>
    <row r="228" customFormat="false" ht="15.05" hidden="false" customHeight="false" outlineLevel="0" collapsed="false">
      <c r="A228" s="456"/>
      <c r="B228" s="186" t="s">
        <v>456</v>
      </c>
      <c r="D228" s="415"/>
      <c r="E228" s="191"/>
      <c r="F228" s="191"/>
      <c r="G228" s="191"/>
      <c r="H228" s="191"/>
      <c r="I228" s="191"/>
      <c r="J228" s="191"/>
      <c r="K228" s="191"/>
      <c r="L228" s="191"/>
      <c r="P228" s="186"/>
      <c r="U228" s="186"/>
      <c r="X228" s="187"/>
      <c r="Y228" s="219"/>
      <c r="Z228" s="186"/>
      <c r="AE228" s="190"/>
      <c r="AJ228" s="190"/>
      <c r="AT228" s="190"/>
      <c r="AY228" s="190"/>
      <c r="BD228" s="190"/>
    </row>
    <row r="229" customFormat="false" ht="15.05" hidden="false" customHeight="false" outlineLevel="0" collapsed="false">
      <c r="A229" s="456"/>
      <c r="B229" s="186" t="s">
        <v>145</v>
      </c>
      <c r="D229" s="415"/>
      <c r="E229" s="191"/>
      <c r="F229" s="191"/>
      <c r="G229" s="191"/>
      <c r="H229" s="191"/>
      <c r="I229" s="191"/>
      <c r="J229" s="191"/>
      <c r="K229" s="191"/>
      <c r="L229" s="191"/>
      <c r="P229" s="186"/>
      <c r="S229" s="187"/>
      <c r="U229" s="186"/>
      <c r="X229" s="187"/>
      <c r="Y229" s="219"/>
      <c r="Z229" s="186"/>
      <c r="AE229" s="190"/>
      <c r="AH229" s="187"/>
      <c r="AJ229" s="190"/>
      <c r="AT229" s="190"/>
      <c r="AY229" s="190"/>
      <c r="BB229" s="189"/>
      <c r="BD229" s="190"/>
    </row>
    <row r="230" customFormat="false" ht="15.05" hidden="false" customHeight="false" outlineLevel="0" collapsed="false">
      <c r="A230" s="456"/>
      <c r="B230" s="186" t="s">
        <v>146</v>
      </c>
      <c r="D230" s="415"/>
      <c r="E230" s="191"/>
      <c r="F230" s="239"/>
      <c r="G230" s="191"/>
      <c r="H230" s="191"/>
      <c r="I230" s="191"/>
      <c r="J230" s="191"/>
      <c r="K230" s="191"/>
      <c r="L230" s="191"/>
      <c r="N230" s="230"/>
      <c r="P230" s="186"/>
      <c r="S230" s="230"/>
      <c r="U230" s="186"/>
      <c r="X230" s="187"/>
      <c r="Y230" s="219"/>
      <c r="Z230" s="186"/>
      <c r="AE230" s="190"/>
      <c r="AH230" s="230"/>
      <c r="AJ230" s="190"/>
      <c r="AR230" s="230"/>
      <c r="AT230" s="190"/>
      <c r="AW230" s="230" t="s">
        <v>1191</v>
      </c>
      <c r="AX230" s="231" t="s">
        <v>154</v>
      </c>
      <c r="AY230" s="190" t="s">
        <v>379</v>
      </c>
      <c r="BB230" s="230" t="s">
        <v>1192</v>
      </c>
      <c r="BC230" s="231" t="s">
        <v>154</v>
      </c>
      <c r="BD230" s="190" t="s">
        <v>1151</v>
      </c>
    </row>
    <row r="231" customFormat="false" ht="15.05" hidden="false" customHeight="false" outlineLevel="0" collapsed="false">
      <c r="A231" s="456"/>
      <c r="B231" s="235" t="s">
        <v>162</v>
      </c>
      <c r="C231" s="235"/>
      <c r="D231" s="415"/>
      <c r="E231" s="239"/>
      <c r="F231" s="252"/>
      <c r="G231" s="239"/>
      <c r="H231" s="239"/>
      <c r="I231" s="239"/>
      <c r="J231" s="239"/>
      <c r="K231" s="239"/>
      <c r="L231" s="239"/>
      <c r="M231" s="241"/>
      <c r="N231" s="246"/>
      <c r="O231" s="235"/>
      <c r="P231" s="213"/>
      <c r="S231" s="246"/>
      <c r="T231" s="235"/>
      <c r="U231" s="213"/>
      <c r="X231" s="245"/>
      <c r="Y231" s="235"/>
      <c r="Z231" s="213"/>
      <c r="AC231" s="246"/>
      <c r="AD231" s="235"/>
      <c r="AE231" s="213"/>
      <c r="AH231" s="246"/>
      <c r="AI231" s="235"/>
      <c r="AJ231" s="235"/>
      <c r="AR231" s="246"/>
      <c r="AS231" s="235"/>
      <c r="AT231" s="213"/>
      <c r="AW231" s="242" t="s">
        <v>1193</v>
      </c>
      <c r="AX231" s="243" t="s">
        <v>154</v>
      </c>
      <c r="AY231" s="213" t="s">
        <v>379</v>
      </c>
      <c r="BB231" s="246"/>
      <c r="BC231" s="235"/>
      <c r="BD231" s="213"/>
      <c r="BG231" s="245"/>
      <c r="BH231" s="235"/>
      <c r="BI231" s="235"/>
      <c r="BJ231" s="235"/>
      <c r="BK231" s="235"/>
      <c r="BL231" s="235"/>
    </row>
    <row r="232" customFormat="false" ht="15.05" hidden="false" customHeight="false" outlineLevel="0" collapsed="false">
      <c r="A232" s="456" t="n">
        <v>46</v>
      </c>
      <c r="B232" s="216" t="s">
        <v>122</v>
      </c>
      <c r="C232" s="216" t="s">
        <v>1194</v>
      </c>
      <c r="D232" s="415"/>
      <c r="E232" s="252"/>
      <c r="F232" s="191"/>
      <c r="G232" s="252"/>
      <c r="H232" s="252"/>
      <c r="I232" s="252"/>
      <c r="J232" s="252"/>
      <c r="K232" s="252"/>
      <c r="L232" s="252"/>
      <c r="M232" s="343"/>
      <c r="N232" s="215"/>
      <c r="O232" s="216"/>
      <c r="P232" s="217"/>
      <c r="S232" s="215"/>
      <c r="T232" s="216"/>
      <c r="U232" s="217"/>
      <c r="X232" s="218"/>
      <c r="Y232" s="216"/>
      <c r="Z232" s="217"/>
      <c r="AC232" s="215" t="s">
        <v>1195</v>
      </c>
      <c r="AD232" s="216"/>
      <c r="AE232" s="217" t="s">
        <v>272</v>
      </c>
      <c r="AH232" s="215"/>
      <c r="AI232" s="216"/>
      <c r="AJ232" s="216"/>
      <c r="AR232" s="215"/>
      <c r="AS232" s="216"/>
      <c r="AT232" s="217"/>
      <c r="AW232" s="215"/>
      <c r="AX232" s="216"/>
      <c r="AY232" s="217"/>
      <c r="BB232" s="215"/>
      <c r="BC232" s="216"/>
      <c r="BD232" s="217"/>
      <c r="BG232" s="218" t="s">
        <v>1196</v>
      </c>
      <c r="BH232" s="216"/>
      <c r="BI232" s="216"/>
      <c r="BJ232" s="216"/>
      <c r="BK232" s="216"/>
      <c r="BL232" s="216"/>
    </row>
    <row r="233" customFormat="false" ht="15.05" hidden="false" customHeight="false" outlineLevel="0" collapsed="false">
      <c r="A233" s="456"/>
      <c r="B233" s="186" t="s">
        <v>456</v>
      </c>
      <c r="D233" s="415"/>
      <c r="E233" s="191"/>
      <c r="F233" s="191"/>
      <c r="G233" s="191"/>
      <c r="H233" s="191"/>
      <c r="I233" s="191"/>
      <c r="J233" s="191"/>
      <c r="K233" s="191"/>
      <c r="L233" s="191"/>
      <c r="P233" s="186"/>
      <c r="U233" s="186"/>
      <c r="X233" s="187"/>
      <c r="Y233" s="219"/>
      <c r="Z233" s="186"/>
      <c r="AE233" s="190"/>
      <c r="AJ233" s="190"/>
      <c r="AT233" s="190"/>
      <c r="AY233" s="190"/>
      <c r="BD233" s="190"/>
    </row>
    <row r="234" customFormat="false" ht="15.05" hidden="false" customHeight="false" outlineLevel="0" collapsed="false">
      <c r="A234" s="456"/>
      <c r="B234" s="186" t="s">
        <v>145</v>
      </c>
      <c r="D234" s="415"/>
      <c r="E234" s="191"/>
      <c r="F234" s="191"/>
      <c r="G234" s="191"/>
      <c r="H234" s="191"/>
      <c r="I234" s="191"/>
      <c r="J234" s="191"/>
      <c r="K234" s="191"/>
      <c r="L234" s="191"/>
      <c r="P234" s="186"/>
      <c r="S234" s="187"/>
      <c r="U234" s="186"/>
      <c r="X234" s="187"/>
      <c r="Y234" s="219"/>
      <c r="Z234" s="186"/>
      <c r="AE234" s="190"/>
      <c r="AH234" s="187"/>
      <c r="AJ234" s="190"/>
      <c r="AT234" s="190"/>
      <c r="AY234" s="190"/>
      <c r="BB234" s="189"/>
      <c r="BD234" s="190"/>
    </row>
    <row r="235" customFormat="false" ht="15.05" hidden="false" customHeight="false" outlineLevel="0" collapsed="false">
      <c r="A235" s="456"/>
      <c r="B235" s="186" t="s">
        <v>146</v>
      </c>
      <c r="D235" s="415"/>
      <c r="E235" s="191"/>
      <c r="F235" s="239"/>
      <c r="G235" s="191"/>
      <c r="H235" s="191"/>
      <c r="I235" s="191"/>
      <c r="J235" s="191"/>
      <c r="K235" s="191"/>
      <c r="L235" s="191"/>
      <c r="N235" s="230"/>
      <c r="P235" s="186"/>
      <c r="S235" s="230"/>
      <c r="U235" s="186"/>
      <c r="X235" s="187"/>
      <c r="Y235" s="219"/>
      <c r="Z235" s="186"/>
      <c r="AC235" s="230" t="s">
        <v>1197</v>
      </c>
      <c r="AD235" s="231" t="s">
        <v>624</v>
      </c>
      <c r="AE235" s="190" t="s">
        <v>272</v>
      </c>
      <c r="AH235" s="230"/>
      <c r="AJ235" s="190"/>
      <c r="AR235" s="230"/>
      <c r="AT235" s="190"/>
      <c r="AW235" s="230"/>
      <c r="AY235" s="190"/>
      <c r="BB235" s="230"/>
      <c r="BD235" s="190"/>
    </row>
    <row r="236" customFormat="false" ht="15.05" hidden="false" customHeight="false" outlineLevel="0" collapsed="false">
      <c r="A236" s="456"/>
      <c r="B236" s="235" t="s">
        <v>162</v>
      </c>
      <c r="C236" s="235"/>
      <c r="D236" s="415"/>
      <c r="E236" s="239"/>
      <c r="F236" s="252"/>
      <c r="G236" s="239"/>
      <c r="H236" s="239"/>
      <c r="I236" s="239"/>
      <c r="J236" s="239"/>
      <c r="K236" s="239"/>
      <c r="L236" s="239"/>
      <c r="M236" s="241"/>
      <c r="N236" s="246"/>
      <c r="O236" s="235"/>
      <c r="P236" s="213"/>
      <c r="S236" s="246"/>
      <c r="T236" s="235"/>
      <c r="U236" s="213"/>
      <c r="X236" s="245"/>
      <c r="Y236" s="235"/>
      <c r="Z236" s="213"/>
      <c r="AC236" s="242" t="s">
        <v>1198</v>
      </c>
      <c r="AD236" s="243" t="s">
        <v>154</v>
      </c>
      <c r="AE236" s="213" t="s">
        <v>272</v>
      </c>
      <c r="AH236" s="246"/>
      <c r="AI236" s="235"/>
      <c r="AJ236" s="235"/>
      <c r="AR236" s="246"/>
      <c r="AS236" s="235"/>
      <c r="AT236" s="213"/>
      <c r="AW236" s="246"/>
      <c r="AX236" s="235"/>
      <c r="AY236" s="213"/>
      <c r="BB236" s="246"/>
      <c r="BC236" s="235"/>
      <c r="BD236" s="213"/>
      <c r="BG236" s="245"/>
      <c r="BH236" s="235"/>
      <c r="BI236" s="235"/>
      <c r="BJ236" s="235"/>
      <c r="BK236" s="235"/>
      <c r="BL236" s="235"/>
    </row>
    <row r="237" customFormat="false" ht="15.05" hidden="false" customHeight="false" outlineLevel="0" collapsed="false">
      <c r="A237" s="456" t="n">
        <v>48</v>
      </c>
      <c r="B237" s="216" t="s">
        <v>122</v>
      </c>
      <c r="C237" s="216"/>
      <c r="D237" s="415"/>
      <c r="E237" s="252"/>
      <c r="F237" s="191"/>
      <c r="G237" s="252"/>
      <c r="H237" s="252"/>
      <c r="I237" s="252"/>
      <c r="J237" s="252"/>
      <c r="K237" s="252"/>
      <c r="L237" s="252"/>
      <c r="M237" s="343"/>
      <c r="N237" s="215"/>
      <c r="O237" s="216"/>
      <c r="P237" s="217"/>
      <c r="S237" s="215"/>
      <c r="T237" s="216"/>
      <c r="U237" s="217"/>
      <c r="X237" s="218"/>
      <c r="Y237" s="216"/>
      <c r="Z237" s="217"/>
      <c r="AC237" s="215" t="s">
        <v>1199</v>
      </c>
      <c r="AD237" s="216"/>
      <c r="AE237" s="217" t="s">
        <v>272</v>
      </c>
      <c r="AH237" s="215"/>
      <c r="AI237" s="216"/>
      <c r="AJ237" s="216"/>
      <c r="AR237" s="215"/>
      <c r="AS237" s="216"/>
      <c r="AT237" s="217"/>
      <c r="AW237" s="215"/>
      <c r="AX237" s="216"/>
      <c r="AY237" s="217"/>
      <c r="BB237" s="215"/>
      <c r="BC237" s="216"/>
      <c r="BD237" s="217"/>
      <c r="BG237" s="218" t="s">
        <v>1200</v>
      </c>
      <c r="BH237" s="216"/>
      <c r="BI237" s="216"/>
      <c r="BJ237" s="216"/>
      <c r="BK237" s="216"/>
      <c r="BL237" s="216"/>
    </row>
    <row r="238" customFormat="false" ht="15.05" hidden="false" customHeight="false" outlineLevel="0" collapsed="false">
      <c r="A238" s="456"/>
      <c r="B238" s="186" t="s">
        <v>456</v>
      </c>
      <c r="D238" s="415"/>
      <c r="E238" s="191"/>
      <c r="F238" s="191"/>
      <c r="G238" s="191"/>
      <c r="H238" s="191"/>
      <c r="I238" s="191"/>
      <c r="J238" s="191"/>
      <c r="K238" s="191"/>
      <c r="L238" s="191"/>
      <c r="P238" s="186"/>
      <c r="U238" s="186"/>
      <c r="X238" s="187"/>
      <c r="Y238" s="219"/>
      <c r="Z238" s="186"/>
      <c r="AE238" s="190"/>
      <c r="AJ238" s="190"/>
      <c r="AT238" s="190"/>
      <c r="AY238" s="190"/>
      <c r="BD238" s="190"/>
    </row>
    <row r="239" customFormat="false" ht="15.05" hidden="false" customHeight="false" outlineLevel="0" collapsed="false">
      <c r="A239" s="456"/>
      <c r="B239" s="186" t="s">
        <v>145</v>
      </c>
      <c r="D239" s="415"/>
      <c r="E239" s="191"/>
      <c r="F239" s="191"/>
      <c r="G239" s="191"/>
      <c r="H239" s="191"/>
      <c r="I239" s="191"/>
      <c r="J239" s="191"/>
      <c r="K239" s="191"/>
      <c r="L239" s="191"/>
      <c r="P239" s="186"/>
      <c r="S239" s="187"/>
      <c r="U239" s="186"/>
      <c r="X239" s="187"/>
      <c r="Y239" s="219"/>
      <c r="Z239" s="186"/>
      <c r="AE239" s="190"/>
      <c r="AH239" s="187"/>
      <c r="AJ239" s="190"/>
      <c r="AT239" s="190"/>
      <c r="AY239" s="190"/>
      <c r="BB239" s="189"/>
      <c r="BD239" s="190"/>
    </row>
    <row r="240" customFormat="false" ht="15.05" hidden="false" customHeight="false" outlineLevel="0" collapsed="false">
      <c r="A240" s="456"/>
      <c r="B240" s="186" t="s">
        <v>146</v>
      </c>
      <c r="D240" s="415"/>
      <c r="E240" s="191"/>
      <c r="F240" s="239"/>
      <c r="G240" s="191"/>
      <c r="H240" s="191"/>
      <c r="I240" s="191"/>
      <c r="J240" s="191"/>
      <c r="K240" s="191"/>
      <c r="L240" s="191"/>
      <c r="N240" s="230"/>
      <c r="P240" s="186"/>
      <c r="S240" s="230"/>
      <c r="U240" s="186"/>
      <c r="X240" s="187"/>
      <c r="Y240" s="219"/>
      <c r="Z240" s="186"/>
      <c r="AC240" s="230" t="s">
        <v>1201</v>
      </c>
      <c r="AD240" s="231" t="s">
        <v>624</v>
      </c>
      <c r="AE240" s="190" t="s">
        <v>272</v>
      </c>
      <c r="AH240" s="230"/>
      <c r="AJ240" s="190"/>
      <c r="AR240" s="230"/>
      <c r="AT240" s="190"/>
      <c r="AW240" s="230"/>
      <c r="AY240" s="190"/>
      <c r="BB240" s="230"/>
      <c r="BD240" s="190"/>
    </row>
    <row r="241" customFormat="false" ht="15.05" hidden="false" customHeight="false" outlineLevel="0" collapsed="false">
      <c r="A241" s="456"/>
      <c r="B241" s="235" t="s">
        <v>162</v>
      </c>
      <c r="C241" s="235"/>
      <c r="D241" s="415"/>
      <c r="E241" s="239"/>
      <c r="F241" s="252"/>
      <c r="G241" s="239"/>
      <c r="H241" s="239"/>
      <c r="I241" s="239"/>
      <c r="J241" s="239"/>
      <c r="K241" s="239"/>
      <c r="L241" s="239"/>
      <c r="M241" s="241"/>
      <c r="N241" s="246"/>
      <c r="O241" s="235"/>
      <c r="P241" s="213"/>
      <c r="S241" s="246"/>
      <c r="T241" s="235"/>
      <c r="U241" s="213"/>
      <c r="X241" s="245"/>
      <c r="Y241" s="235"/>
      <c r="Z241" s="213"/>
      <c r="AC241" s="242" t="s">
        <v>1202</v>
      </c>
      <c r="AD241" s="243" t="s">
        <v>154</v>
      </c>
      <c r="AE241" s="213" t="s">
        <v>272</v>
      </c>
      <c r="AH241" s="246"/>
      <c r="AI241" s="235"/>
      <c r="AJ241" s="235"/>
      <c r="AR241" s="246"/>
      <c r="AS241" s="235"/>
      <c r="AT241" s="213"/>
      <c r="AW241" s="246"/>
      <c r="AX241" s="235"/>
      <c r="AY241" s="213"/>
      <c r="BB241" s="246"/>
      <c r="BC241" s="235"/>
      <c r="BD241" s="213"/>
      <c r="BG241" s="245"/>
      <c r="BH241" s="235"/>
      <c r="BI241" s="235"/>
      <c r="BJ241" s="235"/>
      <c r="BK241" s="235"/>
      <c r="BL241" s="235"/>
    </row>
    <row r="242" customFormat="false" ht="15.05" hidden="false" customHeight="false" outlineLevel="0" collapsed="false">
      <c r="A242" s="456" t="n">
        <v>49</v>
      </c>
      <c r="B242" s="216" t="s">
        <v>122</v>
      </c>
      <c r="C242" s="216" t="s">
        <v>1203</v>
      </c>
      <c r="D242" s="415"/>
      <c r="E242" s="252"/>
      <c r="F242" s="191"/>
      <c r="G242" s="252"/>
      <c r="H242" s="252"/>
      <c r="I242" s="252"/>
      <c r="J242" s="252"/>
      <c r="K242" s="252"/>
      <c r="L242" s="252"/>
      <c r="M242" s="343"/>
      <c r="N242" s="215"/>
      <c r="O242" s="216"/>
      <c r="P242" s="217"/>
      <c r="S242" s="215"/>
      <c r="T242" s="216"/>
      <c r="U242" s="217"/>
      <c r="X242" s="218"/>
      <c r="Y242" s="216"/>
      <c r="Z242" s="217"/>
      <c r="AC242" s="215" t="s">
        <v>1204</v>
      </c>
      <c r="AD242" s="216"/>
      <c r="AE242" s="217" t="s">
        <v>272</v>
      </c>
      <c r="AH242" s="215"/>
      <c r="AI242" s="216"/>
      <c r="AJ242" s="216"/>
      <c r="AR242" s="215"/>
      <c r="AS242" s="216"/>
      <c r="AT242" s="217"/>
      <c r="AW242" s="215"/>
      <c r="AX242" s="216"/>
      <c r="AY242" s="217"/>
      <c r="BB242" s="215"/>
      <c r="BC242" s="216"/>
      <c r="BD242" s="217"/>
      <c r="BG242" s="218" t="s">
        <v>1205</v>
      </c>
      <c r="BH242" s="216"/>
      <c r="BI242" s="216"/>
      <c r="BJ242" s="216"/>
      <c r="BK242" s="216"/>
      <c r="BL242" s="216"/>
    </row>
    <row r="243" customFormat="false" ht="15.05" hidden="false" customHeight="false" outlineLevel="0" collapsed="false">
      <c r="A243" s="456"/>
      <c r="B243" s="186" t="s">
        <v>456</v>
      </c>
      <c r="D243" s="415"/>
      <c r="E243" s="191"/>
      <c r="F243" s="191"/>
      <c r="G243" s="191"/>
      <c r="H243" s="191"/>
      <c r="I243" s="191"/>
      <c r="J243" s="191"/>
      <c r="K243" s="191"/>
      <c r="L243" s="191"/>
      <c r="P243" s="186"/>
      <c r="U243" s="186"/>
      <c r="X243" s="187"/>
      <c r="Y243" s="219"/>
      <c r="Z243" s="186"/>
      <c r="AE243" s="190"/>
      <c r="AJ243" s="190"/>
      <c r="AT243" s="190"/>
      <c r="AY243" s="190"/>
      <c r="BD243" s="190"/>
    </row>
    <row r="244" customFormat="false" ht="15.05" hidden="false" customHeight="false" outlineLevel="0" collapsed="false">
      <c r="A244" s="456"/>
      <c r="B244" s="186" t="s">
        <v>145</v>
      </c>
      <c r="D244" s="415"/>
      <c r="E244" s="191"/>
      <c r="F244" s="191"/>
      <c r="G244" s="191"/>
      <c r="H244" s="191"/>
      <c r="I244" s="191"/>
      <c r="J244" s="191"/>
      <c r="K244" s="191"/>
      <c r="L244" s="191"/>
      <c r="P244" s="186"/>
      <c r="S244" s="187"/>
      <c r="U244" s="186"/>
      <c r="X244" s="187"/>
      <c r="Y244" s="219"/>
      <c r="Z244" s="186"/>
      <c r="AE244" s="190"/>
      <c r="AH244" s="187"/>
      <c r="AJ244" s="190"/>
      <c r="AT244" s="190"/>
      <c r="AY244" s="190"/>
      <c r="BB244" s="189"/>
      <c r="BD244" s="190"/>
    </row>
    <row r="245" customFormat="false" ht="15.05" hidden="false" customHeight="false" outlineLevel="0" collapsed="false">
      <c r="A245" s="456"/>
      <c r="B245" s="186" t="s">
        <v>146</v>
      </c>
      <c r="D245" s="415"/>
      <c r="E245" s="191"/>
      <c r="F245" s="239"/>
      <c r="G245" s="191"/>
      <c r="H245" s="191"/>
      <c r="I245" s="191"/>
      <c r="J245" s="191"/>
      <c r="K245" s="191"/>
      <c r="L245" s="191"/>
      <c r="N245" s="230"/>
      <c r="P245" s="186"/>
      <c r="S245" s="230"/>
      <c r="U245" s="186"/>
      <c r="X245" s="187"/>
      <c r="Y245" s="219"/>
      <c r="Z245" s="186"/>
      <c r="AC245" s="230" t="s">
        <v>1206</v>
      </c>
      <c r="AD245" s="231" t="s">
        <v>624</v>
      </c>
      <c r="AE245" s="190" t="s">
        <v>272</v>
      </c>
      <c r="AH245" s="230"/>
      <c r="AJ245" s="190"/>
      <c r="AR245" s="230"/>
      <c r="AT245" s="190"/>
      <c r="AW245" s="230"/>
      <c r="AY245" s="190"/>
      <c r="BB245" s="230"/>
      <c r="BD245" s="190"/>
    </row>
    <row r="246" customFormat="false" ht="15.05" hidden="false" customHeight="false" outlineLevel="0" collapsed="false">
      <c r="A246" s="456"/>
      <c r="B246" s="235" t="s">
        <v>162</v>
      </c>
      <c r="C246" s="235"/>
      <c r="D246" s="415"/>
      <c r="E246" s="239"/>
      <c r="G246" s="239"/>
      <c r="H246" s="239"/>
      <c r="I246" s="239"/>
      <c r="J246" s="239"/>
      <c r="K246" s="239"/>
      <c r="L246" s="239"/>
      <c r="M246" s="241"/>
      <c r="N246" s="246"/>
      <c r="O246" s="235"/>
      <c r="P246" s="213"/>
      <c r="S246" s="246"/>
      <c r="T246" s="235"/>
      <c r="U246" s="213"/>
      <c r="X246" s="245"/>
      <c r="Y246" s="235"/>
      <c r="Z246" s="213"/>
      <c r="AC246" s="242" t="s">
        <v>1207</v>
      </c>
      <c r="AD246" s="243" t="s">
        <v>154</v>
      </c>
      <c r="AE246" s="213" t="s">
        <v>272</v>
      </c>
      <c r="AH246" s="246"/>
      <c r="AI246" s="235"/>
      <c r="AJ246" s="235"/>
      <c r="AR246" s="246"/>
      <c r="AS246" s="235"/>
      <c r="AT246" s="213"/>
      <c r="AW246" s="246"/>
      <c r="AX246" s="235"/>
      <c r="AY246" s="213"/>
      <c r="BB246" s="246"/>
      <c r="BC246" s="235"/>
      <c r="BD246" s="213"/>
      <c r="BG246" s="245"/>
      <c r="BH246" s="235"/>
      <c r="BI246" s="235"/>
      <c r="BJ246" s="235"/>
      <c r="BK246" s="235"/>
      <c r="BL246" s="235"/>
    </row>
    <row r="247" customFormat="false" ht="15.05" hidden="false" customHeight="true" outlineLevel="0" collapsed="false">
      <c r="A247" s="455" t="n">
        <v>19</v>
      </c>
      <c r="B247" s="186" t="s">
        <v>122</v>
      </c>
      <c r="C247" s="186" t="s">
        <v>1208</v>
      </c>
      <c r="D247" s="213" t="s">
        <v>124</v>
      </c>
      <c r="F247" s="457"/>
      <c r="M247" s="188" t="s">
        <v>1209</v>
      </c>
      <c r="N247" s="215" t="s">
        <v>1210</v>
      </c>
      <c r="O247" s="216"/>
      <c r="P247" s="217" t="s">
        <v>1211</v>
      </c>
      <c r="S247" s="215" t="s">
        <v>1210</v>
      </c>
      <c r="T247" s="216"/>
      <c r="U247" s="217" t="s">
        <v>1211</v>
      </c>
      <c r="X247" s="218"/>
      <c r="Y247" s="216"/>
      <c r="Z247" s="217"/>
      <c r="AC247" s="189" t="s">
        <v>1212</v>
      </c>
      <c r="AE247" s="190" t="s">
        <v>272</v>
      </c>
      <c r="AH247" s="189" t="s">
        <v>1212</v>
      </c>
      <c r="AJ247" s="186" t="s">
        <v>1213</v>
      </c>
      <c r="AM247" s="192" t="s">
        <v>1214</v>
      </c>
      <c r="AO247" s="193" t="s">
        <v>276</v>
      </c>
      <c r="AR247" s="189" t="s">
        <v>1215</v>
      </c>
      <c r="AT247" s="190" t="s">
        <v>140</v>
      </c>
      <c r="AW247" s="189" t="s">
        <v>1216</v>
      </c>
      <c r="AY247" s="186" t="s">
        <v>1213</v>
      </c>
      <c r="BB247" s="189" t="s">
        <v>1217</v>
      </c>
      <c r="BD247" s="190" t="s">
        <v>1218</v>
      </c>
      <c r="BG247" s="187" t="s">
        <v>1219</v>
      </c>
    </row>
    <row r="248" customFormat="false" ht="15.05" hidden="false" customHeight="false" outlineLevel="0" collapsed="false">
      <c r="A248" s="455"/>
      <c r="B248" s="186" t="s">
        <v>143</v>
      </c>
      <c r="D248" s="213"/>
      <c r="E248" s="457"/>
      <c r="F248" s="191"/>
      <c r="G248" s="457"/>
      <c r="H248" s="457"/>
      <c r="I248" s="457"/>
      <c r="J248" s="457"/>
      <c r="K248" s="457"/>
      <c r="L248" s="457"/>
      <c r="M248" s="458" t="s">
        <v>1220</v>
      </c>
      <c r="P248" s="186"/>
      <c r="U248" s="186"/>
      <c r="X248" s="187"/>
      <c r="Y248" s="219"/>
      <c r="Z248" s="186"/>
      <c r="AE248" s="190"/>
      <c r="AJ248" s="190"/>
      <c r="AT248" s="190"/>
      <c r="AY248" s="190"/>
      <c r="BD248" s="190"/>
    </row>
    <row r="249" customFormat="false" ht="15.05" hidden="false" customHeight="false" outlineLevel="0" collapsed="false">
      <c r="A249" s="455"/>
      <c r="B249" s="250" t="s">
        <v>145</v>
      </c>
      <c r="C249" s="301"/>
      <c r="D249" s="213"/>
      <c r="E249" s="191"/>
      <c r="F249" s="191"/>
      <c r="G249" s="191"/>
      <c r="H249" s="191"/>
      <c r="I249" s="191"/>
      <c r="J249" s="191"/>
      <c r="K249" s="191"/>
      <c r="L249" s="191"/>
      <c r="M249" s="188" t="s">
        <v>1221</v>
      </c>
      <c r="P249" s="186"/>
      <c r="S249" s="187"/>
      <c r="U249" s="186"/>
      <c r="X249" s="257"/>
      <c r="Y249" s="219"/>
      <c r="Z249" s="186"/>
      <c r="AE249" s="190"/>
      <c r="AH249" s="187"/>
      <c r="AJ249" s="190"/>
      <c r="AR249" s="187"/>
      <c r="AW249" s="187"/>
      <c r="AY249" s="190"/>
      <c r="BB249" s="186"/>
      <c r="BD249" s="190"/>
    </row>
    <row r="250" customFormat="false" ht="15.05" hidden="false" customHeight="true" outlineLevel="0" collapsed="false">
      <c r="A250" s="455"/>
      <c r="B250" s="250" t="s">
        <v>146</v>
      </c>
      <c r="C250" s="250" t="s">
        <v>1222</v>
      </c>
      <c r="D250" s="213"/>
      <c r="E250" s="191"/>
      <c r="F250" s="191"/>
      <c r="G250" s="191"/>
      <c r="H250" s="191"/>
      <c r="I250" s="191"/>
      <c r="J250" s="191"/>
      <c r="K250" s="191"/>
      <c r="L250" s="191"/>
      <c r="P250" s="186"/>
      <c r="S250" s="187"/>
      <c r="U250" s="186"/>
      <c r="X250" s="257" t="s">
        <v>1223</v>
      </c>
      <c r="Y250" s="258" t="s">
        <v>154</v>
      </c>
      <c r="Z250" s="190" t="s">
        <v>134</v>
      </c>
      <c r="AE250" s="190"/>
      <c r="AH250" s="187"/>
      <c r="AJ250" s="190"/>
      <c r="AR250" s="187"/>
      <c r="AW250" s="187"/>
      <c r="AY250" s="190"/>
      <c r="BB250" s="186"/>
      <c r="BD250" s="190"/>
    </row>
    <row r="251" customFormat="false" ht="15.8" hidden="false" customHeight="false" outlineLevel="0" collapsed="false">
      <c r="A251" s="455"/>
      <c r="B251" s="250"/>
      <c r="C251" s="250"/>
      <c r="D251" s="213"/>
      <c r="E251" s="191"/>
      <c r="F251" s="228"/>
      <c r="G251" s="191"/>
      <c r="H251" s="191"/>
      <c r="I251" s="191"/>
      <c r="J251" s="191"/>
      <c r="K251" s="191"/>
      <c r="L251" s="191"/>
      <c r="P251" s="186"/>
      <c r="S251" s="187"/>
      <c r="U251" s="186"/>
      <c r="X251" s="257" t="s">
        <v>1224</v>
      </c>
      <c r="Y251" s="231" t="s">
        <v>760</v>
      </c>
      <c r="Z251" s="186" t="s">
        <v>205</v>
      </c>
      <c r="AC251" s="230" t="s">
        <v>1225</v>
      </c>
      <c r="AD251" s="231" t="s">
        <v>760</v>
      </c>
      <c r="AE251" s="190" t="s">
        <v>272</v>
      </c>
      <c r="AH251" s="257" t="s">
        <v>1226</v>
      </c>
      <c r="AI251" s="231" t="s">
        <v>154</v>
      </c>
      <c r="AJ251" s="190" t="s">
        <v>296</v>
      </c>
      <c r="AM251" s="260" t="s">
        <v>1227</v>
      </c>
      <c r="AN251" s="261" t="s">
        <v>154</v>
      </c>
      <c r="AO251" s="193" t="s">
        <v>298</v>
      </c>
      <c r="AR251" s="230" t="s">
        <v>1228</v>
      </c>
      <c r="AS251" s="231" t="s">
        <v>154</v>
      </c>
      <c r="AT251" s="190" t="s">
        <v>134</v>
      </c>
      <c r="AW251" s="230" t="s">
        <v>1229</v>
      </c>
      <c r="AX251" s="231" t="s">
        <v>154</v>
      </c>
      <c r="AY251" s="190" t="s">
        <v>134</v>
      </c>
      <c r="BB251" s="230" t="s">
        <v>1230</v>
      </c>
      <c r="BC251" s="231" t="s">
        <v>154</v>
      </c>
      <c r="BD251" s="190" t="s">
        <v>134</v>
      </c>
    </row>
    <row r="252" customFormat="false" ht="15.8" hidden="false" customHeight="false" outlineLevel="0" collapsed="false">
      <c r="A252" s="455"/>
      <c r="B252" s="250"/>
      <c r="C252" s="250"/>
      <c r="D252" s="213"/>
      <c r="E252" s="228"/>
      <c r="F252" s="239"/>
      <c r="G252" s="228"/>
      <c r="H252" s="228"/>
      <c r="I252" s="228"/>
      <c r="J252" s="228"/>
      <c r="K252" s="228"/>
      <c r="L252" s="228"/>
      <c r="M252" s="400"/>
      <c r="N252" s="230"/>
      <c r="P252" s="186"/>
      <c r="S252" s="230" t="s">
        <v>1231</v>
      </c>
      <c r="T252" s="231" t="s">
        <v>293</v>
      </c>
      <c r="U252" s="190" t="s">
        <v>1211</v>
      </c>
      <c r="X252" s="257" t="s">
        <v>1232</v>
      </c>
      <c r="Y252" s="258" t="s">
        <v>293</v>
      </c>
      <c r="Z252" s="190" t="s">
        <v>134</v>
      </c>
      <c r="AE252" s="190"/>
      <c r="AH252" s="230"/>
      <c r="AJ252" s="190"/>
      <c r="AR252" s="230"/>
      <c r="AT252" s="190"/>
      <c r="AW252" s="230"/>
      <c r="AY252" s="190"/>
      <c r="BB252" s="230"/>
      <c r="BD252" s="190"/>
    </row>
    <row r="253" customFormat="false" ht="15.8" hidden="false" customHeight="false" outlineLevel="0" collapsed="false">
      <c r="A253" s="455"/>
      <c r="B253" s="235" t="s">
        <v>162</v>
      </c>
      <c r="C253" s="235"/>
      <c r="D253" s="213"/>
      <c r="E253" s="239"/>
      <c r="F253" s="228"/>
      <c r="G253" s="239"/>
      <c r="H253" s="239"/>
      <c r="I253" s="239"/>
      <c r="J253" s="239"/>
      <c r="K253" s="239"/>
      <c r="L253" s="239"/>
      <c r="M253" s="241"/>
      <c r="N253" s="246"/>
      <c r="O253" s="235"/>
      <c r="P253" s="213"/>
      <c r="S253" s="242" t="s">
        <v>1233</v>
      </c>
      <c r="T253" s="459" t="s">
        <v>1234</v>
      </c>
      <c r="U253" s="213" t="s">
        <v>1211</v>
      </c>
      <c r="X253" s="245"/>
      <c r="Y253" s="235"/>
      <c r="Z253" s="213"/>
      <c r="AC253" s="242" t="s">
        <v>1235</v>
      </c>
      <c r="AD253" s="243" t="s">
        <v>760</v>
      </c>
      <c r="AE253" s="213" t="s">
        <v>272</v>
      </c>
      <c r="AH253" s="246"/>
      <c r="AI253" s="235"/>
      <c r="AJ253" s="235"/>
      <c r="AM253" s="288" t="s">
        <v>1236</v>
      </c>
      <c r="AN253" s="289" t="s">
        <v>154</v>
      </c>
      <c r="AO253" s="248" t="s">
        <v>347</v>
      </c>
      <c r="AR253" s="242" t="s">
        <v>1235</v>
      </c>
      <c r="AS253" s="243" t="s">
        <v>154</v>
      </c>
      <c r="AT253" s="213" t="s">
        <v>140</v>
      </c>
      <c r="AW253" s="242" t="s">
        <v>1237</v>
      </c>
      <c r="AX253" s="243" t="s">
        <v>154</v>
      </c>
      <c r="AY253" s="213" t="s">
        <v>1238</v>
      </c>
      <c r="BB253" s="242" t="s">
        <v>1239</v>
      </c>
      <c r="BC253" s="243" t="s">
        <v>154</v>
      </c>
      <c r="BD253" s="213" t="s">
        <v>1218</v>
      </c>
      <c r="BG253" s="245"/>
      <c r="BH253" s="235"/>
      <c r="BI253" s="235"/>
      <c r="BJ253" s="235"/>
      <c r="BK253" s="235"/>
      <c r="BL253" s="235"/>
    </row>
    <row r="254" customFormat="false" ht="15.8" hidden="false" customHeight="false" outlineLevel="0" collapsed="false">
      <c r="A254" s="255"/>
      <c r="B254" s="255"/>
      <c r="C254" s="255"/>
      <c r="D254" s="255"/>
      <c r="E254" s="228"/>
      <c r="F254" s="228"/>
      <c r="G254" s="228"/>
      <c r="H254" s="228"/>
      <c r="I254" s="228"/>
      <c r="J254" s="228"/>
      <c r="K254" s="228"/>
      <c r="L254" s="228"/>
      <c r="M254" s="400"/>
      <c r="N254" s="228"/>
      <c r="O254" s="255"/>
      <c r="P254" s="255"/>
      <c r="S254" s="228"/>
      <c r="T254" s="255"/>
      <c r="U254" s="255"/>
      <c r="X254" s="255"/>
      <c r="Y254" s="255"/>
      <c r="Z254" s="255"/>
      <c r="AC254" s="228"/>
      <c r="AD254" s="255"/>
      <c r="AE254" s="255"/>
      <c r="AH254" s="228"/>
      <c r="AI254" s="255"/>
      <c r="AJ254" s="255"/>
      <c r="AR254" s="228"/>
      <c r="AS254" s="255"/>
      <c r="AT254" s="255"/>
      <c r="AW254" s="255"/>
      <c r="AX254" s="255"/>
      <c r="AY254" s="255"/>
      <c r="BB254" s="255"/>
      <c r="BC254" s="255"/>
      <c r="BD254" s="255"/>
      <c r="BG254" s="255"/>
      <c r="BH254" s="255"/>
      <c r="BI254" s="255"/>
      <c r="BJ254" s="255"/>
      <c r="BK254" s="255"/>
      <c r="BL254" s="255"/>
    </row>
    <row r="255" customFormat="false" ht="15.8" hidden="false" customHeight="false" outlineLevel="0" collapsed="false">
      <c r="A255" s="255"/>
      <c r="B255" s="255"/>
      <c r="C255" s="255"/>
      <c r="D255" s="255"/>
      <c r="E255" s="228"/>
      <c r="F255" s="228"/>
      <c r="G255" s="228"/>
      <c r="H255" s="228"/>
      <c r="I255" s="228"/>
      <c r="J255" s="228"/>
      <c r="K255" s="228"/>
      <c r="L255" s="228"/>
      <c r="M255" s="400"/>
      <c r="N255" s="228"/>
      <c r="O255" s="255"/>
      <c r="P255" s="255"/>
      <c r="S255" s="228"/>
      <c r="T255" s="255"/>
      <c r="U255" s="255"/>
      <c r="X255" s="255"/>
      <c r="Y255" s="255"/>
      <c r="Z255" s="255"/>
      <c r="AC255" s="228"/>
      <c r="AD255" s="255"/>
      <c r="AE255" s="255"/>
      <c r="AH255" s="228"/>
      <c r="AI255" s="255"/>
      <c r="AJ255" s="255"/>
      <c r="AR255" s="228"/>
      <c r="AS255" s="255"/>
      <c r="AT255" s="255"/>
      <c r="AW255" s="255"/>
      <c r="AX255" s="255"/>
      <c r="AY255" s="255"/>
      <c r="BB255" s="255"/>
      <c r="BC255" s="255"/>
      <c r="BD255" s="255"/>
      <c r="BG255" s="255"/>
      <c r="BH255" s="255"/>
      <c r="BI255" s="255"/>
      <c r="BJ255" s="255"/>
      <c r="BK255" s="255"/>
      <c r="BL255" s="255"/>
    </row>
    <row r="256" customFormat="false" ht="15.8" hidden="false" customHeight="false" outlineLevel="0" collapsed="false">
      <c r="A256" s="255"/>
      <c r="B256" s="255"/>
      <c r="C256" s="255"/>
      <c r="D256" s="255"/>
      <c r="E256" s="228"/>
      <c r="F256" s="228"/>
      <c r="G256" s="228"/>
      <c r="H256" s="228"/>
      <c r="I256" s="228"/>
      <c r="J256" s="228"/>
      <c r="K256" s="228"/>
      <c r="L256" s="228"/>
      <c r="M256" s="400"/>
      <c r="N256" s="228"/>
      <c r="O256" s="255"/>
      <c r="P256" s="255"/>
      <c r="S256" s="228"/>
      <c r="T256" s="255"/>
      <c r="U256" s="255"/>
      <c r="X256" s="255"/>
      <c r="Y256" s="255"/>
      <c r="Z256" s="255"/>
      <c r="AC256" s="228"/>
      <c r="AD256" s="255"/>
      <c r="AE256" s="255"/>
      <c r="AH256" s="228"/>
      <c r="AI256" s="255"/>
      <c r="AJ256" s="255"/>
      <c r="AR256" s="228"/>
      <c r="AS256" s="255"/>
      <c r="AT256" s="255"/>
      <c r="AW256" s="255"/>
      <c r="AX256" s="255"/>
      <c r="AY256" s="255"/>
      <c r="BB256" s="255"/>
      <c r="BC256" s="255"/>
      <c r="BD256" s="255"/>
      <c r="BG256" s="255"/>
      <c r="BH256" s="255"/>
      <c r="BI256" s="255"/>
      <c r="BJ256" s="255"/>
      <c r="BK256" s="255"/>
      <c r="BL256" s="255"/>
    </row>
    <row r="257" customFormat="false" ht="15.8" hidden="false" customHeight="false" outlineLevel="0" collapsed="false">
      <c r="A257" s="255"/>
      <c r="B257" s="255"/>
      <c r="C257" s="255"/>
      <c r="D257" s="255"/>
      <c r="E257" s="228"/>
      <c r="F257" s="228"/>
      <c r="G257" s="228"/>
      <c r="H257" s="228"/>
      <c r="I257" s="228"/>
      <c r="J257" s="228"/>
      <c r="K257" s="228"/>
      <c r="L257" s="228"/>
      <c r="M257" s="400"/>
      <c r="N257" s="228"/>
      <c r="O257" s="255"/>
      <c r="P257" s="255"/>
      <c r="S257" s="228"/>
      <c r="T257" s="255"/>
      <c r="U257" s="255"/>
      <c r="X257" s="255"/>
      <c r="Y257" s="255"/>
      <c r="Z257" s="255"/>
      <c r="AC257" s="228"/>
      <c r="AD257" s="255"/>
      <c r="AE257" s="255"/>
      <c r="AH257" s="228"/>
      <c r="AI257" s="255"/>
      <c r="AJ257" s="255"/>
      <c r="AR257" s="228"/>
      <c r="AS257" s="255"/>
      <c r="AT257" s="255"/>
      <c r="AW257" s="255"/>
      <c r="AX257" s="255"/>
      <c r="AY257" s="255"/>
      <c r="BB257" s="255"/>
      <c r="BC257" s="255"/>
      <c r="BD257" s="255"/>
      <c r="BG257" s="255"/>
      <c r="BH257" s="255"/>
      <c r="BI257" s="255"/>
      <c r="BJ257" s="255"/>
      <c r="BK257" s="255"/>
      <c r="BL257" s="255"/>
    </row>
    <row r="258" customFormat="false" ht="15.8" hidden="false" customHeight="false" outlineLevel="0" collapsed="false">
      <c r="A258" s="255"/>
      <c r="B258" s="255"/>
      <c r="C258" s="255"/>
      <c r="D258" s="255"/>
      <c r="E258" s="228"/>
      <c r="F258" s="228"/>
      <c r="G258" s="228"/>
      <c r="H258" s="228"/>
      <c r="I258" s="228"/>
      <c r="J258" s="228"/>
      <c r="K258" s="228"/>
      <c r="L258" s="228"/>
      <c r="M258" s="400"/>
      <c r="N258" s="228"/>
      <c r="O258" s="255"/>
      <c r="P258" s="255"/>
      <c r="S258" s="228"/>
      <c r="T258" s="255"/>
      <c r="U258" s="255"/>
      <c r="X258" s="255"/>
      <c r="Y258" s="255"/>
      <c r="Z258" s="255"/>
      <c r="AC258" s="228"/>
      <c r="AD258" s="255"/>
      <c r="AE258" s="255"/>
      <c r="AH258" s="228"/>
      <c r="AI258" s="255"/>
      <c r="AJ258" s="255"/>
      <c r="AR258" s="228"/>
      <c r="AS258" s="255"/>
      <c r="AT258" s="255"/>
      <c r="AW258" s="255"/>
      <c r="AX258" s="255"/>
      <c r="AY258" s="255"/>
      <c r="BB258" s="255"/>
      <c r="BC258" s="255"/>
      <c r="BD258" s="255"/>
      <c r="BG258" s="255"/>
      <c r="BH258" s="255"/>
      <c r="BI258" s="255"/>
      <c r="BJ258" s="255"/>
      <c r="BK258" s="255"/>
      <c r="BL258" s="255"/>
    </row>
    <row r="259" customFormat="false" ht="15.8" hidden="false" customHeight="false" outlineLevel="0" collapsed="false">
      <c r="A259" s="255"/>
      <c r="B259" s="255"/>
      <c r="C259" s="255"/>
      <c r="D259" s="255"/>
      <c r="E259" s="228"/>
      <c r="F259" s="228"/>
      <c r="G259" s="228"/>
      <c r="H259" s="228"/>
      <c r="I259" s="228"/>
      <c r="J259" s="228"/>
      <c r="K259" s="228"/>
      <c r="L259" s="228"/>
      <c r="M259" s="400"/>
      <c r="N259" s="228"/>
      <c r="O259" s="255"/>
      <c r="P259" s="255"/>
      <c r="S259" s="228"/>
      <c r="T259" s="255"/>
      <c r="U259" s="255"/>
      <c r="X259" s="255"/>
      <c r="Y259" s="255"/>
      <c r="Z259" s="255"/>
      <c r="AC259" s="228"/>
      <c r="AD259" s="255"/>
      <c r="AE259" s="255"/>
      <c r="AH259" s="228"/>
      <c r="AI259" s="255"/>
      <c r="AJ259" s="255"/>
      <c r="AR259" s="228"/>
      <c r="AS259" s="255"/>
      <c r="AT259" s="255"/>
      <c r="AW259" s="255"/>
      <c r="AX259" s="255"/>
      <c r="AY259" s="255"/>
      <c r="BB259" s="255"/>
      <c r="BC259" s="255"/>
      <c r="BD259" s="255"/>
      <c r="BG259" s="255"/>
      <c r="BH259" s="255"/>
      <c r="BI259" s="255"/>
      <c r="BJ259" s="255"/>
      <c r="BK259" s="255"/>
      <c r="BL259" s="255"/>
    </row>
    <row r="260" customFormat="false" ht="15.8" hidden="false" customHeight="false" outlineLevel="0" collapsed="false">
      <c r="A260" s="255"/>
      <c r="B260" s="255"/>
      <c r="C260" s="255"/>
      <c r="D260" s="255"/>
      <c r="E260" s="228"/>
      <c r="F260" s="228"/>
      <c r="G260" s="228"/>
      <c r="H260" s="228"/>
      <c r="I260" s="228"/>
      <c r="J260" s="228"/>
      <c r="K260" s="228"/>
      <c r="L260" s="228"/>
      <c r="M260" s="400"/>
      <c r="N260" s="228"/>
      <c r="O260" s="255"/>
      <c r="P260" s="255"/>
      <c r="S260" s="228"/>
      <c r="T260" s="255"/>
      <c r="U260" s="255"/>
      <c r="X260" s="255"/>
      <c r="Y260" s="255"/>
      <c r="Z260" s="255"/>
      <c r="AC260" s="228"/>
      <c r="AD260" s="255"/>
      <c r="AE260" s="255"/>
      <c r="AH260" s="228"/>
      <c r="AI260" s="255"/>
      <c r="AJ260" s="255"/>
      <c r="AR260" s="228"/>
      <c r="AS260" s="255"/>
      <c r="AT260" s="255"/>
      <c r="AW260" s="255"/>
      <c r="AX260" s="255"/>
      <c r="AY260" s="255"/>
      <c r="BB260" s="255"/>
      <c r="BC260" s="255"/>
      <c r="BD260" s="255"/>
      <c r="BG260" s="255"/>
      <c r="BH260" s="255"/>
      <c r="BI260" s="255"/>
      <c r="BJ260" s="255"/>
      <c r="BK260" s="255"/>
      <c r="BL260" s="255"/>
    </row>
    <row r="261" customFormat="false" ht="15.8" hidden="false" customHeight="false" outlineLevel="0" collapsed="false">
      <c r="A261" s="255"/>
      <c r="B261" s="255"/>
      <c r="C261" s="255"/>
      <c r="D261" s="255"/>
      <c r="E261" s="228"/>
      <c r="F261" s="252"/>
      <c r="G261" s="228"/>
      <c r="H261" s="228"/>
      <c r="I261" s="228"/>
      <c r="J261" s="228"/>
      <c r="K261" s="228"/>
      <c r="L261" s="228"/>
      <c r="M261" s="400"/>
      <c r="N261" s="228"/>
      <c r="O261" s="255"/>
      <c r="P261" s="255"/>
      <c r="S261" s="228"/>
      <c r="T261" s="255"/>
      <c r="U261" s="255"/>
      <c r="X261" s="255"/>
      <c r="Y261" s="255"/>
      <c r="Z261" s="255"/>
      <c r="AC261" s="228"/>
      <c r="AD261" s="255"/>
      <c r="AE261" s="255"/>
      <c r="AH261" s="228"/>
      <c r="AI261" s="255"/>
      <c r="AJ261" s="255"/>
      <c r="AR261" s="228"/>
      <c r="AS261" s="255"/>
      <c r="AT261" s="255"/>
      <c r="AW261" s="255"/>
      <c r="AX261" s="255"/>
      <c r="AY261" s="255"/>
      <c r="BB261" s="255"/>
      <c r="BC261" s="255"/>
      <c r="BD261" s="255"/>
      <c r="BG261" s="255"/>
      <c r="BH261" s="255"/>
      <c r="BI261" s="255"/>
      <c r="BJ261" s="255"/>
      <c r="BK261" s="255"/>
      <c r="BL261" s="255"/>
    </row>
    <row r="262" customFormat="false" ht="15.05" hidden="false" customHeight="false" outlineLevel="0" collapsed="false">
      <c r="A262" s="460"/>
      <c r="B262" s="216" t="s">
        <v>122</v>
      </c>
      <c r="C262" s="216"/>
      <c r="D262" s="415"/>
      <c r="E262" s="252"/>
      <c r="F262" s="191"/>
      <c r="G262" s="252"/>
      <c r="H262" s="252"/>
      <c r="I262" s="252"/>
      <c r="J262" s="252"/>
      <c r="K262" s="252"/>
      <c r="L262" s="252"/>
      <c r="M262" s="343"/>
      <c r="N262" s="215"/>
      <c r="O262" s="216"/>
      <c r="P262" s="217"/>
      <c r="S262" s="215"/>
      <c r="T262" s="216"/>
      <c r="U262" s="217"/>
      <c r="X262" s="218"/>
      <c r="Y262" s="216"/>
      <c r="Z262" s="217"/>
      <c r="AC262" s="215"/>
      <c r="AD262" s="216"/>
      <c r="AE262" s="217"/>
      <c r="AH262" s="215"/>
      <c r="AI262" s="216"/>
      <c r="AJ262" s="216"/>
      <c r="AR262" s="350"/>
      <c r="AS262" s="216"/>
      <c r="AT262" s="432"/>
    </row>
    <row r="263" customFormat="false" ht="15.05" hidden="false" customHeight="false" outlineLevel="0" collapsed="false">
      <c r="A263" s="460"/>
      <c r="B263" s="186" t="s">
        <v>456</v>
      </c>
      <c r="D263" s="415"/>
      <c r="E263" s="191"/>
      <c r="F263" s="191"/>
      <c r="G263" s="191"/>
      <c r="H263" s="191"/>
      <c r="I263" s="191"/>
      <c r="J263" s="191"/>
      <c r="K263" s="191"/>
      <c r="L263" s="191"/>
      <c r="P263" s="186"/>
      <c r="U263" s="186"/>
      <c r="X263" s="187"/>
      <c r="Y263" s="219"/>
      <c r="Z263" s="186"/>
      <c r="AE263" s="190"/>
      <c r="AJ263" s="190"/>
      <c r="AR263" s="265"/>
      <c r="AT263" s="190"/>
    </row>
    <row r="264" customFormat="false" ht="15.05" hidden="false" customHeight="false" outlineLevel="0" collapsed="false">
      <c r="A264" s="460"/>
      <c r="B264" s="186" t="s">
        <v>145</v>
      </c>
      <c r="D264" s="415"/>
      <c r="E264" s="191"/>
      <c r="F264" s="191"/>
      <c r="G264" s="191"/>
      <c r="H264" s="191"/>
      <c r="I264" s="191"/>
      <c r="J264" s="191"/>
      <c r="K264" s="191"/>
      <c r="L264" s="191"/>
      <c r="P264" s="186"/>
      <c r="S264" s="187"/>
      <c r="U264" s="186"/>
      <c r="X264" s="187"/>
      <c r="Y264" s="219"/>
      <c r="Z264" s="186"/>
      <c r="AE264" s="190"/>
      <c r="AH264" s="187"/>
      <c r="AJ264" s="190"/>
      <c r="AR264" s="265"/>
      <c r="AT264" s="190"/>
    </row>
    <row r="265" customFormat="false" ht="15.05" hidden="false" customHeight="false" outlineLevel="0" collapsed="false">
      <c r="A265" s="460"/>
      <c r="B265" s="186" t="s">
        <v>146</v>
      </c>
      <c r="D265" s="415"/>
      <c r="E265" s="191"/>
      <c r="F265" s="239"/>
      <c r="G265" s="191"/>
      <c r="H265" s="191"/>
      <c r="I265" s="191"/>
      <c r="J265" s="191"/>
      <c r="K265" s="191"/>
      <c r="L265" s="191"/>
      <c r="N265" s="230"/>
      <c r="P265" s="186"/>
      <c r="S265" s="230"/>
      <c r="U265" s="186"/>
      <c r="X265" s="187"/>
      <c r="Y265" s="219"/>
      <c r="Z265" s="186"/>
      <c r="AE265" s="190"/>
      <c r="AH265" s="230"/>
      <c r="AJ265" s="190"/>
      <c r="AR265" s="265"/>
      <c r="AT265" s="432"/>
    </row>
    <row r="266" customFormat="false" ht="15.05" hidden="false" customHeight="false" outlineLevel="0" collapsed="false">
      <c r="A266" s="460"/>
      <c r="B266" s="235" t="s">
        <v>162</v>
      </c>
      <c r="C266" s="235"/>
      <c r="D266" s="415"/>
      <c r="E266" s="239"/>
      <c r="G266" s="239"/>
      <c r="H266" s="239"/>
      <c r="I266" s="239"/>
      <c r="J266" s="239"/>
      <c r="K266" s="239"/>
      <c r="L266" s="239"/>
      <c r="M266" s="241"/>
      <c r="N266" s="246"/>
      <c r="O266" s="235"/>
      <c r="P266" s="213"/>
      <c r="S266" s="246"/>
      <c r="T266" s="235"/>
      <c r="U266" s="213"/>
      <c r="X266" s="245"/>
      <c r="Y266" s="235"/>
      <c r="Z266" s="213"/>
      <c r="AC266" s="246"/>
      <c r="AD266" s="235"/>
      <c r="AE266" s="213"/>
      <c r="AH266" s="246"/>
      <c r="AI266" s="235"/>
      <c r="AJ266" s="235"/>
      <c r="AR266" s="346"/>
      <c r="AS266" s="235"/>
      <c r="AT266" s="432"/>
    </row>
    <row r="267" customFormat="false" ht="14.65" hidden="false" customHeight="false" outlineLevel="0" collapsed="false">
      <c r="A267" s="461"/>
      <c r="P267" s="219"/>
      <c r="U267" s="219"/>
      <c r="X267" s="187"/>
      <c r="Y267" s="219"/>
      <c r="Z267" s="219"/>
    </row>
    <row r="268" customFormat="false" ht="14.65" hidden="false" customHeight="false" outlineLevel="0" collapsed="false">
      <c r="A268" s="461"/>
      <c r="P268" s="219"/>
      <c r="U268" s="219"/>
      <c r="X268" s="187"/>
      <c r="Y268" s="219"/>
      <c r="Z268" s="219"/>
    </row>
    <row r="269" customFormat="false" ht="14.65" hidden="false" customHeight="false" outlineLevel="0" collapsed="false">
      <c r="A269" s="461"/>
      <c r="P269" s="219"/>
      <c r="U269" s="219"/>
      <c r="X269" s="187"/>
      <c r="Y269" s="219"/>
      <c r="Z269" s="219"/>
    </row>
    <row r="270" customFormat="false" ht="14.65" hidden="false" customHeight="false" outlineLevel="0" collapsed="false">
      <c r="A270" s="461"/>
      <c r="P270" s="219"/>
      <c r="U270" s="219"/>
      <c r="X270" s="187"/>
      <c r="Y270" s="219"/>
      <c r="Z270" s="219"/>
    </row>
    <row r="271" customFormat="false" ht="14.65" hidden="false" customHeight="false" outlineLevel="0" collapsed="false">
      <c r="A271" s="461"/>
      <c r="P271" s="219"/>
      <c r="U271" s="219"/>
      <c r="X271" s="187"/>
      <c r="Y271" s="219"/>
      <c r="Z271" s="219"/>
    </row>
    <row r="272" customFormat="false" ht="14.65" hidden="false" customHeight="false" outlineLevel="0" collapsed="false">
      <c r="A272" s="461"/>
      <c r="P272" s="219"/>
      <c r="U272" s="219"/>
      <c r="X272" s="187"/>
      <c r="Y272" s="219"/>
      <c r="Z272" s="219"/>
    </row>
    <row r="273" customFormat="false" ht="14.65" hidden="false" customHeight="false" outlineLevel="0" collapsed="false">
      <c r="A273" s="461"/>
      <c r="P273" s="219"/>
      <c r="U273" s="219"/>
      <c r="X273" s="187"/>
      <c r="Y273" s="219"/>
      <c r="Z273" s="219"/>
    </row>
    <row r="274" customFormat="false" ht="14.65" hidden="false" customHeight="false" outlineLevel="0" collapsed="false">
      <c r="A274" s="461"/>
      <c r="P274" s="219"/>
      <c r="U274" s="219"/>
      <c r="X274" s="187"/>
      <c r="Y274" s="219"/>
      <c r="Z274" s="219"/>
    </row>
    <row r="275" customFormat="false" ht="14.65" hidden="false" customHeight="false" outlineLevel="0" collapsed="false">
      <c r="A275" s="461"/>
      <c r="P275" s="219"/>
      <c r="U275" s="219"/>
      <c r="X275" s="187"/>
      <c r="Y275" s="219"/>
      <c r="Z275" s="219"/>
    </row>
    <row r="276" customFormat="false" ht="14.65" hidden="false" customHeight="false" outlineLevel="0" collapsed="false">
      <c r="A276" s="461"/>
      <c r="P276" s="219"/>
      <c r="U276" s="219"/>
      <c r="X276" s="187"/>
      <c r="Y276" s="219"/>
      <c r="Z276" s="219"/>
    </row>
    <row r="277" customFormat="false" ht="14.65" hidden="false" customHeight="false" outlineLevel="0" collapsed="false">
      <c r="A277" s="461"/>
      <c r="P277" s="219"/>
      <c r="U277" s="219"/>
      <c r="X277" s="187"/>
      <c r="Y277" s="219"/>
      <c r="Z277" s="219"/>
    </row>
    <row r="278" customFormat="false" ht="14.65" hidden="false" customHeight="false" outlineLevel="0" collapsed="false">
      <c r="A278" s="461"/>
      <c r="P278" s="219"/>
      <c r="U278" s="219"/>
      <c r="X278" s="187"/>
      <c r="Y278" s="219"/>
      <c r="Z278" s="219"/>
    </row>
    <row r="279" customFormat="false" ht="14.65" hidden="false" customHeight="false" outlineLevel="0" collapsed="false">
      <c r="A279" s="461"/>
      <c r="P279" s="219"/>
      <c r="U279" s="219"/>
      <c r="X279" s="187"/>
      <c r="Y279" s="219"/>
      <c r="Z279" s="219"/>
    </row>
    <row r="280" customFormat="false" ht="14.65" hidden="false" customHeight="false" outlineLevel="0" collapsed="false">
      <c r="A280" s="461"/>
      <c r="P280" s="219"/>
      <c r="U280" s="219"/>
      <c r="X280" s="187"/>
      <c r="Y280" s="219"/>
      <c r="Z280" s="219"/>
    </row>
    <row r="281" customFormat="false" ht="14.65" hidden="false" customHeight="false" outlineLevel="0" collapsed="false">
      <c r="A281" s="461"/>
      <c r="P281" s="219"/>
      <c r="U281" s="219"/>
      <c r="X281" s="187"/>
      <c r="Y281" s="219"/>
      <c r="Z281" s="219"/>
    </row>
    <row r="282" customFormat="false" ht="14.65" hidden="false" customHeight="false" outlineLevel="0" collapsed="false">
      <c r="A282" s="461"/>
      <c r="P282" s="219"/>
      <c r="U282" s="219"/>
      <c r="X282" s="187"/>
      <c r="Y282" s="219"/>
      <c r="Z282" s="219"/>
    </row>
    <row r="283" customFormat="false" ht="14.65" hidden="false" customHeight="false" outlineLevel="0" collapsed="false">
      <c r="A283" s="461"/>
      <c r="P283" s="219"/>
      <c r="U283" s="219"/>
      <c r="X283" s="187"/>
      <c r="Y283" s="219"/>
      <c r="Z283" s="219"/>
    </row>
    <row r="284" customFormat="false" ht="14.65" hidden="false" customHeight="false" outlineLevel="0" collapsed="false">
      <c r="A284" s="461"/>
      <c r="P284" s="219"/>
      <c r="U284" s="219"/>
      <c r="X284" s="187"/>
      <c r="Y284" s="219"/>
      <c r="Z284" s="219"/>
    </row>
    <row r="285" customFormat="false" ht="14.65" hidden="false" customHeight="false" outlineLevel="0" collapsed="false">
      <c r="A285" s="461"/>
      <c r="P285" s="219"/>
      <c r="U285" s="219"/>
      <c r="X285" s="187"/>
      <c r="Y285" s="219"/>
      <c r="Z285" s="219"/>
    </row>
    <row r="286" customFormat="false" ht="14.65" hidden="false" customHeight="false" outlineLevel="0" collapsed="false">
      <c r="A286" s="461"/>
      <c r="P286" s="219"/>
      <c r="U286" s="219"/>
      <c r="X286" s="187"/>
      <c r="Y286" s="219"/>
      <c r="Z286" s="219"/>
    </row>
    <row r="287" customFormat="false" ht="14.65" hidden="false" customHeight="false" outlineLevel="0" collapsed="false">
      <c r="A287" s="461"/>
      <c r="P287" s="219"/>
      <c r="U287" s="219"/>
      <c r="X287" s="187"/>
      <c r="Y287" s="219"/>
      <c r="Z287" s="219"/>
    </row>
    <row r="288" customFormat="false" ht="14.65" hidden="false" customHeight="false" outlineLevel="0" collapsed="false">
      <c r="A288" s="461"/>
      <c r="P288" s="219"/>
      <c r="U288" s="219"/>
      <c r="X288" s="187"/>
      <c r="Y288" s="219"/>
      <c r="Z288" s="219"/>
    </row>
    <row r="289" customFormat="false" ht="14.65" hidden="false" customHeight="false" outlineLevel="0" collapsed="false">
      <c r="A289" s="461"/>
      <c r="P289" s="219"/>
      <c r="U289" s="219"/>
      <c r="X289" s="187"/>
      <c r="Y289" s="219"/>
      <c r="Z289" s="219"/>
    </row>
    <row r="290" customFormat="false" ht="14.65" hidden="false" customHeight="false" outlineLevel="0" collapsed="false">
      <c r="A290" s="461"/>
      <c r="P290" s="219"/>
      <c r="U290" s="219"/>
      <c r="X290" s="187"/>
      <c r="Y290" s="219"/>
      <c r="Z290" s="219"/>
    </row>
    <row r="291" customFormat="false" ht="14.65" hidden="false" customHeight="false" outlineLevel="0" collapsed="false">
      <c r="A291" s="461"/>
      <c r="P291" s="219"/>
      <c r="U291" s="219"/>
      <c r="X291" s="187"/>
      <c r="Y291" s="219"/>
      <c r="Z291" s="219"/>
    </row>
    <row r="292" customFormat="false" ht="14.65" hidden="false" customHeight="false" outlineLevel="0" collapsed="false">
      <c r="A292" s="461"/>
      <c r="P292" s="219"/>
      <c r="U292" s="219"/>
      <c r="X292" s="187"/>
      <c r="Y292" s="219"/>
      <c r="Z292" s="219"/>
    </row>
    <row r="293" customFormat="false" ht="14.65" hidden="false" customHeight="false" outlineLevel="0" collapsed="false">
      <c r="A293" s="461"/>
      <c r="P293" s="219"/>
      <c r="U293" s="219"/>
      <c r="X293" s="187"/>
      <c r="Y293" s="219"/>
      <c r="Z293" s="219"/>
    </row>
    <row r="294" customFormat="false" ht="14.65" hidden="false" customHeight="false" outlineLevel="0" collapsed="false">
      <c r="A294" s="461"/>
      <c r="P294" s="219"/>
      <c r="U294" s="219"/>
      <c r="X294" s="187"/>
      <c r="Y294" s="219"/>
      <c r="Z294" s="219"/>
    </row>
    <row r="295" customFormat="false" ht="14.65" hidden="false" customHeight="false" outlineLevel="0" collapsed="false">
      <c r="A295" s="461"/>
      <c r="P295" s="219"/>
      <c r="U295" s="219"/>
      <c r="X295" s="187"/>
      <c r="Y295" s="219"/>
      <c r="Z295" s="219"/>
    </row>
    <row r="296" customFormat="false" ht="14.65" hidden="false" customHeight="false" outlineLevel="0" collapsed="false">
      <c r="A296" s="461"/>
      <c r="P296" s="219"/>
      <c r="U296" s="219"/>
      <c r="X296" s="187"/>
      <c r="Y296" s="219"/>
      <c r="Z296" s="219"/>
    </row>
    <row r="297" customFormat="false" ht="14.65" hidden="false" customHeight="false" outlineLevel="0" collapsed="false">
      <c r="A297" s="461"/>
      <c r="P297" s="219"/>
      <c r="U297" s="219"/>
      <c r="X297" s="187"/>
      <c r="Y297" s="219"/>
      <c r="Z297" s="219"/>
    </row>
    <row r="298" customFormat="false" ht="14.65" hidden="false" customHeight="false" outlineLevel="0" collapsed="false">
      <c r="A298" s="461"/>
      <c r="P298" s="219"/>
      <c r="U298" s="219"/>
      <c r="X298" s="187"/>
      <c r="Y298" s="219"/>
      <c r="Z298" s="219"/>
    </row>
    <row r="299" customFormat="false" ht="14.65" hidden="false" customHeight="false" outlineLevel="0" collapsed="false">
      <c r="A299" s="461"/>
      <c r="P299" s="219"/>
      <c r="U299" s="219"/>
      <c r="X299" s="187"/>
      <c r="Y299" s="219"/>
      <c r="Z299" s="219"/>
    </row>
    <row r="300" customFormat="false" ht="14.65" hidden="false" customHeight="false" outlineLevel="0" collapsed="false">
      <c r="A300" s="461"/>
      <c r="P300" s="219"/>
      <c r="U300" s="219"/>
      <c r="X300" s="187"/>
      <c r="Y300" s="219"/>
      <c r="Z300" s="219"/>
    </row>
    <row r="301" customFormat="false" ht="14.65" hidden="false" customHeight="false" outlineLevel="0" collapsed="false">
      <c r="A301" s="461"/>
      <c r="P301" s="219"/>
      <c r="U301" s="219"/>
      <c r="X301" s="187"/>
      <c r="Y301" s="219"/>
      <c r="Z301" s="219"/>
    </row>
    <row r="302" customFormat="false" ht="14.65" hidden="false" customHeight="false" outlineLevel="0" collapsed="false">
      <c r="A302" s="461"/>
      <c r="P302" s="219"/>
      <c r="U302" s="219"/>
      <c r="X302" s="187"/>
      <c r="Y302" s="219"/>
      <c r="Z302" s="219"/>
    </row>
    <row r="303" customFormat="false" ht="14.65" hidden="false" customHeight="false" outlineLevel="0" collapsed="false">
      <c r="A303" s="461"/>
      <c r="P303" s="219"/>
      <c r="U303" s="219"/>
      <c r="X303" s="187"/>
      <c r="Y303" s="219"/>
      <c r="Z303" s="219"/>
    </row>
    <row r="304" customFormat="false" ht="14.65" hidden="false" customHeight="false" outlineLevel="0" collapsed="false">
      <c r="A304" s="461"/>
      <c r="P304" s="219"/>
      <c r="U304" s="219"/>
      <c r="X304" s="187"/>
      <c r="Y304" s="219"/>
      <c r="Z304" s="219"/>
    </row>
    <row r="305" customFormat="false" ht="14.65" hidden="false" customHeight="false" outlineLevel="0" collapsed="false">
      <c r="A305" s="461"/>
      <c r="P305" s="219"/>
      <c r="U305" s="219"/>
      <c r="X305" s="187"/>
      <c r="Y305" s="219"/>
      <c r="Z305" s="219"/>
    </row>
    <row r="306" customFormat="false" ht="14.65" hidden="false" customHeight="false" outlineLevel="0" collapsed="false">
      <c r="A306" s="461"/>
      <c r="P306" s="219"/>
      <c r="U306" s="219"/>
      <c r="X306" s="187"/>
      <c r="Y306" s="219"/>
      <c r="Z306" s="219"/>
    </row>
    <row r="307" customFormat="false" ht="14.65" hidden="false" customHeight="false" outlineLevel="0" collapsed="false">
      <c r="A307" s="461"/>
      <c r="P307" s="219"/>
      <c r="U307" s="219"/>
      <c r="X307" s="187"/>
      <c r="Y307" s="219"/>
      <c r="Z307" s="219"/>
    </row>
    <row r="308" customFormat="false" ht="14.65" hidden="false" customHeight="false" outlineLevel="0" collapsed="false">
      <c r="A308" s="461"/>
      <c r="P308" s="219"/>
      <c r="U308" s="219"/>
      <c r="X308" s="187"/>
      <c r="Y308" s="219"/>
      <c r="Z308" s="219"/>
    </row>
    <row r="309" customFormat="false" ht="14.65" hidden="false" customHeight="false" outlineLevel="0" collapsed="false">
      <c r="A309" s="461"/>
      <c r="P309" s="219"/>
      <c r="U309" s="219"/>
      <c r="X309" s="187"/>
      <c r="Y309" s="219"/>
      <c r="Z309" s="219"/>
    </row>
    <row r="310" customFormat="false" ht="14.65" hidden="false" customHeight="false" outlineLevel="0" collapsed="false">
      <c r="A310" s="461"/>
      <c r="P310" s="219"/>
      <c r="U310" s="219"/>
      <c r="X310" s="187"/>
      <c r="Y310" s="219"/>
      <c r="Z310" s="219"/>
    </row>
    <row r="311" customFormat="false" ht="14.65" hidden="false" customHeight="false" outlineLevel="0" collapsed="false">
      <c r="A311" s="461"/>
      <c r="P311" s="219"/>
      <c r="U311" s="219"/>
      <c r="X311" s="187"/>
      <c r="Y311" s="219"/>
      <c r="Z311" s="219"/>
    </row>
    <row r="312" customFormat="false" ht="14.65" hidden="false" customHeight="false" outlineLevel="0" collapsed="false">
      <c r="A312" s="461"/>
      <c r="P312" s="219"/>
      <c r="U312" s="219"/>
      <c r="X312" s="187"/>
      <c r="Y312" s="219"/>
      <c r="Z312" s="219"/>
    </row>
    <row r="313" customFormat="false" ht="14.65" hidden="false" customHeight="false" outlineLevel="0" collapsed="false">
      <c r="A313" s="461"/>
      <c r="P313" s="219"/>
      <c r="U313" s="219"/>
      <c r="X313" s="187"/>
      <c r="Y313" s="219"/>
      <c r="Z313" s="219"/>
    </row>
    <row r="314" customFormat="false" ht="14.65" hidden="false" customHeight="false" outlineLevel="0" collapsed="false">
      <c r="A314" s="461"/>
      <c r="P314" s="219"/>
      <c r="U314" s="219"/>
      <c r="X314" s="187"/>
      <c r="Y314" s="219"/>
      <c r="Z314" s="219"/>
    </row>
    <row r="315" customFormat="false" ht="14.65" hidden="false" customHeight="false" outlineLevel="0" collapsed="false">
      <c r="A315" s="461"/>
      <c r="P315" s="219"/>
      <c r="U315" s="219"/>
      <c r="X315" s="187"/>
      <c r="Y315" s="219"/>
      <c r="Z315" s="219"/>
    </row>
    <row r="316" customFormat="false" ht="14.65" hidden="false" customHeight="false" outlineLevel="0" collapsed="false">
      <c r="A316" s="461"/>
      <c r="P316" s="219"/>
      <c r="U316" s="219"/>
      <c r="X316" s="187"/>
      <c r="Y316" s="219"/>
      <c r="Z316" s="219"/>
    </row>
    <row r="317" customFormat="false" ht="14.65" hidden="false" customHeight="false" outlineLevel="0" collapsed="false">
      <c r="P317" s="219"/>
      <c r="U317" s="219"/>
      <c r="X317" s="187"/>
      <c r="Y317" s="219"/>
      <c r="Z317" s="219"/>
    </row>
    <row r="318" customFormat="false" ht="14.65" hidden="false" customHeight="false" outlineLevel="0" collapsed="false">
      <c r="P318" s="219"/>
      <c r="U318" s="219"/>
      <c r="X318" s="187"/>
      <c r="Y318" s="219"/>
      <c r="Z318" s="219"/>
    </row>
    <row r="319" customFormat="false" ht="14.65" hidden="false" customHeight="false" outlineLevel="0" collapsed="false">
      <c r="P319" s="219"/>
      <c r="U319" s="219"/>
      <c r="X319" s="187"/>
      <c r="Y319" s="219"/>
      <c r="Z319" s="219"/>
    </row>
    <row r="320" customFormat="false" ht="14.65" hidden="false" customHeight="false" outlineLevel="0" collapsed="false">
      <c r="P320" s="219"/>
      <c r="U320" s="219"/>
      <c r="X320" s="187"/>
      <c r="Y320" s="219"/>
      <c r="Z320" s="219"/>
    </row>
    <row r="321" customFormat="false" ht="14.65" hidden="false" customHeight="false" outlineLevel="0" collapsed="false">
      <c r="P321" s="219"/>
      <c r="U321" s="219"/>
      <c r="X321" s="187"/>
      <c r="Y321" s="219"/>
      <c r="Z321" s="219"/>
    </row>
    <row r="322" customFormat="false" ht="14.65" hidden="false" customHeight="false" outlineLevel="0" collapsed="false">
      <c r="P322" s="219"/>
      <c r="U322" s="219"/>
      <c r="X322" s="187"/>
      <c r="Y322" s="219"/>
      <c r="Z322" s="219"/>
    </row>
    <row r="323" customFormat="false" ht="14.65" hidden="false" customHeight="false" outlineLevel="0" collapsed="false">
      <c r="P323" s="219"/>
      <c r="U323" s="219"/>
      <c r="X323" s="187"/>
      <c r="Y323" s="219"/>
      <c r="Z323" s="219"/>
    </row>
    <row r="324" customFormat="false" ht="14.65" hidden="false" customHeight="false" outlineLevel="0" collapsed="false">
      <c r="P324" s="219"/>
      <c r="U324" s="219"/>
      <c r="X324" s="187"/>
      <c r="Y324" s="219"/>
      <c r="Z324" s="219"/>
    </row>
    <row r="325" customFormat="false" ht="14.65" hidden="false" customHeight="false" outlineLevel="0" collapsed="false">
      <c r="P325" s="219"/>
      <c r="U325" s="219"/>
      <c r="X325" s="187"/>
      <c r="Y325" s="219"/>
      <c r="Z325" s="219"/>
    </row>
    <row r="326" customFormat="false" ht="14.65" hidden="false" customHeight="false" outlineLevel="0" collapsed="false">
      <c r="P326" s="219"/>
      <c r="U326" s="219"/>
      <c r="X326" s="187"/>
      <c r="Y326" s="219"/>
      <c r="Z326" s="219"/>
    </row>
    <row r="327" customFormat="false" ht="14.65" hidden="false" customHeight="false" outlineLevel="0" collapsed="false">
      <c r="P327" s="219"/>
      <c r="U327" s="219"/>
      <c r="X327" s="187"/>
      <c r="Y327" s="219"/>
      <c r="Z327" s="219"/>
    </row>
    <row r="328" customFormat="false" ht="14.65" hidden="false" customHeight="false" outlineLevel="0" collapsed="false">
      <c r="P328" s="219"/>
      <c r="U328" s="219"/>
      <c r="X328" s="187"/>
      <c r="Y328" s="219"/>
      <c r="Z328" s="219"/>
    </row>
    <row r="329" customFormat="false" ht="14.65" hidden="false" customHeight="false" outlineLevel="0" collapsed="false">
      <c r="P329" s="219"/>
      <c r="U329" s="219"/>
      <c r="X329" s="187"/>
      <c r="Y329" s="219"/>
      <c r="Z329" s="219"/>
    </row>
    <row r="330" customFormat="false" ht="14.65" hidden="false" customHeight="false" outlineLevel="0" collapsed="false">
      <c r="P330" s="219"/>
      <c r="U330" s="219"/>
      <c r="X330" s="187"/>
      <c r="Y330" s="219"/>
      <c r="Z330" s="219"/>
    </row>
    <row r="331" customFormat="false" ht="14.65" hidden="false" customHeight="false" outlineLevel="0" collapsed="false">
      <c r="P331" s="219"/>
      <c r="U331" s="219"/>
      <c r="X331" s="187"/>
      <c r="Y331" s="219"/>
      <c r="Z331" s="219"/>
    </row>
    <row r="332" customFormat="false" ht="14.65" hidden="false" customHeight="false" outlineLevel="0" collapsed="false">
      <c r="P332" s="219"/>
      <c r="U332" s="219"/>
      <c r="X332" s="187"/>
      <c r="Y332" s="219"/>
      <c r="Z332" s="219"/>
    </row>
    <row r="333" customFormat="false" ht="14.65" hidden="false" customHeight="false" outlineLevel="0" collapsed="false">
      <c r="P333" s="219"/>
      <c r="U333" s="219"/>
      <c r="X333" s="187"/>
      <c r="Y333" s="219"/>
      <c r="Z333" s="219"/>
    </row>
    <row r="334" customFormat="false" ht="14.65" hidden="false" customHeight="false" outlineLevel="0" collapsed="false">
      <c r="P334" s="219"/>
      <c r="U334" s="219"/>
      <c r="X334" s="187"/>
      <c r="Y334" s="219"/>
      <c r="Z334" s="219"/>
    </row>
    <row r="335" customFormat="false" ht="14.65" hidden="false" customHeight="false" outlineLevel="0" collapsed="false">
      <c r="P335" s="219"/>
      <c r="U335" s="219"/>
      <c r="X335" s="187"/>
      <c r="Y335" s="219"/>
      <c r="Z335" s="219"/>
    </row>
    <row r="336" customFormat="false" ht="14.65" hidden="false" customHeight="false" outlineLevel="0" collapsed="false">
      <c r="P336" s="219"/>
      <c r="U336" s="219"/>
      <c r="X336" s="187"/>
      <c r="Y336" s="219"/>
      <c r="Z336" s="219"/>
    </row>
    <row r="337" customFormat="false" ht="14.65" hidden="false" customHeight="false" outlineLevel="0" collapsed="false">
      <c r="P337" s="219"/>
      <c r="U337" s="219"/>
      <c r="X337" s="187"/>
      <c r="Y337" s="219"/>
      <c r="Z337" s="219"/>
    </row>
    <row r="338" customFormat="false" ht="14.65" hidden="false" customHeight="false" outlineLevel="0" collapsed="false">
      <c r="P338" s="219"/>
      <c r="U338" s="219"/>
      <c r="X338" s="187"/>
      <c r="Y338" s="219"/>
      <c r="Z338" s="219"/>
    </row>
    <row r="339" customFormat="false" ht="14.65" hidden="false" customHeight="false" outlineLevel="0" collapsed="false">
      <c r="P339" s="219"/>
      <c r="U339" s="219"/>
      <c r="X339" s="187"/>
      <c r="Y339" s="219"/>
      <c r="Z339" s="219"/>
    </row>
    <row r="340" customFormat="false" ht="14.65" hidden="false" customHeight="false" outlineLevel="0" collapsed="false">
      <c r="P340" s="219"/>
      <c r="U340" s="219"/>
      <c r="X340" s="187"/>
      <c r="Y340" s="219"/>
      <c r="Z340" s="219"/>
    </row>
    <row r="341" customFormat="false" ht="14.65" hidden="false" customHeight="false" outlineLevel="0" collapsed="false">
      <c r="P341" s="219"/>
      <c r="U341" s="219"/>
      <c r="X341" s="187"/>
      <c r="Y341" s="219"/>
      <c r="Z341" s="219"/>
    </row>
    <row r="342" customFormat="false" ht="14.65" hidden="false" customHeight="false" outlineLevel="0" collapsed="false">
      <c r="P342" s="219"/>
      <c r="U342" s="219"/>
      <c r="X342" s="187"/>
      <c r="Y342" s="219"/>
      <c r="Z342" s="219"/>
    </row>
    <row r="343" customFormat="false" ht="14.65" hidden="false" customHeight="false" outlineLevel="0" collapsed="false">
      <c r="P343" s="219"/>
      <c r="U343" s="219"/>
      <c r="X343" s="187"/>
      <c r="Y343" s="219"/>
      <c r="Z343" s="219"/>
    </row>
    <row r="344" customFormat="false" ht="14.65" hidden="false" customHeight="false" outlineLevel="0" collapsed="false">
      <c r="P344" s="219"/>
      <c r="U344" s="219"/>
      <c r="X344" s="187"/>
      <c r="Y344" s="219"/>
      <c r="Z344" s="219"/>
    </row>
    <row r="345" customFormat="false" ht="14.65" hidden="false" customHeight="false" outlineLevel="0" collapsed="false">
      <c r="P345" s="219"/>
      <c r="U345" s="219"/>
      <c r="X345" s="187"/>
      <c r="Y345" s="219"/>
      <c r="Z345" s="219"/>
    </row>
    <row r="346" customFormat="false" ht="14.65" hidden="false" customHeight="false" outlineLevel="0" collapsed="false">
      <c r="P346" s="219"/>
      <c r="U346" s="219"/>
      <c r="X346" s="187"/>
      <c r="Y346" s="219"/>
      <c r="Z346" s="219"/>
    </row>
    <row r="347" customFormat="false" ht="14.65" hidden="false" customHeight="false" outlineLevel="0" collapsed="false">
      <c r="P347" s="219"/>
      <c r="U347" s="219"/>
      <c r="X347" s="187"/>
      <c r="Y347" s="219"/>
      <c r="Z347" s="219"/>
    </row>
    <row r="348" customFormat="false" ht="14.65" hidden="false" customHeight="false" outlineLevel="0" collapsed="false">
      <c r="P348" s="219"/>
      <c r="U348" s="219"/>
      <c r="X348" s="187"/>
      <c r="Y348" s="219"/>
      <c r="Z348" s="219"/>
    </row>
    <row r="349" customFormat="false" ht="14.65" hidden="false" customHeight="false" outlineLevel="0" collapsed="false">
      <c r="P349" s="219"/>
      <c r="U349" s="219"/>
      <c r="X349" s="187"/>
      <c r="Y349" s="219"/>
      <c r="Z349" s="219"/>
    </row>
    <row r="350" customFormat="false" ht="14.65" hidden="false" customHeight="false" outlineLevel="0" collapsed="false">
      <c r="P350" s="219"/>
      <c r="U350" s="219"/>
      <c r="X350" s="187"/>
      <c r="Y350" s="219"/>
      <c r="Z350" s="219"/>
    </row>
    <row r="351" customFormat="false" ht="14.65" hidden="false" customHeight="false" outlineLevel="0" collapsed="false">
      <c r="P351" s="219"/>
      <c r="U351" s="219"/>
      <c r="X351" s="187"/>
      <c r="Y351" s="219"/>
      <c r="Z351" s="219"/>
    </row>
    <row r="352" customFormat="false" ht="14.65" hidden="false" customHeight="false" outlineLevel="0" collapsed="false">
      <c r="P352" s="219"/>
      <c r="U352" s="219"/>
      <c r="X352" s="187"/>
      <c r="Y352" s="219"/>
      <c r="Z352" s="219"/>
    </row>
    <row r="353" customFormat="false" ht="14.65" hidden="false" customHeight="false" outlineLevel="0" collapsed="false">
      <c r="P353" s="219"/>
      <c r="U353" s="219"/>
      <c r="X353" s="187"/>
      <c r="Y353" s="219"/>
      <c r="Z353" s="219"/>
    </row>
    <row r="354" customFormat="false" ht="14.65" hidden="false" customHeight="false" outlineLevel="0" collapsed="false">
      <c r="P354" s="219"/>
      <c r="U354" s="219"/>
      <c r="X354" s="187"/>
      <c r="Y354" s="219"/>
      <c r="Z354" s="219"/>
    </row>
    <row r="355" customFormat="false" ht="14.65" hidden="false" customHeight="false" outlineLevel="0" collapsed="false">
      <c r="P355" s="219"/>
      <c r="U355" s="219"/>
      <c r="X355" s="187"/>
      <c r="Y355" s="219"/>
      <c r="Z355" s="219"/>
    </row>
    <row r="356" customFormat="false" ht="14.65" hidden="false" customHeight="false" outlineLevel="0" collapsed="false">
      <c r="P356" s="219"/>
      <c r="U356" s="219"/>
      <c r="X356" s="187"/>
      <c r="Y356" s="219"/>
      <c r="Z356" s="219"/>
    </row>
    <row r="357" customFormat="false" ht="14.65" hidden="false" customHeight="false" outlineLevel="0" collapsed="false">
      <c r="P357" s="219"/>
      <c r="U357" s="219"/>
      <c r="X357" s="187"/>
      <c r="Y357" s="219"/>
      <c r="Z357" s="219"/>
    </row>
    <row r="358" customFormat="false" ht="14.65" hidden="false" customHeight="false" outlineLevel="0" collapsed="false">
      <c r="P358" s="219"/>
      <c r="U358" s="219"/>
      <c r="X358" s="187"/>
      <c r="Y358" s="219"/>
      <c r="Z358" s="219"/>
    </row>
    <row r="359" customFormat="false" ht="14.65" hidden="false" customHeight="false" outlineLevel="0" collapsed="false">
      <c r="P359" s="219"/>
      <c r="U359" s="219"/>
      <c r="X359" s="187"/>
      <c r="Y359" s="219"/>
      <c r="Z359" s="219"/>
    </row>
    <row r="360" customFormat="false" ht="14.65" hidden="false" customHeight="false" outlineLevel="0" collapsed="false">
      <c r="P360" s="219"/>
      <c r="U360" s="219"/>
      <c r="X360" s="187"/>
      <c r="Y360" s="219"/>
      <c r="Z360" s="219"/>
    </row>
    <row r="361" customFormat="false" ht="14.65" hidden="false" customHeight="false" outlineLevel="0" collapsed="false">
      <c r="P361" s="219"/>
      <c r="U361" s="219"/>
      <c r="X361" s="187"/>
      <c r="Y361" s="219"/>
      <c r="Z361" s="219"/>
    </row>
    <row r="362" customFormat="false" ht="14.65" hidden="false" customHeight="false" outlineLevel="0" collapsed="false">
      <c r="P362" s="219"/>
      <c r="U362" s="219"/>
      <c r="X362" s="187"/>
      <c r="Y362" s="219"/>
      <c r="Z362" s="219"/>
    </row>
    <row r="363" customFormat="false" ht="14.65" hidden="false" customHeight="false" outlineLevel="0" collapsed="false">
      <c r="P363" s="219"/>
      <c r="U363" s="219"/>
      <c r="X363" s="187"/>
      <c r="Y363" s="219"/>
      <c r="Z363" s="219"/>
    </row>
    <row r="364" customFormat="false" ht="14.65" hidden="false" customHeight="false" outlineLevel="0" collapsed="false">
      <c r="P364" s="219"/>
      <c r="U364" s="219"/>
      <c r="X364" s="187"/>
      <c r="Y364" s="219"/>
      <c r="Z364" s="219"/>
    </row>
    <row r="365" customFormat="false" ht="14.65" hidden="false" customHeight="false" outlineLevel="0" collapsed="false">
      <c r="P365" s="219"/>
      <c r="U365" s="219"/>
      <c r="X365" s="187"/>
      <c r="Y365" s="219"/>
      <c r="Z365" s="219"/>
    </row>
    <row r="366" customFormat="false" ht="14.65" hidden="false" customHeight="false" outlineLevel="0" collapsed="false">
      <c r="P366" s="219"/>
      <c r="U366" s="219"/>
      <c r="X366" s="187"/>
      <c r="Y366" s="219"/>
      <c r="Z366" s="219"/>
    </row>
    <row r="367" customFormat="false" ht="14.65" hidden="false" customHeight="false" outlineLevel="0" collapsed="false">
      <c r="P367" s="219"/>
      <c r="U367" s="219"/>
      <c r="X367" s="187"/>
      <c r="Y367" s="219"/>
      <c r="Z367" s="219"/>
    </row>
    <row r="368" customFormat="false" ht="14.65" hidden="false" customHeight="false" outlineLevel="0" collapsed="false">
      <c r="P368" s="219"/>
      <c r="U368" s="219"/>
      <c r="X368" s="187"/>
      <c r="Y368" s="219"/>
      <c r="Z368" s="219"/>
    </row>
    <row r="369" customFormat="false" ht="14.65" hidden="false" customHeight="false" outlineLevel="0" collapsed="false">
      <c r="P369" s="219"/>
      <c r="U369" s="219"/>
      <c r="X369" s="187"/>
      <c r="Y369" s="219"/>
      <c r="Z369" s="219"/>
    </row>
    <row r="370" customFormat="false" ht="14.65" hidden="false" customHeight="false" outlineLevel="0" collapsed="false">
      <c r="P370" s="219"/>
      <c r="U370" s="219"/>
      <c r="X370" s="187"/>
      <c r="Y370" s="219"/>
      <c r="Z370" s="219"/>
    </row>
    <row r="371" customFormat="false" ht="14.65" hidden="false" customHeight="false" outlineLevel="0" collapsed="false">
      <c r="P371" s="219"/>
      <c r="U371" s="219"/>
      <c r="X371" s="187"/>
      <c r="Y371" s="219"/>
      <c r="Z371" s="219"/>
    </row>
    <row r="372" customFormat="false" ht="14.65" hidden="false" customHeight="false" outlineLevel="0" collapsed="false">
      <c r="P372" s="219"/>
      <c r="U372" s="219"/>
      <c r="X372" s="187"/>
      <c r="Y372" s="219"/>
      <c r="Z372" s="219"/>
    </row>
    <row r="373" customFormat="false" ht="14.65" hidden="false" customHeight="false" outlineLevel="0" collapsed="false">
      <c r="P373" s="219"/>
      <c r="U373" s="219"/>
      <c r="X373" s="187"/>
      <c r="Y373" s="219"/>
      <c r="Z373" s="219"/>
    </row>
    <row r="374" customFormat="false" ht="14.65" hidden="false" customHeight="false" outlineLevel="0" collapsed="false">
      <c r="P374" s="219"/>
      <c r="U374" s="219"/>
      <c r="X374" s="187"/>
      <c r="Y374" s="219"/>
      <c r="Z374" s="219"/>
    </row>
    <row r="375" customFormat="false" ht="14.65" hidden="false" customHeight="false" outlineLevel="0" collapsed="false">
      <c r="P375" s="219"/>
      <c r="U375" s="219"/>
      <c r="X375" s="187"/>
      <c r="Y375" s="219"/>
      <c r="Z375" s="219"/>
    </row>
    <row r="376" customFormat="false" ht="14.65" hidden="false" customHeight="false" outlineLevel="0" collapsed="false">
      <c r="P376" s="219"/>
      <c r="U376" s="219"/>
      <c r="X376" s="187"/>
      <c r="Y376" s="219"/>
      <c r="Z376" s="219"/>
    </row>
    <row r="377" customFormat="false" ht="14.65" hidden="false" customHeight="false" outlineLevel="0" collapsed="false">
      <c r="P377" s="219"/>
      <c r="U377" s="219"/>
      <c r="X377" s="187"/>
      <c r="Y377" s="219"/>
      <c r="Z377" s="219"/>
    </row>
    <row r="378" customFormat="false" ht="14.65" hidden="false" customHeight="false" outlineLevel="0" collapsed="false">
      <c r="P378" s="219"/>
      <c r="U378" s="219"/>
      <c r="X378" s="187"/>
      <c r="Y378" s="219"/>
      <c r="Z378" s="219"/>
    </row>
    <row r="379" customFormat="false" ht="14.65" hidden="false" customHeight="false" outlineLevel="0" collapsed="false">
      <c r="P379" s="219"/>
      <c r="U379" s="219"/>
      <c r="X379" s="187"/>
      <c r="Y379" s="219"/>
      <c r="Z379" s="219"/>
    </row>
    <row r="380" customFormat="false" ht="14.65" hidden="false" customHeight="false" outlineLevel="0" collapsed="false">
      <c r="P380" s="219"/>
      <c r="U380" s="219"/>
      <c r="X380" s="187"/>
      <c r="Y380" s="219"/>
      <c r="Z380" s="219"/>
    </row>
    <row r="381" customFormat="false" ht="14.65" hidden="false" customHeight="false" outlineLevel="0" collapsed="false">
      <c r="P381" s="219"/>
      <c r="U381" s="219"/>
      <c r="X381" s="187"/>
      <c r="Y381" s="219"/>
      <c r="Z381" s="219"/>
    </row>
    <row r="382" customFormat="false" ht="14.65" hidden="false" customHeight="false" outlineLevel="0" collapsed="false">
      <c r="P382" s="219"/>
      <c r="U382" s="219"/>
      <c r="X382" s="187"/>
      <c r="Y382" s="219"/>
      <c r="Z382" s="219"/>
    </row>
    <row r="383" customFormat="false" ht="14.65" hidden="false" customHeight="false" outlineLevel="0" collapsed="false">
      <c r="P383" s="219"/>
      <c r="U383" s="219"/>
      <c r="X383" s="187"/>
      <c r="Y383" s="219"/>
      <c r="Z383" s="219"/>
    </row>
    <row r="384" customFormat="false" ht="14.65" hidden="false" customHeight="false" outlineLevel="0" collapsed="false">
      <c r="P384" s="219"/>
      <c r="U384" s="219"/>
      <c r="X384" s="187"/>
      <c r="Y384" s="219"/>
      <c r="Z384" s="219"/>
    </row>
    <row r="385" customFormat="false" ht="14.65" hidden="false" customHeight="false" outlineLevel="0" collapsed="false">
      <c r="P385" s="219"/>
      <c r="U385" s="219"/>
      <c r="X385" s="187"/>
      <c r="Y385" s="219"/>
      <c r="Z385" s="219"/>
    </row>
    <row r="386" customFormat="false" ht="14.65" hidden="false" customHeight="false" outlineLevel="0" collapsed="false">
      <c r="P386" s="219"/>
      <c r="U386" s="219"/>
      <c r="X386" s="187"/>
      <c r="Y386" s="219"/>
      <c r="Z386" s="219"/>
    </row>
    <row r="387" customFormat="false" ht="14.65" hidden="false" customHeight="false" outlineLevel="0" collapsed="false">
      <c r="P387" s="219"/>
      <c r="U387" s="219"/>
      <c r="X387" s="187"/>
      <c r="Y387" s="219"/>
      <c r="Z387" s="219"/>
    </row>
    <row r="388" customFormat="false" ht="14.65" hidden="false" customHeight="false" outlineLevel="0" collapsed="false">
      <c r="P388" s="219"/>
      <c r="U388" s="219"/>
      <c r="X388" s="187"/>
      <c r="Y388" s="219"/>
      <c r="Z388" s="219"/>
    </row>
    <row r="389" customFormat="false" ht="14.65" hidden="false" customHeight="false" outlineLevel="0" collapsed="false">
      <c r="P389" s="219"/>
      <c r="U389" s="219"/>
      <c r="X389" s="187"/>
      <c r="Y389" s="219"/>
      <c r="Z389" s="219"/>
    </row>
    <row r="390" customFormat="false" ht="14.65" hidden="false" customHeight="false" outlineLevel="0" collapsed="false">
      <c r="P390" s="219"/>
      <c r="U390" s="219"/>
      <c r="X390" s="187"/>
      <c r="Y390" s="219"/>
      <c r="Z390" s="219"/>
    </row>
    <row r="391" customFormat="false" ht="14.65" hidden="false" customHeight="false" outlineLevel="0" collapsed="false">
      <c r="P391" s="219"/>
      <c r="U391" s="219"/>
      <c r="X391" s="187"/>
      <c r="Y391" s="219"/>
      <c r="Z391" s="219"/>
    </row>
    <row r="392" customFormat="false" ht="14.65" hidden="false" customHeight="false" outlineLevel="0" collapsed="false">
      <c r="P392" s="219"/>
      <c r="U392" s="219"/>
      <c r="X392" s="187"/>
      <c r="Y392" s="219"/>
      <c r="Z392" s="219"/>
    </row>
  </sheetData>
  <mergeCells count="125">
    <mergeCell ref="E2:H2"/>
    <mergeCell ref="I2:L2"/>
    <mergeCell ref="A3:A7"/>
    <mergeCell ref="D3:D7"/>
    <mergeCell ref="A8:A20"/>
    <mergeCell ref="B8:B9"/>
    <mergeCell ref="C8:C9"/>
    <mergeCell ref="D8:D18"/>
    <mergeCell ref="B12:B16"/>
    <mergeCell ref="C12:C16"/>
    <mergeCell ref="B17:B18"/>
    <mergeCell ref="C17:C18"/>
    <mergeCell ref="A21:A27"/>
    <mergeCell ref="D21:D27"/>
    <mergeCell ref="B24:B25"/>
    <mergeCell ref="C24:C25"/>
    <mergeCell ref="AX24:AX25"/>
    <mergeCell ref="A28:A36"/>
    <mergeCell ref="D28:D36"/>
    <mergeCell ref="B31:B34"/>
    <mergeCell ref="C31:C34"/>
    <mergeCell ref="AX31:AX34"/>
    <mergeCell ref="A37:A48"/>
    <mergeCell ref="B37:B38"/>
    <mergeCell ref="C37:C38"/>
    <mergeCell ref="D37:D48"/>
    <mergeCell ref="B41:B44"/>
    <mergeCell ref="C41:C44"/>
    <mergeCell ref="AX41:AX42"/>
    <mergeCell ref="B45:B48"/>
    <mergeCell ref="C45:C48"/>
    <mergeCell ref="A49:A55"/>
    <mergeCell ref="D49:D55"/>
    <mergeCell ref="B52:B53"/>
    <mergeCell ref="C52:C53"/>
    <mergeCell ref="A56:A60"/>
    <mergeCell ref="D56:D60"/>
    <mergeCell ref="A61:A65"/>
    <mergeCell ref="D61:D65"/>
    <mergeCell ref="A66:A71"/>
    <mergeCell ref="D66:D71"/>
    <mergeCell ref="A72:A78"/>
    <mergeCell ref="B72:B73"/>
    <mergeCell ref="C72:C73"/>
    <mergeCell ref="D72:D78"/>
    <mergeCell ref="A79:A86"/>
    <mergeCell ref="D79:D86"/>
    <mergeCell ref="B82:B83"/>
    <mergeCell ref="C82:C83"/>
    <mergeCell ref="AX82:AX83"/>
    <mergeCell ref="B84:B86"/>
    <mergeCell ref="C84:C86"/>
    <mergeCell ref="A87:A95"/>
    <mergeCell ref="D87:D95"/>
    <mergeCell ref="B90:B91"/>
    <mergeCell ref="C90:C91"/>
    <mergeCell ref="AX90:AX91"/>
    <mergeCell ref="B93:B95"/>
    <mergeCell ref="C93:C95"/>
    <mergeCell ref="A96:A100"/>
    <mergeCell ref="D96:D100"/>
    <mergeCell ref="A101:A105"/>
    <mergeCell ref="D101:D105"/>
    <mergeCell ref="A106:A114"/>
    <mergeCell ref="D106:D114"/>
    <mergeCell ref="B110:B111"/>
    <mergeCell ref="C110:C112"/>
    <mergeCell ref="C113:C114"/>
    <mergeCell ref="A115:A119"/>
    <mergeCell ref="D115:D119"/>
    <mergeCell ref="A120:A125"/>
    <mergeCell ref="D120:D125"/>
    <mergeCell ref="A126:A135"/>
    <mergeCell ref="B126:B127"/>
    <mergeCell ref="C126:C127"/>
    <mergeCell ref="D126:D135"/>
    <mergeCell ref="B132:B135"/>
    <mergeCell ref="C132:C135"/>
    <mergeCell ref="A136:A144"/>
    <mergeCell ref="D136:D144"/>
    <mergeCell ref="B139:B140"/>
    <mergeCell ref="C139:C140"/>
    <mergeCell ref="A145:A149"/>
    <mergeCell ref="D145:D149"/>
    <mergeCell ref="A150:A154"/>
    <mergeCell ref="D150:D154"/>
    <mergeCell ref="A155:A162"/>
    <mergeCell ref="D155:D162"/>
    <mergeCell ref="A163:A168"/>
    <mergeCell ref="A169:A173"/>
    <mergeCell ref="D169:D173"/>
    <mergeCell ref="A174:A179"/>
    <mergeCell ref="D174:D179"/>
    <mergeCell ref="A180:A184"/>
    <mergeCell ref="D180:D184"/>
    <mergeCell ref="A185:A189"/>
    <mergeCell ref="D185:D189"/>
    <mergeCell ref="A190:A194"/>
    <mergeCell ref="D190:D194"/>
    <mergeCell ref="A195:A200"/>
    <mergeCell ref="D195:D200"/>
    <mergeCell ref="A201:A205"/>
    <mergeCell ref="D201:D205"/>
    <mergeCell ref="A206:A210"/>
    <mergeCell ref="D206:D210"/>
    <mergeCell ref="A211:A215"/>
    <mergeCell ref="D211:D215"/>
    <mergeCell ref="A216:A220"/>
    <mergeCell ref="D216:D220"/>
    <mergeCell ref="A221:A226"/>
    <mergeCell ref="D221:D226"/>
    <mergeCell ref="A227:A231"/>
    <mergeCell ref="D227:D231"/>
    <mergeCell ref="A232:A236"/>
    <mergeCell ref="D232:D236"/>
    <mergeCell ref="A237:A241"/>
    <mergeCell ref="D237:D241"/>
    <mergeCell ref="A242:A246"/>
    <mergeCell ref="D242:D246"/>
    <mergeCell ref="A247:A253"/>
    <mergeCell ref="D247:D253"/>
    <mergeCell ref="B250:B252"/>
    <mergeCell ref="C250:C252"/>
    <mergeCell ref="A262:A266"/>
    <mergeCell ref="D262:D266"/>
  </mergeCells>
  <conditionalFormatting sqref="AR53:AR54">
    <cfRule type="colorScale" priority="2">
      <colorScale>
        <cfvo type="min" val="0"/>
        <cfvo type="percentile" val="50"/>
        <cfvo type="max" val="0"/>
        <color rgb="FFFF0000"/>
        <color rgb="FFFFFF00"/>
        <color rgb="FF00CC00"/>
      </colorScale>
    </cfRule>
    <cfRule type="cellIs" priority="3" operator="equal" aboveAverage="0" equalAverage="0" bottom="0" percent="0" rank="0" text="" dxfId="0">
      <formula>0</formula>
    </cfRule>
  </conditionalFormatting>
  <printOptions headings="false" gridLines="false" gridLinesSet="true" horizontalCentered="false" verticalCentered="false"/>
  <pageMargins left="0" right="0" top="0.39375" bottom="0.3937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&amp;C&amp;"Arial,Standard"&amp;A</oddHeader>
    <oddFooter>&amp;C&amp;"Arial,Standard"Seite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BO26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2" ySplit="2" topLeftCell="BD36" activePane="bottomRight" state="frozen"/>
      <selection pane="topLeft" activeCell="C1" activeCellId="0" sqref="C1"/>
      <selection pane="topRight" activeCell="BD1" activeCellId="0" sqref="BD1"/>
      <selection pane="bottomLeft" activeCell="C36" activeCellId="0" sqref="C36"/>
      <selection pane="bottomRight" activeCell="BK37" activeCellId="0" sqref="BK37"/>
    </sheetView>
  </sheetViews>
  <sheetFormatPr defaultColWidth="11.53515625" defaultRowHeight="14.65" zeroHeight="false" outlineLevelRow="0" outlineLevelCol="0"/>
  <cols>
    <col collapsed="false" customWidth="true" hidden="false" outlineLevel="0" max="1" min="1" style="185" width="7.83"/>
    <col collapsed="false" customWidth="true" hidden="false" outlineLevel="0" max="2" min="2" style="186" width="19.98"/>
    <col collapsed="false" customWidth="true" hidden="false" outlineLevel="0" max="3" min="3" style="186" width="14.3"/>
    <col collapsed="false" customWidth="true" hidden="false" outlineLevel="0" max="4" min="4" style="186" width="11.88"/>
    <col collapsed="false" customWidth="true" hidden="false" outlineLevel="0" max="5" min="5" style="187" width="28.72"/>
    <col collapsed="false" customWidth="true" hidden="false" outlineLevel="0" max="7" min="6" style="187" width="21.35"/>
    <col collapsed="false" customWidth="true" hidden="false" outlineLevel="0" max="8" min="8" style="187" width="15.18"/>
    <col collapsed="false" customWidth="true" hidden="false" outlineLevel="0" max="9" min="9" style="187" width="33.67"/>
    <col collapsed="false" customWidth="true" hidden="false" outlineLevel="0" max="10" min="10" style="187" width="24.2"/>
    <col collapsed="false" customWidth="true" hidden="false" outlineLevel="0" max="11" min="11" style="187" width="21.35"/>
    <col collapsed="false" customWidth="true" hidden="false" outlineLevel="0" max="12" min="12" style="191" width="21.35"/>
    <col collapsed="false" customWidth="true" hidden="false" outlineLevel="0" max="13" min="13" style="187" width="60.19"/>
    <col collapsed="false" customWidth="true" hidden="false" outlineLevel="0" max="14" min="14" style="188" width="28.49"/>
    <col collapsed="false" customWidth="true" hidden="false" outlineLevel="0" max="15" min="15" style="189" width="23.35"/>
    <col collapsed="false" customWidth="true" hidden="false" outlineLevel="0" max="16" min="16" style="462" width="15.26"/>
    <col collapsed="false" customWidth="true" hidden="false" outlineLevel="0" max="17" min="17" style="190" width="21.46"/>
    <col collapsed="false" customWidth="true" hidden="false" outlineLevel="0" max="18" min="18" style="191" width="11.11"/>
    <col collapsed="false" customWidth="true" hidden="false" outlineLevel="0" max="19" min="19" style="191" width="37.18"/>
    <col collapsed="false" customWidth="true" hidden="false" outlineLevel="0" max="20" min="20" style="189" width="20.79"/>
    <col collapsed="false" customWidth="true" hidden="false" outlineLevel="0" max="21" min="21" style="186" width="15.53"/>
    <col collapsed="false" customWidth="true" hidden="false" outlineLevel="0" max="22" min="22" style="190" width="20.38"/>
    <col collapsed="false" customWidth="true" hidden="false" outlineLevel="0" max="23" min="23" style="190" width="11.11"/>
    <col collapsed="false" customWidth="false" hidden="false" outlineLevel="0" max="24" min="24" style="190" width="11.55"/>
    <col collapsed="false" customWidth="true" hidden="false" outlineLevel="0" max="25" min="25" style="191" width="22.02"/>
    <col collapsed="false" customWidth="true" hidden="false" outlineLevel="0" max="26" min="26" style="190" width="14.71"/>
    <col collapsed="false" customWidth="true" hidden="false" outlineLevel="0" max="27" min="27" style="190" width="24.07"/>
    <col collapsed="false" customWidth="true" hidden="false" outlineLevel="0" max="28" min="28" style="195" width="18.47"/>
    <col collapsed="false" customWidth="true" hidden="false" outlineLevel="0" max="29" min="29" style="186" width="15.39"/>
    <col collapsed="false" customWidth="true" hidden="false" outlineLevel="0" max="30" min="30" style="186" width="20.25"/>
    <col collapsed="false" customWidth="true" hidden="false" outlineLevel="0" max="31" min="31" style="190" width="11.11"/>
    <col collapsed="false" customWidth="false" hidden="false" outlineLevel="0" max="32" min="32" style="190" width="11.55"/>
    <col collapsed="false" customWidth="true" hidden="false" outlineLevel="0" max="33" min="33" style="463" width="15.8"/>
    <col collapsed="false" customWidth="true" hidden="false" outlineLevel="0" max="34" min="34" style="463" width="14.85"/>
    <col collapsed="false" customWidth="true" hidden="false" outlineLevel="0" max="35" min="35" style="463" width="19.71"/>
    <col collapsed="false" customWidth="true" hidden="false" outlineLevel="0" max="36" min="36" style="190" width="11.11"/>
    <col collapsed="false" customWidth="false" hidden="false" outlineLevel="0" max="37" min="37" style="190" width="11.55"/>
    <col collapsed="false" customWidth="false" hidden="false" outlineLevel="0" max="38" min="38" style="189" width="11.52"/>
    <col collapsed="false" customWidth="true" hidden="false" outlineLevel="0" max="39" min="39" style="186" width="16.87"/>
    <col collapsed="false" customWidth="true" hidden="false" outlineLevel="0" max="40" min="40" style="186" width="22.28"/>
    <col collapsed="false" customWidth="true" hidden="false" outlineLevel="0" max="41" min="41" style="190" width="29.92"/>
    <col collapsed="false" customWidth="true" hidden="false" outlineLevel="0" max="42" min="42" style="190" width="38.84"/>
    <col collapsed="false" customWidth="false" hidden="false" outlineLevel="0" max="43" min="43" style="192" width="11.52"/>
    <col collapsed="false" customWidth="true" hidden="false" outlineLevel="0" max="44" min="44" style="193" width="15.12"/>
    <col collapsed="false" customWidth="true" hidden="false" outlineLevel="0" max="45" min="45" style="193" width="19.17"/>
    <col collapsed="false" customWidth="true" hidden="false" outlineLevel="0" max="46" min="46" style="190" width="13.86"/>
    <col collapsed="false" customWidth="true" hidden="false" outlineLevel="0" max="47" min="47" style="190" width="40.49"/>
    <col collapsed="false" customWidth="true" hidden="false" outlineLevel="0" max="48" min="48" style="192" width="11.88"/>
    <col collapsed="false" customWidth="true" hidden="false" outlineLevel="0" max="49" min="49" style="193" width="15.93"/>
    <col collapsed="false" customWidth="true" hidden="false" outlineLevel="0" max="50" min="50" style="193" width="22.41"/>
    <col collapsed="false" customWidth="true" hidden="false" outlineLevel="0" max="51" min="51" style="190" width="11.11"/>
    <col collapsed="false" customWidth="false" hidden="false" outlineLevel="0" max="52" min="52" style="190" width="11.55"/>
    <col collapsed="false" customWidth="false" hidden="false" outlineLevel="0" max="53" min="53" style="195" width="11.52"/>
    <col collapsed="false" customWidth="true" hidden="false" outlineLevel="0" max="54" min="54" style="186" width="17.28"/>
    <col collapsed="false" customWidth="true" hidden="false" outlineLevel="0" max="55" min="55" style="186" width="22.68"/>
    <col collapsed="false" customWidth="true" hidden="false" outlineLevel="0" max="56" min="56" style="190" width="11.11"/>
    <col collapsed="false" customWidth="true" hidden="false" outlineLevel="0" max="57" min="57" style="190" width="16.07"/>
    <col collapsed="false" customWidth="false" hidden="false" outlineLevel="0" max="58" min="58" style="189" width="11.52"/>
    <col collapsed="false" customWidth="true" hidden="false" outlineLevel="0" max="59" min="59" style="186" width="17.28"/>
    <col collapsed="false" customWidth="true" hidden="false" outlineLevel="0" max="60" min="60" style="186" width="25.38"/>
    <col collapsed="false" customWidth="true" hidden="false" outlineLevel="0" max="61" min="61" style="190" width="11.11"/>
    <col collapsed="false" customWidth="false" hidden="false" outlineLevel="0" max="62" min="62" style="190" width="11.55"/>
    <col collapsed="false" customWidth="false" hidden="false" outlineLevel="0" max="63" min="63" style="189" width="11.52"/>
    <col collapsed="false" customWidth="true" hidden="false" outlineLevel="0" max="64" min="64" style="186" width="16.47"/>
    <col collapsed="false" customWidth="true" hidden="false" outlineLevel="0" max="65" min="65" style="186" width="23.35"/>
    <col collapsed="false" customWidth="true" hidden="false" outlineLevel="0" max="66" min="66" style="190" width="37.73"/>
    <col collapsed="false" customWidth="true" hidden="false" outlineLevel="0" max="67" min="67" style="190" width="55.79"/>
  </cols>
  <sheetData>
    <row r="1" customFormat="false" ht="37.95" hidden="false" customHeight="false" outlineLevel="0" collapsed="false">
      <c r="A1" s="196"/>
      <c r="B1" s="197" t="s">
        <v>100</v>
      </c>
      <c r="C1" s="197" t="s">
        <v>101</v>
      </c>
      <c r="D1" s="197" t="s">
        <v>102</v>
      </c>
      <c r="E1" s="198" t="s">
        <v>103</v>
      </c>
      <c r="F1" s="198" t="s">
        <v>104</v>
      </c>
      <c r="G1" s="199" t="s">
        <v>105</v>
      </c>
      <c r="H1" s="200" t="s">
        <v>106</v>
      </c>
      <c r="I1" s="198" t="s">
        <v>107</v>
      </c>
      <c r="J1" s="198" t="s">
        <v>104</v>
      </c>
      <c r="K1" s="199" t="s">
        <v>105</v>
      </c>
      <c r="L1" s="200" t="s">
        <v>106</v>
      </c>
      <c r="M1" s="199" t="s">
        <v>108</v>
      </c>
      <c r="N1" s="201" t="s">
        <v>1240</v>
      </c>
      <c r="O1" s="198" t="s">
        <v>104</v>
      </c>
      <c r="P1" s="464" t="s">
        <v>105</v>
      </c>
      <c r="Q1" s="202" t="s">
        <v>106</v>
      </c>
      <c r="R1" s="200" t="s">
        <v>109</v>
      </c>
      <c r="S1" s="200" t="s">
        <v>110</v>
      </c>
      <c r="T1" s="198" t="s">
        <v>111</v>
      </c>
      <c r="U1" s="197" t="s">
        <v>105</v>
      </c>
      <c r="V1" s="202" t="s">
        <v>106</v>
      </c>
      <c r="W1" s="202" t="s">
        <v>109</v>
      </c>
      <c r="X1" s="202" t="s">
        <v>110</v>
      </c>
      <c r="Y1" s="203" t="s">
        <v>112</v>
      </c>
      <c r="Z1" s="204" t="s">
        <v>105</v>
      </c>
      <c r="AA1" s="205" t="s">
        <v>106</v>
      </c>
      <c r="AB1" s="206" t="s">
        <v>113</v>
      </c>
      <c r="AC1" s="204" t="s">
        <v>105</v>
      </c>
      <c r="AD1" s="205" t="s">
        <v>106</v>
      </c>
      <c r="AE1" s="202" t="s">
        <v>109</v>
      </c>
      <c r="AF1" s="202" t="s">
        <v>110</v>
      </c>
      <c r="AG1" s="465" t="s">
        <v>1241</v>
      </c>
      <c r="AH1" s="466" t="s">
        <v>105</v>
      </c>
      <c r="AI1" s="467" t="s">
        <v>106</v>
      </c>
      <c r="AJ1" s="202" t="s">
        <v>109</v>
      </c>
      <c r="AK1" s="202" t="s">
        <v>110</v>
      </c>
      <c r="AL1" s="206" t="s">
        <v>114</v>
      </c>
      <c r="AM1" s="204" t="s">
        <v>105</v>
      </c>
      <c r="AN1" s="205" t="s">
        <v>106</v>
      </c>
      <c r="AO1" s="202" t="s">
        <v>109</v>
      </c>
      <c r="AP1" s="202" t="s">
        <v>110</v>
      </c>
      <c r="AQ1" s="468" t="s">
        <v>115</v>
      </c>
      <c r="AR1" s="208" t="s">
        <v>105</v>
      </c>
      <c r="AS1" s="209" t="s">
        <v>106</v>
      </c>
      <c r="AT1" s="202" t="s">
        <v>109</v>
      </c>
      <c r="AU1" s="202" t="s">
        <v>110</v>
      </c>
      <c r="AV1" s="468" t="s">
        <v>1242</v>
      </c>
      <c r="AW1" s="208" t="s">
        <v>105</v>
      </c>
      <c r="AX1" s="209" t="s">
        <v>106</v>
      </c>
      <c r="AY1" s="202" t="s">
        <v>109</v>
      </c>
      <c r="AZ1" s="202" t="s">
        <v>110</v>
      </c>
      <c r="BA1" s="206" t="s">
        <v>116</v>
      </c>
      <c r="BB1" s="204" t="s">
        <v>105</v>
      </c>
      <c r="BC1" s="205" t="s">
        <v>106</v>
      </c>
      <c r="BD1" s="202" t="s">
        <v>109</v>
      </c>
      <c r="BE1" s="202" t="s">
        <v>110</v>
      </c>
      <c r="BF1" s="206" t="s">
        <v>117</v>
      </c>
      <c r="BG1" s="204" t="s">
        <v>105</v>
      </c>
      <c r="BH1" s="205" t="s">
        <v>106</v>
      </c>
      <c r="BI1" s="202" t="s">
        <v>109</v>
      </c>
      <c r="BJ1" s="202" t="s">
        <v>110</v>
      </c>
      <c r="BK1" s="206" t="s">
        <v>118</v>
      </c>
      <c r="BL1" s="204" t="s">
        <v>105</v>
      </c>
      <c r="BM1" s="205" t="s">
        <v>106</v>
      </c>
      <c r="BN1" s="202" t="s">
        <v>109</v>
      </c>
      <c r="BO1" s="202" t="s">
        <v>110</v>
      </c>
    </row>
    <row r="2" customFormat="false" ht="15.05" hidden="false" customHeight="true" outlineLevel="0" collapsed="false">
      <c r="A2" s="196"/>
      <c r="B2" s="197"/>
      <c r="C2" s="197"/>
      <c r="D2" s="197"/>
      <c r="E2" s="211" t="s">
        <v>120</v>
      </c>
      <c r="F2" s="211" t="s">
        <v>121</v>
      </c>
      <c r="G2" s="211"/>
      <c r="H2" s="211"/>
      <c r="I2" s="211" t="s">
        <v>1243</v>
      </c>
      <c r="J2" s="211" t="s">
        <v>121</v>
      </c>
      <c r="K2" s="211"/>
      <c r="L2" s="211"/>
      <c r="M2" s="199"/>
      <c r="N2" s="201"/>
      <c r="O2" s="198"/>
      <c r="P2" s="464"/>
      <c r="Q2" s="202"/>
      <c r="R2" s="200"/>
      <c r="S2" s="200"/>
      <c r="T2" s="198"/>
      <c r="U2" s="197"/>
      <c r="V2" s="202"/>
      <c r="W2" s="202"/>
      <c r="X2" s="202"/>
      <c r="Y2" s="203"/>
      <c r="Z2" s="204"/>
      <c r="AA2" s="205"/>
      <c r="AB2" s="206"/>
      <c r="AC2" s="204"/>
      <c r="AD2" s="205"/>
      <c r="AE2" s="202"/>
      <c r="AF2" s="202"/>
      <c r="AG2" s="465"/>
      <c r="AH2" s="466"/>
      <c r="AI2" s="467"/>
      <c r="AJ2" s="202"/>
      <c r="AK2" s="202"/>
      <c r="AL2" s="206"/>
      <c r="AM2" s="204"/>
      <c r="AN2" s="205"/>
      <c r="AO2" s="202"/>
      <c r="AP2" s="202"/>
      <c r="AQ2" s="468"/>
      <c r="AR2" s="208"/>
      <c r="AS2" s="209"/>
      <c r="AT2" s="202"/>
      <c r="AU2" s="202"/>
      <c r="AV2" s="468"/>
      <c r="AW2" s="208"/>
      <c r="AX2" s="209"/>
      <c r="AY2" s="202"/>
      <c r="AZ2" s="202"/>
      <c r="BA2" s="206"/>
      <c r="BB2" s="204"/>
      <c r="BC2" s="205"/>
      <c r="BD2" s="202"/>
      <c r="BE2" s="202"/>
      <c r="BF2" s="206"/>
      <c r="BG2" s="204"/>
      <c r="BH2" s="205"/>
      <c r="BI2" s="202"/>
      <c r="BJ2" s="202"/>
      <c r="BK2" s="206"/>
      <c r="BL2" s="204"/>
      <c r="BM2" s="205"/>
      <c r="BN2" s="202"/>
      <c r="BO2" s="202"/>
    </row>
    <row r="3" customFormat="false" ht="37.95" hidden="false" customHeight="true" outlineLevel="0" collapsed="false">
      <c r="A3" s="212" t="n">
        <v>1</v>
      </c>
      <c r="B3" s="186" t="s">
        <v>122</v>
      </c>
      <c r="C3" s="186" t="s">
        <v>1244</v>
      </c>
      <c r="D3" s="213" t="s">
        <v>1245</v>
      </c>
      <c r="E3" s="191" t="s">
        <v>1246</v>
      </c>
      <c r="F3" s="191"/>
      <c r="G3" s="191"/>
      <c r="H3" s="191"/>
      <c r="I3" s="191"/>
      <c r="J3" s="215" t="s">
        <v>1247</v>
      </c>
      <c r="K3" s="191"/>
      <c r="L3" s="200" t="s">
        <v>1248</v>
      </c>
      <c r="M3" s="469" t="s">
        <v>1249</v>
      </c>
      <c r="N3" s="188" t="s">
        <v>1250</v>
      </c>
      <c r="O3" s="189" t="s">
        <v>1251</v>
      </c>
      <c r="P3" s="186"/>
      <c r="Q3" s="190" t="s">
        <v>391</v>
      </c>
      <c r="T3" s="189" t="s">
        <v>1252</v>
      </c>
      <c r="V3" s="190" t="s">
        <v>1253</v>
      </c>
      <c r="Y3" s="187"/>
      <c r="Z3" s="219"/>
      <c r="AB3" s="186" t="s">
        <v>1254</v>
      </c>
      <c r="AD3" s="190" t="s">
        <v>1255</v>
      </c>
      <c r="AG3" s="470"/>
      <c r="AH3" s="470"/>
      <c r="AI3" s="470"/>
      <c r="AL3" s="189" t="s">
        <v>1254</v>
      </c>
      <c r="AN3" s="190" t="s">
        <v>1256</v>
      </c>
      <c r="AQ3" s="220"/>
      <c r="AS3" s="221"/>
      <c r="AX3" s="221"/>
      <c r="BA3" s="189" t="s">
        <v>1252</v>
      </c>
      <c r="BC3" s="190" t="s">
        <v>1257</v>
      </c>
      <c r="BF3" s="189" t="s">
        <v>1258</v>
      </c>
      <c r="BH3" s="186" t="s">
        <v>1259</v>
      </c>
      <c r="BK3" s="189" t="s">
        <v>1252</v>
      </c>
      <c r="BM3" s="190" t="s">
        <v>1260</v>
      </c>
    </row>
    <row r="4" customFormat="false" ht="15.8" hidden="false" customHeight="false" outlineLevel="0" collapsed="false">
      <c r="A4" s="212"/>
      <c r="B4" s="186" t="s">
        <v>143</v>
      </c>
      <c r="C4" s="186" t="s">
        <v>1261</v>
      </c>
      <c r="D4" s="213"/>
      <c r="E4" s="191"/>
      <c r="F4" s="191"/>
      <c r="G4" s="191"/>
      <c r="H4" s="191"/>
      <c r="I4" s="191" t="s">
        <v>1262</v>
      </c>
      <c r="J4" s="189" t="s">
        <v>1263</v>
      </c>
      <c r="K4" s="471"/>
      <c r="L4" s="191" t="s">
        <v>1248</v>
      </c>
      <c r="M4" s="472" t="s">
        <v>1264</v>
      </c>
      <c r="O4" s="189" t="s">
        <v>1263</v>
      </c>
      <c r="P4" s="186"/>
      <c r="Q4" s="190" t="s">
        <v>1265</v>
      </c>
      <c r="T4" s="189" t="s">
        <v>1266</v>
      </c>
      <c r="V4" s="190" t="s">
        <v>1265</v>
      </c>
      <c r="Y4" s="187"/>
      <c r="Z4" s="219"/>
      <c r="AB4" s="189" t="s">
        <v>1267</v>
      </c>
      <c r="AD4" s="190" t="s">
        <v>1255</v>
      </c>
      <c r="AG4" s="470"/>
      <c r="AH4" s="470"/>
      <c r="AI4" s="470"/>
      <c r="AL4" s="189" t="s">
        <v>1267</v>
      </c>
      <c r="AN4" s="190" t="s">
        <v>1265</v>
      </c>
      <c r="AQ4" s="220"/>
      <c r="AS4" s="221"/>
      <c r="AV4" s="220"/>
      <c r="AX4" s="221"/>
      <c r="BA4" s="195" t="s">
        <v>1268</v>
      </c>
      <c r="BC4" s="190" t="s">
        <v>1265</v>
      </c>
      <c r="BF4" s="189" t="s">
        <v>1269</v>
      </c>
      <c r="BH4" s="186" t="s">
        <v>1265</v>
      </c>
      <c r="BK4" s="189" t="s">
        <v>1270</v>
      </c>
      <c r="BM4" s="190" t="s">
        <v>1265</v>
      </c>
    </row>
    <row r="5" customFormat="false" ht="26.5" hidden="false" customHeight="false" outlineLevel="0" collapsed="false">
      <c r="A5" s="212"/>
      <c r="B5" s="186" t="s">
        <v>145</v>
      </c>
      <c r="C5" s="186" t="s">
        <v>1271</v>
      </c>
      <c r="D5" s="213"/>
      <c r="E5" s="191"/>
      <c r="F5" s="191"/>
      <c r="G5" s="191"/>
      <c r="H5" s="191"/>
      <c r="I5" s="191"/>
      <c r="J5" s="191"/>
      <c r="K5" s="191"/>
      <c r="M5" s="469" t="s">
        <v>1246</v>
      </c>
      <c r="O5" s="189" t="s">
        <v>1272</v>
      </c>
      <c r="P5" s="186"/>
      <c r="Q5" s="190" t="s">
        <v>1265</v>
      </c>
      <c r="T5" s="189" t="s">
        <v>1273</v>
      </c>
      <c r="V5" s="190" t="s">
        <v>1265</v>
      </c>
      <c r="Y5" s="187"/>
      <c r="Z5" s="219"/>
      <c r="AB5" s="189" t="s">
        <v>1274</v>
      </c>
      <c r="AD5" s="190" t="s">
        <v>1255</v>
      </c>
      <c r="AG5" s="470"/>
      <c r="AH5" s="470"/>
      <c r="AI5" s="470"/>
      <c r="AL5" s="189" t="s">
        <v>1275</v>
      </c>
      <c r="AN5" s="190" t="s">
        <v>1265</v>
      </c>
      <c r="AQ5" s="220"/>
      <c r="AS5" s="221"/>
      <c r="AV5" s="220"/>
      <c r="AX5" s="221"/>
      <c r="BA5" s="189" t="s">
        <v>1252</v>
      </c>
      <c r="BC5" s="190" t="s">
        <v>1265</v>
      </c>
      <c r="BF5" s="189" t="s">
        <v>1276</v>
      </c>
      <c r="BH5" s="186" t="s">
        <v>1265</v>
      </c>
      <c r="BK5" s="189" t="s">
        <v>1277</v>
      </c>
      <c r="BM5" s="190" t="s">
        <v>1265</v>
      </c>
    </row>
    <row r="6" customFormat="false" ht="27.7" hidden="false" customHeight="true" outlineLevel="0" collapsed="false">
      <c r="A6" s="212"/>
      <c r="B6" s="267" t="s">
        <v>1278</v>
      </c>
      <c r="C6" s="296" t="s">
        <v>1279</v>
      </c>
      <c r="D6" s="213"/>
      <c r="E6" s="191"/>
      <c r="F6" s="191"/>
      <c r="G6" s="191"/>
      <c r="H6" s="191"/>
      <c r="I6" s="191"/>
      <c r="J6" s="191"/>
      <c r="K6" s="191"/>
      <c r="M6" s="191"/>
      <c r="O6" s="331" t="s">
        <v>1280</v>
      </c>
      <c r="P6" s="473" t="s">
        <v>1281</v>
      </c>
      <c r="Q6" s="190" t="s">
        <v>1265</v>
      </c>
      <c r="R6" s="191" t="s">
        <v>1282</v>
      </c>
      <c r="S6" s="191" t="s">
        <v>1282</v>
      </c>
      <c r="T6" s="375" t="s">
        <v>1283</v>
      </c>
      <c r="U6" s="474" t="s">
        <v>1284</v>
      </c>
      <c r="V6" s="190" t="s">
        <v>1265</v>
      </c>
      <c r="W6" s="315" t="s">
        <v>155</v>
      </c>
      <c r="X6" s="315" t="s">
        <v>155</v>
      </c>
      <c r="Y6" s="187"/>
      <c r="Z6" s="219"/>
      <c r="AB6" s="375" t="s">
        <v>1285</v>
      </c>
      <c r="AC6" s="474" t="s">
        <v>1284</v>
      </c>
      <c r="AD6" s="190" t="s">
        <v>1255</v>
      </c>
      <c r="AE6" s="315" t="s">
        <v>155</v>
      </c>
      <c r="AF6" s="315" t="s">
        <v>155</v>
      </c>
      <c r="AG6" s="475" t="s">
        <v>1286</v>
      </c>
      <c r="AH6" s="476" t="s">
        <v>1284</v>
      </c>
      <c r="AI6" s="477" t="s">
        <v>1287</v>
      </c>
      <c r="AJ6" s="315" t="s">
        <v>155</v>
      </c>
      <c r="AK6" s="315" t="s">
        <v>155</v>
      </c>
      <c r="AL6" s="375" t="s">
        <v>1286</v>
      </c>
      <c r="AM6" s="474" t="s">
        <v>1284</v>
      </c>
      <c r="AN6" s="190" t="s">
        <v>1265</v>
      </c>
      <c r="AO6" s="315" t="s">
        <v>155</v>
      </c>
      <c r="AP6" s="315" t="s">
        <v>155</v>
      </c>
      <c r="AQ6" s="478" t="s">
        <v>1288</v>
      </c>
      <c r="AR6" s="479" t="s">
        <v>1284</v>
      </c>
      <c r="AS6" s="221" t="s">
        <v>1287</v>
      </c>
      <c r="AT6" s="315" t="s">
        <v>155</v>
      </c>
      <c r="AU6" s="315" t="s">
        <v>155</v>
      </c>
      <c r="AV6" s="478" t="s">
        <v>1283</v>
      </c>
      <c r="AW6" s="479" t="s">
        <v>1284</v>
      </c>
      <c r="AX6" s="221" t="s">
        <v>1287</v>
      </c>
      <c r="AY6" s="315" t="s">
        <v>155</v>
      </c>
      <c r="AZ6" s="315" t="s">
        <v>155</v>
      </c>
      <c r="BA6" s="375" t="s">
        <v>1289</v>
      </c>
      <c r="BB6" s="474" t="s">
        <v>1284</v>
      </c>
      <c r="BC6" s="190" t="s">
        <v>1265</v>
      </c>
      <c r="BD6" s="315" t="s">
        <v>155</v>
      </c>
      <c r="BE6" s="315" t="s">
        <v>155</v>
      </c>
      <c r="BF6" s="375" t="s">
        <v>1283</v>
      </c>
      <c r="BG6" s="474" t="s">
        <v>1290</v>
      </c>
      <c r="BH6" s="186" t="s">
        <v>1265</v>
      </c>
      <c r="BI6" s="315" t="s">
        <v>155</v>
      </c>
      <c r="BJ6" s="315" t="s">
        <v>155</v>
      </c>
      <c r="BK6" s="375" t="s">
        <v>1283</v>
      </c>
      <c r="BL6" s="474" t="s">
        <v>1290</v>
      </c>
      <c r="BM6" s="190" t="s">
        <v>1265</v>
      </c>
      <c r="BN6" s="315" t="s">
        <v>155</v>
      </c>
      <c r="BO6" s="315" t="s">
        <v>155</v>
      </c>
    </row>
    <row r="7" customFormat="false" ht="83.7" hidden="false" customHeight="false" outlineLevel="0" collapsed="false">
      <c r="A7" s="212"/>
      <c r="B7" s="267"/>
      <c r="C7" s="296"/>
      <c r="D7" s="213"/>
      <c r="E7" s="191"/>
      <c r="F7" s="480" t="s">
        <v>1291</v>
      </c>
      <c r="G7" s="481" t="s">
        <v>1292</v>
      </c>
      <c r="H7" s="191" t="s">
        <v>127</v>
      </c>
      <c r="I7" s="191"/>
      <c r="J7" s="482" t="s">
        <v>1293</v>
      </c>
      <c r="K7" s="481" t="s">
        <v>1292</v>
      </c>
      <c r="L7" s="483" t="s">
        <v>1248</v>
      </c>
      <c r="M7" s="191"/>
      <c r="O7" s="484" t="s">
        <v>1294</v>
      </c>
      <c r="P7" s="485" t="s">
        <v>1295</v>
      </c>
      <c r="Q7" s="190" t="s">
        <v>1287</v>
      </c>
      <c r="R7" s="244" t="s">
        <v>155</v>
      </c>
      <c r="S7" s="244" t="s">
        <v>155</v>
      </c>
      <c r="T7" s="187"/>
      <c r="V7" s="186"/>
      <c r="Y7" s="187"/>
      <c r="Z7" s="219"/>
      <c r="AB7" s="189"/>
      <c r="AD7" s="190"/>
      <c r="AG7" s="486"/>
      <c r="AI7" s="477"/>
      <c r="AL7" s="187"/>
      <c r="AN7" s="190"/>
      <c r="AQ7" s="234" t="s">
        <v>1296</v>
      </c>
      <c r="AR7" s="261" t="s">
        <v>1297</v>
      </c>
      <c r="AS7" s="221" t="s">
        <v>1287</v>
      </c>
      <c r="AT7" s="487" t="s">
        <v>1298</v>
      </c>
      <c r="AU7" s="487" t="s">
        <v>1298</v>
      </c>
      <c r="AV7" s="234" t="s">
        <v>1299</v>
      </c>
      <c r="AW7" s="261" t="s">
        <v>1297</v>
      </c>
      <c r="AX7" s="221" t="s">
        <v>1287</v>
      </c>
      <c r="AY7" s="487" t="s">
        <v>1300</v>
      </c>
      <c r="AZ7" s="487" t="s">
        <v>1300</v>
      </c>
      <c r="BA7" s="230" t="s">
        <v>1299</v>
      </c>
      <c r="BB7" s="231" t="s">
        <v>1297</v>
      </c>
      <c r="BC7" s="190" t="s">
        <v>1257</v>
      </c>
      <c r="BD7" s="487" t="s">
        <v>1300</v>
      </c>
      <c r="BE7" s="487" t="s">
        <v>1300</v>
      </c>
      <c r="BF7" s="230" t="s">
        <v>1301</v>
      </c>
      <c r="BG7" s="231" t="s">
        <v>1297</v>
      </c>
      <c r="BH7" s="186" t="s">
        <v>1302</v>
      </c>
      <c r="BI7" s="487" t="s">
        <v>1300</v>
      </c>
      <c r="BJ7" s="487" t="s">
        <v>1300</v>
      </c>
      <c r="BM7" s="190"/>
    </row>
    <row r="8" customFormat="false" ht="175.9" hidden="false" customHeight="false" outlineLevel="0" collapsed="false">
      <c r="A8" s="212"/>
      <c r="B8" s="250"/>
      <c r="C8" s="301"/>
      <c r="D8" s="213"/>
      <c r="E8" s="191"/>
      <c r="F8" s="480"/>
      <c r="G8" s="481"/>
      <c r="H8" s="191"/>
      <c r="I8" s="191"/>
      <c r="J8" s="482"/>
      <c r="K8" s="481"/>
      <c r="L8" s="483"/>
      <c r="M8" s="191"/>
      <c r="O8" s="484"/>
      <c r="P8" s="485"/>
      <c r="R8" s="244"/>
      <c r="S8" s="244"/>
      <c r="T8" s="187"/>
      <c r="V8" s="186"/>
      <c r="Y8" s="187"/>
      <c r="Z8" s="219"/>
      <c r="AB8" s="189"/>
      <c r="AD8" s="190"/>
      <c r="AG8" s="486"/>
      <c r="AI8" s="477"/>
      <c r="AL8" s="187"/>
      <c r="AN8" s="190"/>
      <c r="AQ8" s="234"/>
      <c r="AR8" s="261"/>
      <c r="AS8" s="221"/>
      <c r="AT8" s="487"/>
      <c r="AU8" s="487"/>
      <c r="AV8" s="234"/>
      <c r="AW8" s="261"/>
      <c r="AX8" s="221"/>
      <c r="AY8" s="487"/>
      <c r="AZ8" s="487"/>
      <c r="BA8" s="230"/>
      <c r="BB8" s="231"/>
      <c r="BC8" s="190"/>
      <c r="BF8" s="230" t="s">
        <v>1303</v>
      </c>
      <c r="BG8" s="231" t="s">
        <v>1297</v>
      </c>
      <c r="BH8" s="186" t="s">
        <v>1302</v>
      </c>
      <c r="BI8" s="487" t="s">
        <v>1304</v>
      </c>
      <c r="BJ8" s="487" t="s">
        <v>1305</v>
      </c>
      <c r="BM8" s="190"/>
    </row>
    <row r="9" customFormat="false" ht="15.8" hidden="false" customHeight="true" outlineLevel="0" collapsed="false">
      <c r="A9" s="212"/>
      <c r="B9" s="488" t="s">
        <v>162</v>
      </c>
      <c r="C9" s="488" t="s">
        <v>1306</v>
      </c>
      <c r="D9" s="213"/>
      <c r="E9" s="489" t="s">
        <v>1307</v>
      </c>
      <c r="F9" s="490" t="s">
        <v>1308</v>
      </c>
      <c r="G9" s="270" t="s">
        <v>1292</v>
      </c>
      <c r="H9" s="191" t="s">
        <v>127</v>
      </c>
      <c r="I9" s="489" t="s">
        <v>1309</v>
      </c>
      <c r="J9" s="490" t="s">
        <v>1308</v>
      </c>
      <c r="K9" s="272" t="s">
        <v>1292</v>
      </c>
      <c r="L9" s="191" t="s">
        <v>1248</v>
      </c>
      <c r="M9" s="272" t="s">
        <v>1309</v>
      </c>
      <c r="O9" s="491" t="s">
        <v>1310</v>
      </c>
      <c r="P9" s="492" t="s">
        <v>1311</v>
      </c>
      <c r="Q9" s="186" t="s">
        <v>165</v>
      </c>
      <c r="R9" s="244" t="s">
        <v>155</v>
      </c>
      <c r="S9" s="244" t="s">
        <v>155</v>
      </c>
      <c r="T9" s="270" t="s">
        <v>1312</v>
      </c>
      <c r="U9" s="277" t="s">
        <v>1290</v>
      </c>
      <c r="V9" s="186" t="s">
        <v>1313</v>
      </c>
      <c r="W9" s="315" t="s">
        <v>155</v>
      </c>
      <c r="X9" s="315" t="s">
        <v>155</v>
      </c>
      <c r="Y9" s="187"/>
      <c r="Z9" s="219"/>
      <c r="AB9" s="276" t="s">
        <v>1314</v>
      </c>
      <c r="AC9" s="277" t="s">
        <v>1290</v>
      </c>
      <c r="AD9" s="190" t="s">
        <v>1315</v>
      </c>
      <c r="AE9" s="315" t="s">
        <v>155</v>
      </c>
      <c r="AF9" s="315" t="s">
        <v>155</v>
      </c>
      <c r="AG9" s="486"/>
      <c r="AI9" s="477"/>
      <c r="AJ9" s="186"/>
      <c r="AK9" s="186"/>
      <c r="AL9" s="187"/>
      <c r="AN9" s="190"/>
      <c r="AO9" s="186"/>
      <c r="AP9" s="186"/>
      <c r="AQ9" s="234"/>
      <c r="AR9" s="261"/>
      <c r="AS9" s="221"/>
      <c r="AT9" s="186"/>
      <c r="AU9" s="186"/>
      <c r="AV9" s="234"/>
      <c r="AW9" s="261"/>
      <c r="AX9" s="221"/>
      <c r="AY9" s="186"/>
      <c r="AZ9" s="186"/>
      <c r="BA9" s="493" t="s">
        <v>1316</v>
      </c>
      <c r="BB9" s="277" t="s">
        <v>1284</v>
      </c>
      <c r="BC9" s="186" t="s">
        <v>1317</v>
      </c>
      <c r="BD9" s="315" t="s">
        <v>155</v>
      </c>
      <c r="BE9" s="315" t="s">
        <v>155</v>
      </c>
      <c r="BF9" s="493" t="s">
        <v>1318</v>
      </c>
      <c r="BG9" s="277" t="s">
        <v>1284</v>
      </c>
      <c r="BH9" s="186" t="s">
        <v>1317</v>
      </c>
      <c r="BI9" s="315" t="s">
        <v>155</v>
      </c>
      <c r="BJ9" s="315" t="s">
        <v>155</v>
      </c>
      <c r="BK9" s="276" t="s">
        <v>1319</v>
      </c>
      <c r="BL9" s="277" t="s">
        <v>1284</v>
      </c>
      <c r="BM9" s="186" t="s">
        <v>1315</v>
      </c>
      <c r="BN9" s="315" t="s">
        <v>155</v>
      </c>
      <c r="BO9" s="315" t="s">
        <v>155</v>
      </c>
    </row>
    <row r="10" customFormat="false" ht="72.25" hidden="false" customHeight="false" outlineLevel="0" collapsed="false">
      <c r="A10" s="212"/>
      <c r="B10" s="488"/>
      <c r="C10" s="488" t="s">
        <v>1306</v>
      </c>
      <c r="D10" s="213"/>
      <c r="E10" s="239"/>
      <c r="F10" s="239"/>
      <c r="G10" s="239"/>
      <c r="H10" s="239"/>
      <c r="I10" s="239"/>
      <c r="J10" s="228"/>
      <c r="K10" s="471"/>
      <c r="L10" s="483"/>
      <c r="M10" s="239"/>
      <c r="N10" s="241"/>
      <c r="O10" s="186"/>
      <c r="P10" s="494"/>
      <c r="Q10" s="186"/>
      <c r="R10" s="187"/>
      <c r="S10" s="187"/>
      <c r="T10" s="189" t="s">
        <v>160</v>
      </c>
      <c r="U10" s="219"/>
      <c r="V10" s="190" t="s">
        <v>1320</v>
      </c>
      <c r="W10" s="186"/>
      <c r="X10" s="186"/>
      <c r="Y10" s="187"/>
      <c r="Z10" s="219"/>
      <c r="AB10" s="242" t="s">
        <v>1321</v>
      </c>
      <c r="AC10" s="243" t="s">
        <v>154</v>
      </c>
      <c r="AD10" s="213" t="s">
        <v>1255</v>
      </c>
      <c r="AE10" s="321" t="s">
        <v>1322</v>
      </c>
      <c r="AF10" s="321" t="s">
        <v>1322</v>
      </c>
      <c r="AG10" s="495"/>
      <c r="AH10" s="495"/>
      <c r="AI10" s="495"/>
      <c r="AJ10" s="186"/>
      <c r="AK10" s="186"/>
      <c r="AL10" s="242" t="s">
        <v>1323</v>
      </c>
      <c r="AM10" s="243" t="s">
        <v>355</v>
      </c>
      <c r="AN10" s="213" t="s">
        <v>1324</v>
      </c>
      <c r="AO10" s="321" t="s">
        <v>1322</v>
      </c>
      <c r="AP10" s="321" t="s">
        <v>1322</v>
      </c>
      <c r="AQ10" s="496" t="s">
        <v>1325</v>
      </c>
      <c r="AR10" s="248"/>
      <c r="AS10" s="322" t="s">
        <v>1326</v>
      </c>
      <c r="AT10" s="321" t="s">
        <v>1327</v>
      </c>
      <c r="AU10" s="321" t="s">
        <v>1327</v>
      </c>
      <c r="AV10" s="497"/>
      <c r="AW10" s="498"/>
      <c r="AX10" s="499"/>
      <c r="AY10" s="186"/>
      <c r="AZ10" s="186"/>
      <c r="BA10" s="242" t="s">
        <v>1328</v>
      </c>
      <c r="BB10" s="243"/>
      <c r="BC10" s="213" t="s">
        <v>1329</v>
      </c>
      <c r="BD10" s="321" t="s">
        <v>1327</v>
      </c>
      <c r="BE10" s="321" t="s">
        <v>1327</v>
      </c>
      <c r="BF10" s="242" t="s">
        <v>1330</v>
      </c>
      <c r="BG10" s="243" t="s">
        <v>1284</v>
      </c>
      <c r="BH10" s="235" t="s">
        <v>1259</v>
      </c>
      <c r="BI10" s="321" t="s">
        <v>1327</v>
      </c>
      <c r="BJ10" s="321" t="s">
        <v>1327</v>
      </c>
      <c r="BK10" s="242" t="s">
        <v>1331</v>
      </c>
      <c r="BL10" s="243" t="s">
        <v>154</v>
      </c>
      <c r="BM10" s="213" t="s">
        <v>1332</v>
      </c>
      <c r="BN10" s="321" t="s">
        <v>1327</v>
      </c>
      <c r="BO10" s="321" t="s">
        <v>1327</v>
      </c>
    </row>
    <row r="11" customFormat="false" ht="38.55" hidden="false" customHeight="true" outlineLevel="0" collapsed="false">
      <c r="A11" s="212" t="n">
        <v>2</v>
      </c>
      <c r="B11" s="186" t="s">
        <v>122</v>
      </c>
      <c r="C11" s="186" t="s">
        <v>1333</v>
      </c>
      <c r="D11" s="213" t="s">
        <v>124</v>
      </c>
      <c r="E11" s="314" t="s">
        <v>1334</v>
      </c>
      <c r="F11" s="191"/>
      <c r="G11" s="191"/>
      <c r="H11" s="191"/>
      <c r="I11" s="191"/>
      <c r="J11" s="500" t="s">
        <v>1335</v>
      </c>
      <c r="K11" s="501"/>
      <c r="L11" s="501" t="s">
        <v>1336</v>
      </c>
      <c r="M11" s="502" t="s">
        <v>1337</v>
      </c>
      <c r="O11" s="215" t="s">
        <v>1338</v>
      </c>
      <c r="P11" s="503"/>
      <c r="Q11" s="217" t="s">
        <v>1339</v>
      </c>
      <c r="R11" s="252"/>
      <c r="S11" s="252"/>
      <c r="T11" s="215" t="s">
        <v>1338</v>
      </c>
      <c r="U11" s="216"/>
      <c r="V11" s="217" t="s">
        <v>1340</v>
      </c>
      <c r="W11" s="252"/>
      <c r="X11" s="252"/>
      <c r="Y11" s="218"/>
      <c r="Z11" s="216"/>
      <c r="AA11" s="217"/>
      <c r="AB11" s="189" t="s">
        <v>1341</v>
      </c>
      <c r="AD11" s="190" t="s">
        <v>1255</v>
      </c>
      <c r="AE11" s="252"/>
      <c r="AF11" s="252"/>
      <c r="AG11" s="486"/>
      <c r="AI11" s="477"/>
      <c r="AJ11" s="252"/>
      <c r="AK11" s="252"/>
      <c r="AL11" s="215" t="s">
        <v>1341</v>
      </c>
      <c r="AM11" s="216"/>
      <c r="AN11" s="217" t="s">
        <v>1342</v>
      </c>
      <c r="AO11" s="252"/>
      <c r="AP11" s="252"/>
      <c r="AQ11" s="220" t="s">
        <v>1343</v>
      </c>
      <c r="AS11" s="221" t="s">
        <v>1326</v>
      </c>
      <c r="AT11" s="252"/>
      <c r="AU11" s="252"/>
      <c r="AV11" s="220"/>
      <c r="AX11" s="221"/>
      <c r="AY11" s="252"/>
      <c r="AZ11" s="252"/>
      <c r="BA11" s="189" t="s">
        <v>1344</v>
      </c>
      <c r="BC11" s="190" t="s">
        <v>1257</v>
      </c>
      <c r="BD11" s="252"/>
      <c r="BE11" s="252"/>
      <c r="BF11" s="189" t="s">
        <v>1345</v>
      </c>
      <c r="BH11" s="186" t="s">
        <v>1346</v>
      </c>
      <c r="BI11" s="252"/>
      <c r="BJ11" s="252"/>
      <c r="BK11" s="215" t="s">
        <v>1347</v>
      </c>
      <c r="BL11" s="216"/>
      <c r="BM11" s="217" t="s">
        <v>1348</v>
      </c>
      <c r="BN11" s="252"/>
      <c r="BO11" s="252"/>
    </row>
    <row r="12" customFormat="false" ht="27.1" hidden="false" customHeight="false" outlineLevel="0" collapsed="false">
      <c r="A12" s="212"/>
      <c r="B12" s="186" t="s">
        <v>143</v>
      </c>
      <c r="C12" s="186" t="s">
        <v>1349</v>
      </c>
      <c r="D12" s="213"/>
      <c r="E12" s="191"/>
      <c r="F12" s="191"/>
      <c r="G12" s="191"/>
      <c r="H12" s="191"/>
      <c r="I12" s="314" t="s">
        <v>1350</v>
      </c>
      <c r="J12" s="191"/>
      <c r="K12" s="191"/>
      <c r="M12" s="469" t="s">
        <v>1351</v>
      </c>
      <c r="O12" s="189" t="s">
        <v>1352</v>
      </c>
      <c r="P12" s="186"/>
      <c r="Q12" s="190" t="s">
        <v>1265</v>
      </c>
      <c r="T12" s="189" t="s">
        <v>1353</v>
      </c>
      <c r="V12" s="190" t="s">
        <v>1265</v>
      </c>
      <c r="W12" s="191"/>
      <c r="X12" s="191"/>
      <c r="Y12" s="187" t="s">
        <v>1354</v>
      </c>
      <c r="Z12" s="219"/>
      <c r="AA12" s="190" t="s">
        <v>1355</v>
      </c>
      <c r="AB12" s="189" t="s">
        <v>1356</v>
      </c>
      <c r="AD12" s="190" t="s">
        <v>1255</v>
      </c>
      <c r="AE12" s="191"/>
      <c r="AF12" s="191"/>
      <c r="AG12" s="486"/>
      <c r="AI12" s="477"/>
      <c r="AJ12" s="191"/>
      <c r="AK12" s="191"/>
      <c r="AL12" s="189" t="s">
        <v>1357</v>
      </c>
      <c r="AN12" s="190" t="s">
        <v>1265</v>
      </c>
      <c r="AO12" s="191"/>
      <c r="AP12" s="191"/>
      <c r="AQ12" s="220" t="s">
        <v>1358</v>
      </c>
      <c r="AS12" s="221" t="s">
        <v>1326</v>
      </c>
      <c r="AT12" s="191"/>
      <c r="AU12" s="191"/>
      <c r="AV12" s="220"/>
      <c r="AX12" s="221"/>
      <c r="AY12" s="191"/>
      <c r="AZ12" s="191"/>
      <c r="BA12" s="195" t="s">
        <v>1359</v>
      </c>
      <c r="BC12" s="190" t="s">
        <v>1265</v>
      </c>
      <c r="BD12" s="191"/>
      <c r="BE12" s="191"/>
      <c r="BF12" s="189" t="s">
        <v>1360</v>
      </c>
      <c r="BH12" s="186" t="s">
        <v>1265</v>
      </c>
      <c r="BI12" s="191"/>
      <c r="BJ12" s="191"/>
      <c r="BK12" s="189" t="s">
        <v>1360</v>
      </c>
      <c r="BM12" s="190" t="s">
        <v>1265</v>
      </c>
      <c r="BN12" s="191"/>
      <c r="BO12" s="191"/>
    </row>
    <row r="13" customFormat="false" ht="15.65" hidden="false" customHeight="false" outlineLevel="0" collapsed="false">
      <c r="A13" s="212"/>
      <c r="B13" s="186" t="s">
        <v>145</v>
      </c>
      <c r="C13" s="186" t="s">
        <v>1361</v>
      </c>
      <c r="D13" s="213"/>
      <c r="E13" s="191"/>
      <c r="F13" s="191"/>
      <c r="G13" s="191"/>
      <c r="H13" s="191"/>
      <c r="I13" s="191"/>
      <c r="J13" s="191"/>
      <c r="K13" s="191"/>
      <c r="M13" s="191"/>
      <c r="O13" s="189" t="s">
        <v>1362</v>
      </c>
      <c r="P13" s="186"/>
      <c r="Q13" s="190" t="s">
        <v>1265</v>
      </c>
      <c r="T13" s="189" t="s">
        <v>1363</v>
      </c>
      <c r="V13" s="190" t="s">
        <v>1265</v>
      </c>
      <c r="W13" s="191"/>
      <c r="X13" s="191"/>
      <c r="Y13" s="187"/>
      <c r="Z13" s="219"/>
      <c r="AB13" s="189" t="s">
        <v>1364</v>
      </c>
      <c r="AD13" s="190" t="s">
        <v>1255</v>
      </c>
      <c r="AE13" s="191"/>
      <c r="AF13" s="191"/>
      <c r="AG13" s="486"/>
      <c r="AI13" s="477"/>
      <c r="AJ13" s="191"/>
      <c r="AK13" s="191"/>
      <c r="AL13" s="189" t="s">
        <v>1365</v>
      </c>
      <c r="AN13" s="190" t="s">
        <v>1265</v>
      </c>
      <c r="AO13" s="191"/>
      <c r="AP13" s="191"/>
      <c r="AQ13" s="220"/>
      <c r="AS13" s="221"/>
      <c r="AT13" s="191"/>
      <c r="AU13" s="191"/>
      <c r="AV13" s="220"/>
      <c r="AX13" s="221"/>
      <c r="AY13" s="191"/>
      <c r="AZ13" s="191"/>
      <c r="BA13" s="195" t="s">
        <v>1366</v>
      </c>
      <c r="BC13" s="190" t="s">
        <v>1265</v>
      </c>
      <c r="BD13" s="191"/>
      <c r="BE13" s="191"/>
      <c r="BF13" s="189" t="s">
        <v>1367</v>
      </c>
      <c r="BH13" s="186" t="s">
        <v>1265</v>
      </c>
      <c r="BI13" s="191"/>
      <c r="BJ13" s="191"/>
      <c r="BK13" s="189" t="s">
        <v>1368</v>
      </c>
      <c r="BM13" s="190" t="s">
        <v>1265</v>
      </c>
      <c r="BN13" s="191"/>
      <c r="BO13" s="191"/>
    </row>
    <row r="14" customFormat="false" ht="112" hidden="false" customHeight="false" outlineLevel="0" collapsed="false">
      <c r="A14" s="212"/>
      <c r="B14" s="186" t="s">
        <v>1278</v>
      </c>
      <c r="C14" s="186" t="s">
        <v>1369</v>
      </c>
      <c r="D14" s="213"/>
      <c r="E14" s="191"/>
      <c r="F14" s="504" t="s">
        <v>1370</v>
      </c>
      <c r="G14" s="327" t="s">
        <v>149</v>
      </c>
      <c r="H14" s="226" t="s">
        <v>317</v>
      </c>
      <c r="I14" s="191"/>
      <c r="J14" s="187" t="s">
        <v>1371</v>
      </c>
      <c r="K14" s="327" t="s">
        <v>149</v>
      </c>
      <c r="L14" s="505" t="s">
        <v>1336</v>
      </c>
      <c r="M14" s="191"/>
      <c r="O14" s="484" t="s">
        <v>1372</v>
      </c>
      <c r="P14" s="506" t="s">
        <v>149</v>
      </c>
      <c r="Q14" s="219" t="s">
        <v>1265</v>
      </c>
      <c r="R14" s="244" t="s">
        <v>155</v>
      </c>
      <c r="S14" s="244" t="s">
        <v>155</v>
      </c>
      <c r="T14" s="230" t="s">
        <v>1373</v>
      </c>
      <c r="U14" s="231" t="s">
        <v>154</v>
      </c>
      <c r="V14" s="190" t="s">
        <v>1265</v>
      </c>
      <c r="W14" s="244" t="s">
        <v>155</v>
      </c>
      <c r="X14" s="244" t="s">
        <v>155</v>
      </c>
      <c r="Y14" s="187"/>
      <c r="Z14" s="219"/>
      <c r="AB14" s="230" t="s">
        <v>1374</v>
      </c>
      <c r="AC14" s="231" t="s">
        <v>154</v>
      </c>
      <c r="AD14" s="190" t="s">
        <v>1255</v>
      </c>
      <c r="AE14" s="244" t="s">
        <v>1375</v>
      </c>
      <c r="AF14" s="244" t="s">
        <v>1375</v>
      </c>
      <c r="AG14" s="507" t="s">
        <v>1376</v>
      </c>
      <c r="AH14" s="508" t="s">
        <v>154</v>
      </c>
      <c r="AI14" s="477" t="s">
        <v>1339</v>
      </c>
      <c r="AJ14" s="244" t="s">
        <v>1375</v>
      </c>
      <c r="AK14" s="244" t="s">
        <v>1375</v>
      </c>
      <c r="AL14" s="230" t="s">
        <v>1377</v>
      </c>
      <c r="AM14" s="474" t="s">
        <v>154</v>
      </c>
      <c r="AN14" s="190" t="s">
        <v>1265</v>
      </c>
      <c r="AO14" s="244" t="s">
        <v>1375</v>
      </c>
      <c r="AP14" s="244" t="s">
        <v>1375</v>
      </c>
      <c r="AQ14" s="234" t="s">
        <v>1378</v>
      </c>
      <c r="AR14" s="261" t="s">
        <v>154</v>
      </c>
      <c r="AS14" s="221" t="s">
        <v>1326</v>
      </c>
      <c r="AT14" s="191"/>
      <c r="AU14" s="244" t="s">
        <v>1375</v>
      </c>
      <c r="AV14" s="234" t="s">
        <v>1379</v>
      </c>
      <c r="AW14" s="479" t="s">
        <v>154</v>
      </c>
      <c r="AX14" s="221" t="s">
        <v>1339</v>
      </c>
      <c r="AY14" s="191"/>
      <c r="AZ14" s="244" t="s">
        <v>1375</v>
      </c>
      <c r="BA14" s="454" t="s">
        <v>1380</v>
      </c>
      <c r="BB14" s="474" t="s">
        <v>154</v>
      </c>
      <c r="BC14" s="190" t="s">
        <v>1265</v>
      </c>
      <c r="BD14" s="259" t="s">
        <v>1381</v>
      </c>
      <c r="BE14" s="259" t="s">
        <v>1381</v>
      </c>
      <c r="BF14" s="189" t="s">
        <v>1360</v>
      </c>
      <c r="BH14" s="186" t="s">
        <v>1265</v>
      </c>
      <c r="BI14" s="191"/>
      <c r="BJ14" s="191"/>
      <c r="BK14" s="509" t="s">
        <v>1382</v>
      </c>
      <c r="BL14" s="474" t="s">
        <v>154</v>
      </c>
      <c r="BM14" s="190" t="s">
        <v>1265</v>
      </c>
      <c r="BN14" s="259" t="s">
        <v>1383</v>
      </c>
      <c r="BO14" s="259" t="s">
        <v>1383</v>
      </c>
    </row>
    <row r="15" customFormat="false" ht="112" hidden="false" customHeight="false" outlineLevel="0" collapsed="false">
      <c r="A15" s="212"/>
      <c r="B15" s="235" t="s">
        <v>162</v>
      </c>
      <c r="C15" s="235" t="s">
        <v>1384</v>
      </c>
      <c r="D15" s="213"/>
      <c r="E15" s="320" t="s">
        <v>1385</v>
      </c>
      <c r="F15" s="510" t="s">
        <v>1386</v>
      </c>
      <c r="G15" s="511" t="s">
        <v>149</v>
      </c>
      <c r="H15" s="512" t="s">
        <v>1387</v>
      </c>
      <c r="I15" s="323" t="s">
        <v>1388</v>
      </c>
      <c r="J15" s="513" t="s">
        <v>1389</v>
      </c>
      <c r="K15" s="237" t="s">
        <v>149</v>
      </c>
      <c r="L15" s="409" t="s">
        <v>1248</v>
      </c>
      <c r="M15" s="239"/>
      <c r="N15" s="241"/>
      <c r="O15" s="510" t="s">
        <v>1386</v>
      </c>
      <c r="P15" s="514" t="s">
        <v>149</v>
      </c>
      <c r="Q15" s="515" t="s">
        <v>1387</v>
      </c>
      <c r="R15" s="244" t="s">
        <v>155</v>
      </c>
      <c r="S15" s="244" t="s">
        <v>155</v>
      </c>
      <c r="T15" s="346"/>
      <c r="U15" s="235"/>
      <c r="V15" s="213"/>
      <c r="W15" s="239"/>
      <c r="X15" s="239"/>
      <c r="Y15" s="245"/>
      <c r="Z15" s="235"/>
      <c r="AA15" s="213"/>
      <c r="AB15" s="242" t="s">
        <v>1390</v>
      </c>
      <c r="AC15" s="243" t="s">
        <v>154</v>
      </c>
      <c r="AD15" s="213" t="s">
        <v>1255</v>
      </c>
      <c r="AE15" s="244" t="s">
        <v>1375</v>
      </c>
      <c r="AF15" s="244" t="s">
        <v>1375</v>
      </c>
      <c r="AG15" s="516"/>
      <c r="AH15" s="517"/>
      <c r="AI15" s="518"/>
      <c r="AJ15" s="239"/>
      <c r="AK15" s="239"/>
      <c r="AL15" s="242" t="s">
        <v>1391</v>
      </c>
      <c r="AM15" s="243" t="s">
        <v>154</v>
      </c>
      <c r="AN15" s="213" t="s">
        <v>1324</v>
      </c>
      <c r="AO15" s="244" t="s">
        <v>1375</v>
      </c>
      <c r="AP15" s="244" t="s">
        <v>1375</v>
      </c>
      <c r="AQ15" s="496" t="s">
        <v>1392</v>
      </c>
      <c r="AR15" s="289" t="s">
        <v>154</v>
      </c>
      <c r="AS15" s="322" t="s">
        <v>1326</v>
      </c>
      <c r="AT15" s="239"/>
      <c r="AU15" s="244" t="s">
        <v>1375</v>
      </c>
      <c r="AV15" s="247"/>
      <c r="AW15" s="248"/>
      <c r="AX15" s="322"/>
      <c r="AY15" s="239"/>
      <c r="AZ15" s="239"/>
      <c r="BA15" s="246"/>
      <c r="BB15" s="235"/>
      <c r="BC15" s="213"/>
      <c r="BD15" s="239"/>
      <c r="BE15" s="239"/>
      <c r="BF15" s="246"/>
      <c r="BG15" s="235"/>
      <c r="BH15" s="235"/>
      <c r="BI15" s="239"/>
      <c r="BJ15" s="239"/>
      <c r="BK15" s="246"/>
      <c r="BL15" s="235"/>
      <c r="BM15" s="213"/>
      <c r="BN15" s="239"/>
      <c r="BO15" s="239"/>
    </row>
    <row r="16" customFormat="false" ht="26.5" hidden="false" customHeight="true" outlineLevel="0" collapsed="false">
      <c r="A16" s="212" t="n">
        <v>3</v>
      </c>
      <c r="B16" s="186" t="s">
        <v>122</v>
      </c>
      <c r="C16" s="186" t="s">
        <v>1393</v>
      </c>
      <c r="D16" s="213" t="s">
        <v>1394</v>
      </c>
      <c r="E16" s="191" t="s">
        <v>1395</v>
      </c>
      <c r="F16" s="191"/>
      <c r="G16" s="191"/>
      <c r="H16" s="191"/>
      <c r="I16" s="191"/>
      <c r="J16" s="187" t="s">
        <v>1396</v>
      </c>
      <c r="K16" s="191"/>
      <c r="L16" s="505" t="s">
        <v>1248</v>
      </c>
      <c r="M16" s="469" t="s">
        <v>1397</v>
      </c>
      <c r="N16" s="188" t="s">
        <v>1398</v>
      </c>
      <c r="O16" s="186" t="s">
        <v>1399</v>
      </c>
      <c r="Q16" s="186" t="s">
        <v>1400</v>
      </c>
      <c r="T16" s="215"/>
      <c r="U16" s="216"/>
      <c r="V16" s="217"/>
      <c r="W16" s="191"/>
      <c r="X16" s="191"/>
      <c r="Y16" s="218"/>
      <c r="Z16" s="216"/>
      <c r="AA16" s="217"/>
      <c r="AB16" s="189"/>
      <c r="AD16" s="190"/>
      <c r="AE16" s="191"/>
      <c r="AF16" s="191"/>
      <c r="AG16" s="486"/>
      <c r="AI16" s="477"/>
      <c r="AJ16" s="191"/>
      <c r="AK16" s="191"/>
      <c r="AL16" s="187"/>
      <c r="AO16" s="191"/>
      <c r="AP16" s="191"/>
      <c r="AQ16" s="220" t="s">
        <v>1401</v>
      </c>
      <c r="AS16" s="221" t="s">
        <v>1402</v>
      </c>
      <c r="AT16" s="191"/>
      <c r="AU16" s="191"/>
      <c r="AV16" s="220"/>
      <c r="AX16" s="221"/>
      <c r="AY16" s="191"/>
      <c r="AZ16" s="191"/>
      <c r="BA16" s="189"/>
      <c r="BC16" s="190"/>
      <c r="BD16" s="191"/>
      <c r="BE16" s="191"/>
      <c r="BF16" s="189" t="s">
        <v>1403</v>
      </c>
      <c r="BH16" s="190" t="s">
        <v>1346</v>
      </c>
      <c r="BI16" s="191"/>
      <c r="BJ16" s="191"/>
      <c r="BK16" s="189" t="s">
        <v>1399</v>
      </c>
      <c r="BM16" s="190" t="s">
        <v>1404</v>
      </c>
      <c r="BN16" s="191"/>
      <c r="BO16" s="191"/>
    </row>
    <row r="17" customFormat="false" ht="26.5" hidden="false" customHeight="false" outlineLevel="0" collapsed="false">
      <c r="A17" s="212"/>
      <c r="B17" s="186" t="s">
        <v>143</v>
      </c>
      <c r="C17" s="186" t="s">
        <v>1405</v>
      </c>
      <c r="D17" s="213"/>
      <c r="E17" s="191"/>
      <c r="F17" s="191" t="s">
        <v>1406</v>
      </c>
      <c r="G17" s="191"/>
      <c r="H17" s="191" t="s">
        <v>1407</v>
      </c>
      <c r="I17" s="191" t="s">
        <v>1408</v>
      </c>
      <c r="J17" s="191" t="s">
        <v>1409</v>
      </c>
      <c r="K17" s="191"/>
      <c r="L17" s="505" t="s">
        <v>1248</v>
      </c>
      <c r="M17" s="519" t="s">
        <v>1410</v>
      </c>
      <c r="O17" s="195" t="s">
        <v>1411</v>
      </c>
      <c r="P17" s="186"/>
      <c r="Q17" s="190" t="s">
        <v>1265</v>
      </c>
      <c r="T17" s="189" t="s">
        <v>1412</v>
      </c>
      <c r="V17" s="190" t="s">
        <v>1265</v>
      </c>
      <c r="W17" s="191"/>
      <c r="X17" s="191"/>
      <c r="Y17" s="187"/>
      <c r="Z17" s="219"/>
      <c r="AB17" s="189"/>
      <c r="AD17" s="190"/>
      <c r="AE17" s="191"/>
      <c r="AF17" s="191"/>
      <c r="AG17" s="486"/>
      <c r="AI17" s="477"/>
      <c r="AJ17" s="191"/>
      <c r="AK17" s="191"/>
      <c r="AL17" s="187"/>
      <c r="AO17" s="191"/>
      <c r="AP17" s="191"/>
      <c r="AQ17" s="220"/>
      <c r="AS17" s="221"/>
      <c r="AT17" s="191"/>
      <c r="AU17" s="191"/>
      <c r="AV17" s="220"/>
      <c r="AX17" s="221"/>
      <c r="AY17" s="191"/>
      <c r="AZ17" s="191"/>
      <c r="BA17" s="189" t="s">
        <v>1413</v>
      </c>
      <c r="BC17" s="190" t="s">
        <v>1265</v>
      </c>
      <c r="BD17" s="191"/>
      <c r="BE17" s="191"/>
      <c r="BF17" s="189" t="s">
        <v>1414</v>
      </c>
      <c r="BH17" s="186" t="s">
        <v>1265</v>
      </c>
      <c r="BI17" s="191"/>
      <c r="BJ17" s="191"/>
      <c r="BK17" s="326" t="s">
        <v>1415</v>
      </c>
      <c r="BM17" s="190" t="s">
        <v>1265</v>
      </c>
      <c r="BN17" s="191"/>
      <c r="BO17" s="191"/>
    </row>
    <row r="18" customFormat="false" ht="26.5" hidden="false" customHeight="false" outlineLevel="0" collapsed="false">
      <c r="A18" s="212"/>
      <c r="B18" s="186" t="s">
        <v>145</v>
      </c>
      <c r="C18" s="186" t="s">
        <v>1416</v>
      </c>
      <c r="D18" s="213"/>
      <c r="E18" s="191"/>
      <c r="F18" s="191"/>
      <c r="G18" s="191"/>
      <c r="H18" s="191"/>
      <c r="I18" s="191"/>
      <c r="J18" s="191"/>
      <c r="K18" s="191"/>
      <c r="M18" s="469" t="s">
        <v>1417</v>
      </c>
      <c r="O18" s="195" t="s">
        <v>1418</v>
      </c>
      <c r="P18" s="186"/>
      <c r="Q18" s="190" t="s">
        <v>1265</v>
      </c>
      <c r="T18" s="189" t="s">
        <v>1360</v>
      </c>
      <c r="V18" s="190" t="s">
        <v>1265</v>
      </c>
      <c r="W18" s="191"/>
      <c r="X18" s="191"/>
      <c r="Y18" s="187"/>
      <c r="Z18" s="219"/>
      <c r="AB18" s="189"/>
      <c r="AD18" s="190"/>
      <c r="AE18" s="191"/>
      <c r="AF18" s="191"/>
      <c r="AG18" s="486"/>
      <c r="AI18" s="477"/>
      <c r="AJ18" s="191"/>
      <c r="AK18" s="191"/>
      <c r="AL18" s="187"/>
      <c r="AO18" s="191"/>
      <c r="AP18" s="191"/>
      <c r="AQ18" s="220"/>
      <c r="AS18" s="221"/>
      <c r="AT18" s="191"/>
      <c r="AU18" s="191"/>
      <c r="AV18" s="220"/>
      <c r="AX18" s="221"/>
      <c r="AY18" s="191"/>
      <c r="AZ18" s="191"/>
      <c r="BA18" s="189" t="s">
        <v>1419</v>
      </c>
      <c r="BC18" s="190" t="s">
        <v>1265</v>
      </c>
      <c r="BD18" s="191"/>
      <c r="BE18" s="191"/>
      <c r="BF18" s="189" t="s">
        <v>1420</v>
      </c>
      <c r="BH18" s="186" t="s">
        <v>1265</v>
      </c>
      <c r="BI18" s="191"/>
      <c r="BJ18" s="191"/>
      <c r="BK18" s="189" t="s">
        <v>1421</v>
      </c>
      <c r="BM18" s="190" t="s">
        <v>1265</v>
      </c>
      <c r="BN18" s="191"/>
      <c r="BO18" s="191"/>
    </row>
    <row r="19" customFormat="false" ht="37.95" hidden="false" customHeight="true" outlineLevel="0" collapsed="false">
      <c r="A19" s="212"/>
      <c r="B19" s="267" t="s">
        <v>1278</v>
      </c>
      <c r="C19" s="267" t="s">
        <v>1422</v>
      </c>
      <c r="D19" s="213"/>
      <c r="E19" s="191"/>
      <c r="F19" s="520" t="s">
        <v>1423</v>
      </c>
      <c r="G19" s="327" t="s">
        <v>149</v>
      </c>
      <c r="H19" s="226" t="s">
        <v>317</v>
      </c>
      <c r="I19" s="191"/>
      <c r="J19" s="330" t="s">
        <v>1424</v>
      </c>
      <c r="K19" s="327" t="s">
        <v>149</v>
      </c>
      <c r="L19" s="483" t="s">
        <v>1248</v>
      </c>
      <c r="M19" s="191"/>
      <c r="O19" s="521" t="s">
        <v>1425</v>
      </c>
      <c r="P19" s="506" t="s">
        <v>149</v>
      </c>
      <c r="Q19" s="219" t="s">
        <v>1265</v>
      </c>
      <c r="R19" s="259" t="s">
        <v>155</v>
      </c>
      <c r="S19" s="259" t="s">
        <v>155</v>
      </c>
      <c r="T19" s="189" t="s">
        <v>1360</v>
      </c>
      <c r="V19" s="190" t="s">
        <v>1265</v>
      </c>
      <c r="W19" s="191"/>
      <c r="X19" s="191"/>
      <c r="Y19" s="187"/>
      <c r="Z19" s="219"/>
      <c r="AB19" s="189"/>
      <c r="AD19" s="190"/>
      <c r="AE19" s="191"/>
      <c r="AF19" s="191"/>
      <c r="AG19" s="486"/>
      <c r="AI19" s="477"/>
      <c r="AJ19" s="191"/>
      <c r="AK19" s="191"/>
      <c r="AL19" s="187"/>
      <c r="AO19" s="191"/>
      <c r="AP19" s="191"/>
      <c r="AQ19" s="234" t="s">
        <v>1426</v>
      </c>
      <c r="AR19" s="261" t="s">
        <v>355</v>
      </c>
      <c r="AS19" s="221" t="s">
        <v>1402</v>
      </c>
      <c r="AT19" s="191"/>
      <c r="AU19" s="233" t="s">
        <v>1427</v>
      </c>
      <c r="AV19" s="220"/>
      <c r="AX19" s="221"/>
      <c r="AY19" s="191"/>
      <c r="AZ19" s="191"/>
      <c r="BA19" s="230" t="s">
        <v>1428</v>
      </c>
      <c r="BB19" s="300" t="s">
        <v>154</v>
      </c>
      <c r="BC19" s="190" t="s">
        <v>1265</v>
      </c>
      <c r="BD19" s="259" t="s">
        <v>1429</v>
      </c>
      <c r="BE19" s="259" t="s">
        <v>1429</v>
      </c>
      <c r="BF19" s="230" t="s">
        <v>1430</v>
      </c>
      <c r="BG19" s="300" t="s">
        <v>154</v>
      </c>
      <c r="BH19" s="186" t="s">
        <v>1265</v>
      </c>
      <c r="BI19" s="259" t="s">
        <v>1429</v>
      </c>
      <c r="BJ19" s="259" t="s">
        <v>1429</v>
      </c>
      <c r="BK19" s="189" t="s">
        <v>1360</v>
      </c>
      <c r="BM19" s="190" t="s">
        <v>1265</v>
      </c>
      <c r="BN19" s="191"/>
      <c r="BO19" s="191"/>
    </row>
    <row r="20" customFormat="false" ht="72.25" hidden="false" customHeight="false" outlineLevel="0" collapsed="false">
      <c r="A20" s="212"/>
      <c r="B20" s="267"/>
      <c r="C20" s="267"/>
      <c r="D20" s="213"/>
      <c r="E20" s="191"/>
      <c r="F20" s="191"/>
      <c r="G20" s="191"/>
      <c r="H20" s="191"/>
      <c r="I20" s="191"/>
      <c r="J20" s="291"/>
      <c r="K20" s="471"/>
      <c r="L20" s="471"/>
      <c r="M20" s="191"/>
      <c r="O20" s="521"/>
      <c r="P20" s="474"/>
      <c r="Q20" s="186"/>
      <c r="T20" s="187"/>
      <c r="V20" s="186"/>
      <c r="W20" s="191"/>
      <c r="X20" s="191"/>
      <c r="Y20" s="187"/>
      <c r="Z20" s="219"/>
      <c r="AB20" s="189"/>
      <c r="AD20" s="190"/>
      <c r="AE20" s="191"/>
      <c r="AF20" s="191"/>
      <c r="AG20" s="486"/>
      <c r="AI20" s="477"/>
      <c r="AJ20" s="191"/>
      <c r="AK20" s="191"/>
      <c r="AL20" s="187"/>
      <c r="AO20" s="191"/>
      <c r="AP20" s="191"/>
      <c r="AQ20" s="220"/>
      <c r="AS20" s="221"/>
      <c r="AT20" s="191"/>
      <c r="AU20" s="191"/>
      <c r="AV20" s="220"/>
      <c r="AX20" s="221"/>
      <c r="AY20" s="191"/>
      <c r="AZ20" s="191"/>
      <c r="BA20" s="230" t="s">
        <v>1431</v>
      </c>
      <c r="BB20" s="300"/>
      <c r="BC20" s="190" t="s">
        <v>1400</v>
      </c>
      <c r="BD20" s="259" t="s">
        <v>1432</v>
      </c>
      <c r="BE20" s="259" t="s">
        <v>1432</v>
      </c>
      <c r="BF20" s="230" t="s">
        <v>1433</v>
      </c>
      <c r="BG20" s="300"/>
      <c r="BH20" s="186" t="s">
        <v>1400</v>
      </c>
      <c r="BI20" s="259" t="s">
        <v>1432</v>
      </c>
      <c r="BJ20" s="259" t="s">
        <v>1432</v>
      </c>
      <c r="BM20" s="190"/>
      <c r="BN20" s="191"/>
      <c r="BO20" s="191"/>
    </row>
    <row r="21" customFormat="false" ht="72.25" hidden="false" customHeight="false" outlineLevel="0" collapsed="false">
      <c r="A21" s="212"/>
      <c r="B21" s="267"/>
      <c r="C21" s="267"/>
      <c r="D21" s="213"/>
      <c r="E21" s="191"/>
      <c r="F21" s="191"/>
      <c r="G21" s="191"/>
      <c r="H21" s="191"/>
      <c r="I21" s="191"/>
      <c r="J21" s="191"/>
      <c r="K21" s="191"/>
      <c r="M21" s="191"/>
      <c r="O21" s="521"/>
      <c r="P21" s="474"/>
      <c r="Q21" s="186"/>
      <c r="T21" s="187"/>
      <c r="V21" s="186"/>
      <c r="W21" s="191"/>
      <c r="X21" s="191"/>
      <c r="Y21" s="187"/>
      <c r="Z21" s="219"/>
      <c r="AB21" s="189"/>
      <c r="AD21" s="190"/>
      <c r="AE21" s="191"/>
      <c r="AF21" s="191"/>
      <c r="AG21" s="486"/>
      <c r="AI21" s="477"/>
      <c r="AJ21" s="191"/>
      <c r="AK21" s="191"/>
      <c r="AL21" s="187"/>
      <c r="AO21" s="191"/>
      <c r="AP21" s="191"/>
      <c r="AQ21" s="220"/>
      <c r="AS21" s="221"/>
      <c r="AT21" s="191"/>
      <c r="AU21" s="191"/>
      <c r="AV21" s="220"/>
      <c r="AX21" s="221"/>
      <c r="AY21" s="191"/>
      <c r="AZ21" s="191"/>
      <c r="BA21" s="230"/>
      <c r="BB21" s="231"/>
      <c r="BC21" s="190"/>
      <c r="BD21" s="191"/>
      <c r="BE21" s="191"/>
      <c r="BF21" s="230" t="s">
        <v>1434</v>
      </c>
      <c r="BG21" s="300"/>
      <c r="BH21" s="186" t="s">
        <v>1435</v>
      </c>
      <c r="BI21" s="259" t="s">
        <v>1436</v>
      </c>
      <c r="BJ21" s="259" t="s">
        <v>1436</v>
      </c>
      <c r="BK21" s="375" t="s">
        <v>1437</v>
      </c>
      <c r="BL21" s="522" t="s">
        <v>149</v>
      </c>
      <c r="BM21" s="190" t="s">
        <v>1438</v>
      </c>
      <c r="BN21" s="259" t="s">
        <v>1429</v>
      </c>
      <c r="BO21" s="259" t="s">
        <v>1429</v>
      </c>
    </row>
    <row r="22" customFormat="false" ht="39.75" hidden="false" customHeight="false" outlineLevel="0" collapsed="false">
      <c r="A22" s="212"/>
      <c r="B22" s="235" t="s">
        <v>162</v>
      </c>
      <c r="C22" s="235"/>
      <c r="D22" s="213"/>
      <c r="E22" s="523" t="s">
        <v>1439</v>
      </c>
      <c r="F22" s="237" t="s">
        <v>1440</v>
      </c>
      <c r="G22" s="237" t="s">
        <v>149</v>
      </c>
      <c r="H22" s="304" t="s">
        <v>317</v>
      </c>
      <c r="I22" s="523" t="s">
        <v>1439</v>
      </c>
      <c r="J22" s="237" t="s">
        <v>1440</v>
      </c>
      <c r="K22" s="237" t="s">
        <v>149</v>
      </c>
      <c r="L22" s="304" t="s">
        <v>317</v>
      </c>
      <c r="M22" s="239"/>
      <c r="N22" s="241"/>
      <c r="O22" s="524"/>
      <c r="P22" s="494"/>
      <c r="Q22" s="433"/>
      <c r="R22" s="239"/>
      <c r="S22" s="239"/>
      <c r="T22" s="346"/>
      <c r="U22" s="235"/>
      <c r="V22" s="213"/>
      <c r="W22" s="239"/>
      <c r="X22" s="239"/>
      <c r="Y22" s="245"/>
      <c r="Z22" s="235"/>
      <c r="AA22" s="213"/>
      <c r="AB22" s="246"/>
      <c r="AC22" s="235"/>
      <c r="AD22" s="213"/>
      <c r="AE22" s="239"/>
      <c r="AF22" s="239"/>
      <c r="AG22" s="516"/>
      <c r="AH22" s="517"/>
      <c r="AI22" s="518"/>
      <c r="AJ22" s="239"/>
      <c r="AK22" s="239"/>
      <c r="AL22" s="246"/>
      <c r="AM22" s="235"/>
      <c r="AN22" s="235"/>
      <c r="AO22" s="239"/>
      <c r="AP22" s="239"/>
      <c r="AQ22" s="496" t="s">
        <v>1441</v>
      </c>
      <c r="AR22" s="289" t="s">
        <v>154</v>
      </c>
      <c r="AS22" s="322" t="s">
        <v>1402</v>
      </c>
      <c r="AT22" s="239"/>
      <c r="AU22" s="233" t="s">
        <v>1427</v>
      </c>
      <c r="AV22" s="247"/>
      <c r="AW22" s="248"/>
      <c r="AX22" s="322"/>
      <c r="AY22" s="239"/>
      <c r="AZ22" s="239"/>
      <c r="BA22" s="246"/>
      <c r="BB22" s="235"/>
      <c r="BC22" s="213"/>
      <c r="BD22" s="239"/>
      <c r="BE22" s="239"/>
      <c r="BF22" s="246"/>
      <c r="BG22" s="235"/>
      <c r="BH22" s="213"/>
      <c r="BI22" s="239"/>
      <c r="BJ22" s="239"/>
      <c r="BK22" s="246"/>
      <c r="BL22" s="235"/>
      <c r="BM22" s="213"/>
      <c r="BN22" s="239"/>
      <c r="BO22" s="239"/>
    </row>
    <row r="23" customFormat="false" ht="37.95" hidden="false" customHeight="true" outlineLevel="0" collapsed="false">
      <c r="A23" s="212" t="n">
        <v>4</v>
      </c>
      <c r="B23" s="186" t="s">
        <v>122</v>
      </c>
      <c r="C23" s="186" t="s">
        <v>1442</v>
      </c>
      <c r="D23" s="213" t="s">
        <v>1443</v>
      </c>
      <c r="E23" s="191" t="s">
        <v>1444</v>
      </c>
      <c r="F23" s="191" t="s">
        <v>1445</v>
      </c>
      <c r="G23" s="191"/>
      <c r="H23" s="191" t="s">
        <v>1446</v>
      </c>
      <c r="I23" s="191"/>
      <c r="J23" s="191" t="s">
        <v>1447</v>
      </c>
      <c r="K23" s="191"/>
      <c r="L23" s="191" t="s">
        <v>1248</v>
      </c>
      <c r="M23" s="469" t="s">
        <v>1448</v>
      </c>
      <c r="N23" s="188" t="s">
        <v>1449</v>
      </c>
      <c r="O23" s="215" t="s">
        <v>1445</v>
      </c>
      <c r="P23" s="503"/>
      <c r="Q23" s="217" t="s">
        <v>1450</v>
      </c>
      <c r="S23" s="252"/>
      <c r="T23" s="215" t="s">
        <v>1451</v>
      </c>
      <c r="U23" s="216"/>
      <c r="V23" s="217" t="s">
        <v>1452</v>
      </c>
      <c r="W23" s="191"/>
      <c r="X23" s="252"/>
      <c r="Y23" s="218"/>
      <c r="Z23" s="216"/>
      <c r="AA23" s="217"/>
      <c r="AB23" s="189" t="s">
        <v>1453</v>
      </c>
      <c r="AD23" s="190" t="s">
        <v>1255</v>
      </c>
      <c r="AE23" s="191"/>
      <c r="AF23" s="252"/>
      <c r="AG23" s="486"/>
      <c r="AI23" s="477"/>
      <c r="AJ23" s="191"/>
      <c r="AK23" s="252"/>
      <c r="AL23" s="189" t="s">
        <v>1453</v>
      </c>
      <c r="AN23" s="186" t="s">
        <v>1342</v>
      </c>
      <c r="AO23" s="191"/>
      <c r="AP23" s="252"/>
      <c r="AQ23" s="220" t="s">
        <v>1453</v>
      </c>
      <c r="AS23" s="221" t="s">
        <v>1326</v>
      </c>
      <c r="AT23" s="191"/>
      <c r="AU23" s="252"/>
      <c r="AV23" s="220"/>
      <c r="AX23" s="221"/>
      <c r="AY23" s="191"/>
      <c r="AZ23" s="252"/>
      <c r="BA23" s="189" t="s">
        <v>1454</v>
      </c>
      <c r="BC23" s="190" t="s">
        <v>1455</v>
      </c>
      <c r="BD23" s="191"/>
      <c r="BE23" s="252"/>
      <c r="BF23" s="189" t="s">
        <v>1451</v>
      </c>
      <c r="BH23" s="190" t="s">
        <v>1456</v>
      </c>
      <c r="BI23" s="191"/>
      <c r="BJ23" s="252"/>
      <c r="BK23" s="189" t="s">
        <v>1445</v>
      </c>
      <c r="BM23" s="190" t="s">
        <v>1457</v>
      </c>
      <c r="BN23" s="191"/>
      <c r="BO23" s="252"/>
    </row>
    <row r="24" customFormat="false" ht="37.95" hidden="false" customHeight="false" outlineLevel="0" collapsed="false">
      <c r="A24" s="212"/>
      <c r="B24" s="186" t="s">
        <v>143</v>
      </c>
      <c r="C24" s="186" t="s">
        <v>1458</v>
      </c>
      <c r="D24" s="213"/>
      <c r="E24" s="191"/>
      <c r="F24" s="191" t="s">
        <v>1459</v>
      </c>
      <c r="G24" s="191"/>
      <c r="H24" s="191" t="s">
        <v>1446</v>
      </c>
      <c r="I24" s="191" t="s">
        <v>1460</v>
      </c>
      <c r="J24" s="191" t="s">
        <v>1459</v>
      </c>
      <c r="K24" s="191"/>
      <c r="L24" s="191" t="s">
        <v>1248</v>
      </c>
      <c r="M24" s="469" t="s">
        <v>1461</v>
      </c>
      <c r="O24" s="189" t="s">
        <v>1459</v>
      </c>
      <c r="P24" s="186"/>
      <c r="Q24" s="190" t="s">
        <v>1265</v>
      </c>
      <c r="T24" s="189" t="s">
        <v>1462</v>
      </c>
      <c r="V24" s="190" t="s">
        <v>1265</v>
      </c>
      <c r="W24" s="191"/>
      <c r="X24" s="191"/>
      <c r="Y24" s="187"/>
      <c r="Z24" s="219"/>
      <c r="AB24" s="189" t="s">
        <v>1463</v>
      </c>
      <c r="AD24" s="190" t="s">
        <v>1255</v>
      </c>
      <c r="AE24" s="191"/>
      <c r="AF24" s="191"/>
      <c r="AG24" s="486"/>
      <c r="AI24" s="477"/>
      <c r="AJ24" s="191"/>
      <c r="AK24" s="191"/>
      <c r="AL24" s="189" t="s">
        <v>1462</v>
      </c>
      <c r="AN24" s="190" t="s">
        <v>1265</v>
      </c>
      <c r="AO24" s="191"/>
      <c r="AP24" s="191"/>
      <c r="AQ24" s="220" t="s">
        <v>1464</v>
      </c>
      <c r="AS24" s="221" t="s">
        <v>1326</v>
      </c>
      <c r="AT24" s="191"/>
      <c r="AU24" s="191"/>
      <c r="AV24" s="220"/>
      <c r="AX24" s="221"/>
      <c r="AY24" s="191"/>
      <c r="AZ24" s="191"/>
      <c r="BA24" s="189" t="s">
        <v>1465</v>
      </c>
      <c r="BC24" s="190" t="s">
        <v>1265</v>
      </c>
      <c r="BD24" s="191"/>
      <c r="BE24" s="191"/>
      <c r="BF24" s="189" t="s">
        <v>1464</v>
      </c>
      <c r="BH24" s="190" t="s">
        <v>1265</v>
      </c>
      <c r="BI24" s="191"/>
      <c r="BJ24" s="191"/>
      <c r="BK24" s="189" t="s">
        <v>1466</v>
      </c>
      <c r="BM24" s="190" t="s">
        <v>1265</v>
      </c>
      <c r="BN24" s="191"/>
      <c r="BO24" s="191"/>
    </row>
    <row r="25" customFormat="false" ht="37.95" hidden="false" customHeight="false" outlineLevel="0" collapsed="false">
      <c r="A25" s="212"/>
      <c r="B25" s="186" t="s">
        <v>145</v>
      </c>
      <c r="C25" s="186" t="s">
        <v>1467</v>
      </c>
      <c r="D25" s="213"/>
      <c r="E25" s="191"/>
      <c r="F25" s="191" t="s">
        <v>1468</v>
      </c>
      <c r="G25" s="191"/>
      <c r="H25" s="191" t="s">
        <v>1446</v>
      </c>
      <c r="I25" s="191"/>
      <c r="J25" s="191"/>
      <c r="K25" s="191"/>
      <c r="M25" s="191"/>
      <c r="O25" s="189" t="s">
        <v>1468</v>
      </c>
      <c r="P25" s="186"/>
      <c r="Q25" s="190" t="s">
        <v>1265</v>
      </c>
      <c r="T25" s="189" t="s">
        <v>1469</v>
      </c>
      <c r="V25" s="190" t="s">
        <v>1265</v>
      </c>
      <c r="W25" s="191"/>
      <c r="X25" s="191"/>
      <c r="Y25" s="187"/>
      <c r="Z25" s="219"/>
      <c r="AB25" s="189" t="s">
        <v>1470</v>
      </c>
      <c r="AD25" s="190" t="s">
        <v>1255</v>
      </c>
      <c r="AE25" s="191"/>
      <c r="AF25" s="191"/>
      <c r="AG25" s="486"/>
      <c r="AI25" s="477"/>
      <c r="AJ25" s="191"/>
      <c r="AK25" s="191"/>
      <c r="AL25" s="189" t="s">
        <v>1471</v>
      </c>
      <c r="AN25" s="190" t="s">
        <v>1265</v>
      </c>
      <c r="AO25" s="191"/>
      <c r="AP25" s="191"/>
      <c r="AT25" s="191"/>
      <c r="AU25" s="191"/>
      <c r="AY25" s="191"/>
      <c r="AZ25" s="191"/>
      <c r="BA25" s="189" t="s">
        <v>1472</v>
      </c>
      <c r="BC25" s="190" t="s">
        <v>1265</v>
      </c>
      <c r="BD25" s="191"/>
      <c r="BE25" s="191"/>
      <c r="BF25" s="189" t="s">
        <v>1469</v>
      </c>
      <c r="BH25" s="190" t="s">
        <v>1265</v>
      </c>
      <c r="BI25" s="191"/>
      <c r="BJ25" s="191"/>
      <c r="BK25" s="189" t="s">
        <v>1473</v>
      </c>
      <c r="BM25" s="190" t="s">
        <v>1265</v>
      </c>
      <c r="BN25" s="191"/>
      <c r="BO25" s="191"/>
    </row>
    <row r="26" customFormat="false" ht="153" hidden="false" customHeight="true" outlineLevel="0" collapsed="false">
      <c r="A26" s="212"/>
      <c r="B26" s="267" t="s">
        <v>1278</v>
      </c>
      <c r="C26" s="267" t="s">
        <v>1474</v>
      </c>
      <c r="D26" s="213"/>
      <c r="E26" s="191"/>
      <c r="F26" s="525" t="s">
        <v>1475</v>
      </c>
      <c r="G26" s="506" t="s">
        <v>1234</v>
      </c>
      <c r="H26" s="191" t="s">
        <v>1446</v>
      </c>
      <c r="I26" s="191"/>
      <c r="J26" s="526" t="s">
        <v>1476</v>
      </c>
      <c r="K26" s="527" t="s">
        <v>1234</v>
      </c>
      <c r="L26" s="483" t="s">
        <v>1248</v>
      </c>
      <c r="M26" s="191"/>
      <c r="O26" s="484" t="s">
        <v>1477</v>
      </c>
      <c r="P26" s="506" t="s">
        <v>1234</v>
      </c>
      <c r="Q26" s="219" t="s">
        <v>1265</v>
      </c>
      <c r="S26" s="259" t="s">
        <v>155</v>
      </c>
      <c r="T26" s="331" t="s">
        <v>1478</v>
      </c>
      <c r="U26" s="231" t="s">
        <v>355</v>
      </c>
      <c r="V26" s="190" t="s">
        <v>1265</v>
      </c>
      <c r="W26" s="315" t="s">
        <v>155</v>
      </c>
      <c r="X26" s="315" t="s">
        <v>155</v>
      </c>
      <c r="Y26" s="187"/>
      <c r="Z26" s="219"/>
      <c r="AB26" s="189"/>
      <c r="AD26" s="190"/>
      <c r="AE26" s="191"/>
      <c r="AF26" s="191"/>
      <c r="AJ26" s="191"/>
      <c r="AK26" s="191"/>
      <c r="AL26" s="187"/>
      <c r="AO26" s="191"/>
      <c r="AP26" s="191"/>
      <c r="AQ26" s="234" t="s">
        <v>1479</v>
      </c>
      <c r="AR26" s="261" t="s">
        <v>293</v>
      </c>
      <c r="AS26" s="221" t="s">
        <v>1450</v>
      </c>
      <c r="AT26" s="191"/>
      <c r="AU26" s="191" t="s">
        <v>1480</v>
      </c>
      <c r="AV26" s="234" t="s">
        <v>1479</v>
      </c>
      <c r="AW26" s="261" t="s">
        <v>293</v>
      </c>
      <c r="AX26" s="221" t="s">
        <v>1450</v>
      </c>
      <c r="AY26" s="191"/>
      <c r="AZ26" s="191" t="s">
        <v>1480</v>
      </c>
      <c r="BA26" s="365" t="s">
        <v>1481</v>
      </c>
      <c r="BB26" s="231" t="s">
        <v>355</v>
      </c>
      <c r="BC26" s="190" t="s">
        <v>1265</v>
      </c>
      <c r="BD26" s="259" t="s">
        <v>359</v>
      </c>
      <c r="BE26" s="259" t="s">
        <v>359</v>
      </c>
      <c r="BF26" s="375" t="s">
        <v>1482</v>
      </c>
      <c r="BG26" s="474" t="s">
        <v>293</v>
      </c>
      <c r="BH26" s="190" t="s">
        <v>1265</v>
      </c>
      <c r="BI26" s="233" t="s">
        <v>1483</v>
      </c>
      <c r="BJ26" s="233" t="s">
        <v>1484</v>
      </c>
      <c r="BK26" s="257"/>
      <c r="BL26" s="231"/>
      <c r="BN26" s="191"/>
      <c r="BO26" s="191"/>
    </row>
    <row r="27" customFormat="false" ht="83.7" hidden="false" customHeight="false" outlineLevel="0" collapsed="false">
      <c r="A27" s="212"/>
      <c r="B27" s="267"/>
      <c r="C27" s="267"/>
      <c r="D27" s="213"/>
      <c r="E27" s="191"/>
      <c r="F27" s="191"/>
      <c r="G27" s="191"/>
      <c r="H27" s="191"/>
      <c r="I27" s="191"/>
      <c r="J27" s="310"/>
      <c r="K27" s="310"/>
      <c r="L27" s="310"/>
      <c r="M27" s="191"/>
      <c r="O27" s="230"/>
      <c r="P27" s="474"/>
      <c r="Q27" s="186"/>
      <c r="T27" s="230"/>
      <c r="U27" s="231"/>
      <c r="V27" s="186"/>
      <c r="W27" s="191"/>
      <c r="X27" s="191"/>
      <c r="Y27" s="187"/>
      <c r="Z27" s="219"/>
      <c r="AB27" s="189"/>
      <c r="AD27" s="190"/>
      <c r="AE27" s="191"/>
      <c r="AF27" s="191"/>
      <c r="AJ27" s="191"/>
      <c r="AK27" s="191"/>
      <c r="AL27" s="187"/>
      <c r="AO27" s="191"/>
      <c r="AP27" s="191"/>
      <c r="AQ27" s="234"/>
      <c r="AR27" s="261"/>
      <c r="AS27" s="221"/>
      <c r="AT27" s="191"/>
      <c r="AU27" s="191"/>
      <c r="AV27" s="234"/>
      <c r="AW27" s="261"/>
      <c r="AX27" s="221"/>
      <c r="AY27" s="191"/>
      <c r="AZ27" s="191"/>
      <c r="BA27" s="365" t="s">
        <v>1485</v>
      </c>
      <c r="BB27" s="231" t="s">
        <v>624</v>
      </c>
      <c r="BC27" s="190" t="s">
        <v>1450</v>
      </c>
      <c r="BD27" s="259" t="s">
        <v>1486</v>
      </c>
      <c r="BE27" s="259" t="s">
        <v>1486</v>
      </c>
      <c r="BF27" s="230"/>
      <c r="BG27" s="231"/>
      <c r="BH27" s="190"/>
      <c r="BI27" s="191"/>
      <c r="BJ27" s="191"/>
      <c r="BK27" s="375" t="s">
        <v>1487</v>
      </c>
      <c r="BL27" s="474" t="s">
        <v>624</v>
      </c>
      <c r="BM27" s="190" t="s">
        <v>1488</v>
      </c>
      <c r="BN27" s="259" t="s">
        <v>1489</v>
      </c>
      <c r="BO27" s="259" t="s">
        <v>1489</v>
      </c>
    </row>
    <row r="28" customFormat="false" ht="49.35" hidden="false" customHeight="false" outlineLevel="0" collapsed="false">
      <c r="A28" s="212"/>
      <c r="B28" s="267"/>
      <c r="C28" s="267"/>
      <c r="D28" s="213"/>
      <c r="E28" s="191"/>
      <c r="F28" s="191"/>
      <c r="G28" s="191"/>
      <c r="H28" s="191"/>
      <c r="I28" s="191"/>
      <c r="J28" s="191"/>
      <c r="K28" s="191"/>
      <c r="M28" s="191"/>
      <c r="O28" s="230"/>
      <c r="P28" s="474"/>
      <c r="Q28" s="186"/>
      <c r="T28" s="230"/>
      <c r="U28" s="231"/>
      <c r="V28" s="186"/>
      <c r="W28" s="191"/>
      <c r="X28" s="191"/>
      <c r="Y28" s="187"/>
      <c r="Z28" s="219"/>
      <c r="AB28" s="528" t="s">
        <v>1490</v>
      </c>
      <c r="AC28" s="231" t="s">
        <v>1491</v>
      </c>
      <c r="AD28" s="190" t="s">
        <v>1255</v>
      </c>
      <c r="AE28" s="259" t="s">
        <v>1492</v>
      </c>
      <c r="AF28" s="259" t="s">
        <v>1492</v>
      </c>
      <c r="AG28" s="529" t="s">
        <v>1453</v>
      </c>
      <c r="AH28" s="508" t="s">
        <v>1491</v>
      </c>
      <c r="AI28" s="477" t="s">
        <v>1450</v>
      </c>
      <c r="AJ28" s="259" t="s">
        <v>1492</v>
      </c>
      <c r="AK28" s="259" t="s">
        <v>1492</v>
      </c>
      <c r="AL28" s="230" t="s">
        <v>1493</v>
      </c>
      <c r="AM28" s="231" t="s">
        <v>1491</v>
      </c>
      <c r="AN28" s="190" t="s">
        <v>1265</v>
      </c>
      <c r="AO28" s="259" t="s">
        <v>1492</v>
      </c>
      <c r="AP28" s="259" t="s">
        <v>1492</v>
      </c>
      <c r="AQ28" s="234" t="s">
        <v>1494</v>
      </c>
      <c r="AR28" s="261" t="s">
        <v>1491</v>
      </c>
      <c r="AS28" s="221" t="s">
        <v>1450</v>
      </c>
      <c r="AT28" s="191"/>
      <c r="AU28" s="259" t="s">
        <v>1492</v>
      </c>
      <c r="AV28" s="234" t="s">
        <v>1494</v>
      </c>
      <c r="AW28" s="261" t="s">
        <v>1491</v>
      </c>
      <c r="AX28" s="221" t="s">
        <v>1450</v>
      </c>
      <c r="AY28" s="191"/>
      <c r="AZ28" s="259" t="s">
        <v>1492</v>
      </c>
      <c r="BA28" s="186"/>
      <c r="BD28" s="191"/>
      <c r="BE28" s="191"/>
      <c r="BF28" s="187"/>
      <c r="BI28" s="191"/>
      <c r="BJ28" s="191"/>
      <c r="BK28" s="230"/>
      <c r="BL28" s="231"/>
      <c r="BM28" s="190"/>
      <c r="BN28" s="191"/>
      <c r="BO28" s="191"/>
    </row>
    <row r="29" customFormat="false" ht="206" hidden="false" customHeight="false" outlineLevel="0" collapsed="false">
      <c r="A29" s="212"/>
      <c r="B29" s="267"/>
      <c r="C29" s="267"/>
      <c r="D29" s="213"/>
      <c r="E29" s="191"/>
      <c r="F29" s="191"/>
      <c r="G29" s="191"/>
      <c r="H29" s="191"/>
      <c r="I29" s="191"/>
      <c r="J29" s="191"/>
      <c r="K29" s="191"/>
      <c r="M29" s="191"/>
      <c r="O29" s="230"/>
      <c r="P29" s="474"/>
      <c r="Q29" s="186"/>
      <c r="T29" s="230"/>
      <c r="U29" s="231"/>
      <c r="V29" s="186"/>
      <c r="W29" s="191"/>
      <c r="X29" s="191"/>
      <c r="Y29" s="187"/>
      <c r="Z29" s="219"/>
      <c r="AB29" s="189"/>
      <c r="AD29" s="190"/>
      <c r="AE29" s="191"/>
      <c r="AF29" s="191"/>
      <c r="AG29" s="529"/>
      <c r="AH29" s="508"/>
      <c r="AI29" s="477"/>
      <c r="AJ29" s="191"/>
      <c r="AK29" s="191"/>
      <c r="AL29" s="230"/>
      <c r="AM29" s="231"/>
      <c r="AN29" s="190"/>
      <c r="AO29" s="191"/>
      <c r="AP29" s="191"/>
      <c r="AQ29" s="234"/>
      <c r="AR29" s="261"/>
      <c r="AS29" s="221"/>
      <c r="AT29" s="191"/>
      <c r="AU29" s="191"/>
      <c r="AV29" s="234"/>
      <c r="AW29" s="261"/>
      <c r="AX29" s="221"/>
      <c r="AY29" s="191"/>
      <c r="AZ29" s="191"/>
      <c r="BA29" s="186"/>
      <c r="BD29" s="191"/>
      <c r="BE29" s="191"/>
      <c r="BF29" s="230" t="s">
        <v>1495</v>
      </c>
      <c r="BG29" s="231" t="s">
        <v>1297</v>
      </c>
      <c r="BH29" s="190" t="s">
        <v>1450</v>
      </c>
      <c r="BI29" s="233" t="s">
        <v>1496</v>
      </c>
      <c r="BJ29" s="233" t="s">
        <v>1496</v>
      </c>
      <c r="BK29" s="230" t="s">
        <v>1497</v>
      </c>
      <c r="BL29" s="231" t="s">
        <v>1297</v>
      </c>
      <c r="BM29" s="190" t="s">
        <v>1265</v>
      </c>
      <c r="BN29" s="233" t="s">
        <v>1498</v>
      </c>
      <c r="BO29" s="233" t="s">
        <v>1498</v>
      </c>
    </row>
    <row r="30" customFormat="false" ht="49.35" hidden="false" customHeight="true" outlineLevel="0" collapsed="false">
      <c r="A30" s="212"/>
      <c r="B30" s="333" t="s">
        <v>162</v>
      </c>
      <c r="C30" s="333" t="s">
        <v>1499</v>
      </c>
      <c r="D30" s="213"/>
      <c r="E30" s="191"/>
      <c r="F30" s="191"/>
      <c r="G30" s="191"/>
      <c r="H30" s="191"/>
      <c r="I30" s="191"/>
      <c r="J30" s="191"/>
      <c r="K30" s="191"/>
      <c r="M30" s="191"/>
      <c r="O30" s="230"/>
      <c r="P30" s="474"/>
      <c r="Q30" s="186"/>
      <c r="T30" s="230"/>
      <c r="U30" s="231"/>
      <c r="V30" s="186"/>
      <c r="W30" s="191"/>
      <c r="X30" s="191"/>
      <c r="Y30" s="187"/>
      <c r="Z30" s="219"/>
      <c r="AB30" s="276" t="s">
        <v>1500</v>
      </c>
      <c r="AC30" s="277" t="s">
        <v>1491</v>
      </c>
      <c r="AD30" s="190" t="s">
        <v>1501</v>
      </c>
      <c r="AE30" s="259" t="s">
        <v>1492</v>
      </c>
      <c r="AF30" s="259" t="s">
        <v>1492</v>
      </c>
      <c r="AG30" s="529"/>
      <c r="AH30" s="508"/>
      <c r="AI30" s="477"/>
      <c r="AJ30" s="191"/>
      <c r="AK30" s="191"/>
      <c r="AL30" s="230"/>
      <c r="AM30" s="231"/>
      <c r="AN30" s="190"/>
      <c r="AO30" s="191"/>
      <c r="AP30" s="191"/>
      <c r="AQ30" s="234"/>
      <c r="AR30" s="261"/>
      <c r="AS30" s="221"/>
      <c r="AT30" s="191"/>
      <c r="AU30" s="191"/>
      <c r="AV30" s="234"/>
      <c r="AW30" s="261"/>
      <c r="AX30" s="221"/>
      <c r="AY30" s="191"/>
      <c r="AZ30" s="191"/>
      <c r="BA30" s="186"/>
      <c r="BD30" s="191"/>
      <c r="BE30" s="191"/>
      <c r="BF30" s="230"/>
      <c r="BG30" s="231"/>
      <c r="BH30" s="190"/>
      <c r="BI30" s="191"/>
      <c r="BJ30" s="191"/>
      <c r="BK30" s="230"/>
      <c r="BL30" s="231"/>
      <c r="BM30" s="190"/>
      <c r="BN30" s="191"/>
      <c r="BO30" s="191"/>
    </row>
    <row r="31" customFormat="false" ht="49.35" hidden="false" customHeight="false" outlineLevel="0" collapsed="false">
      <c r="A31" s="212"/>
      <c r="B31" s="333"/>
      <c r="C31" s="333"/>
      <c r="D31" s="213"/>
      <c r="E31" s="0"/>
      <c r="F31" s="191"/>
      <c r="G31" s="191"/>
      <c r="H31" s="191"/>
      <c r="I31" s="0"/>
      <c r="J31" s="191"/>
      <c r="K31" s="191"/>
      <c r="M31" s="530" t="s">
        <v>1502</v>
      </c>
      <c r="O31" s="230"/>
      <c r="P31" s="474"/>
      <c r="Q31" s="186"/>
      <c r="T31" s="230"/>
      <c r="U31" s="231"/>
      <c r="V31" s="186"/>
      <c r="W31" s="191"/>
      <c r="X31" s="191"/>
      <c r="Y31" s="187"/>
      <c r="Z31" s="219"/>
      <c r="AB31" s="189"/>
      <c r="AD31" s="190"/>
      <c r="AE31" s="191"/>
      <c r="AF31" s="191"/>
      <c r="AG31" s="529"/>
      <c r="AH31" s="508"/>
      <c r="AI31" s="477"/>
      <c r="AJ31" s="191"/>
      <c r="AK31" s="191"/>
      <c r="AL31" s="255"/>
      <c r="AM31" s="255"/>
      <c r="AN31" s="255"/>
      <c r="AO31" s="191"/>
      <c r="AP31" s="191"/>
      <c r="AQ31" s="368" t="s">
        <v>1503</v>
      </c>
      <c r="AR31" s="279" t="s">
        <v>293</v>
      </c>
      <c r="AS31" s="221" t="s">
        <v>1326</v>
      </c>
      <c r="AT31" s="191"/>
      <c r="AU31" s="191" t="s">
        <v>1504</v>
      </c>
      <c r="AV31" s="234"/>
      <c r="AW31" s="261"/>
      <c r="AX31" s="221"/>
      <c r="AY31" s="191"/>
      <c r="AZ31" s="191"/>
      <c r="BA31" s="276" t="s">
        <v>1505</v>
      </c>
      <c r="BB31" s="275" t="s">
        <v>355</v>
      </c>
      <c r="BC31" s="186" t="s">
        <v>1506</v>
      </c>
      <c r="BD31" s="259" t="s">
        <v>359</v>
      </c>
      <c r="BE31" s="259" t="s">
        <v>359</v>
      </c>
      <c r="BF31" s="276" t="s">
        <v>1507</v>
      </c>
      <c r="BG31" s="277" t="s">
        <v>293</v>
      </c>
      <c r="BH31" s="190" t="s">
        <v>1508</v>
      </c>
      <c r="BI31" s="259" t="s">
        <v>1509</v>
      </c>
      <c r="BJ31" s="259" t="s">
        <v>1509</v>
      </c>
      <c r="BK31" s="276" t="s">
        <v>1510</v>
      </c>
      <c r="BL31" s="275" t="s">
        <v>355</v>
      </c>
      <c r="BM31" s="190" t="s">
        <v>1508</v>
      </c>
      <c r="BN31" s="259" t="s">
        <v>155</v>
      </c>
      <c r="BO31" s="259" t="s">
        <v>155</v>
      </c>
    </row>
    <row r="32" customFormat="false" ht="87.95" hidden="false" customHeight="false" outlineLevel="0" collapsed="false">
      <c r="A32" s="212"/>
      <c r="B32" s="333"/>
      <c r="C32" s="333"/>
      <c r="D32" s="213"/>
      <c r="E32" s="323" t="s">
        <v>1511</v>
      </c>
      <c r="F32" s="237" t="s">
        <v>1512</v>
      </c>
      <c r="G32" s="237" t="s">
        <v>1234</v>
      </c>
      <c r="H32" s="219" t="s">
        <v>1508</v>
      </c>
      <c r="I32" s="323" t="s">
        <v>1511</v>
      </c>
      <c r="J32" s="237" t="s">
        <v>1512</v>
      </c>
      <c r="K32" s="237" t="s">
        <v>1234</v>
      </c>
      <c r="L32" s="239" t="s">
        <v>1248</v>
      </c>
      <c r="M32" s="531" t="s">
        <v>1513</v>
      </c>
      <c r="N32" s="241"/>
      <c r="O32" s="532" t="s">
        <v>1514</v>
      </c>
      <c r="P32" s="492" t="s">
        <v>1234</v>
      </c>
      <c r="Q32" s="219" t="s">
        <v>1508</v>
      </c>
      <c r="R32" s="315" t="s">
        <v>155</v>
      </c>
      <c r="S32" s="315" t="s">
        <v>155</v>
      </c>
      <c r="T32" s="533" t="s">
        <v>1515</v>
      </c>
      <c r="U32" s="243" t="s">
        <v>355</v>
      </c>
      <c r="V32" s="213" t="s">
        <v>1320</v>
      </c>
      <c r="W32" s="315" t="s">
        <v>155</v>
      </c>
      <c r="X32" s="315" t="s">
        <v>155</v>
      </c>
      <c r="Y32" s="245"/>
      <c r="Z32" s="235"/>
      <c r="AA32" s="213"/>
      <c r="AB32" s="242" t="s">
        <v>1516</v>
      </c>
      <c r="AC32" s="243" t="s">
        <v>1491</v>
      </c>
      <c r="AD32" s="213" t="s">
        <v>1255</v>
      </c>
      <c r="AE32" s="259" t="s">
        <v>1492</v>
      </c>
      <c r="AF32" s="259" t="s">
        <v>1492</v>
      </c>
      <c r="AG32" s="516"/>
      <c r="AH32" s="517"/>
      <c r="AI32" s="518"/>
      <c r="AJ32" s="239"/>
      <c r="AK32" s="239"/>
      <c r="AL32" s="242" t="s">
        <v>1516</v>
      </c>
      <c r="AM32" s="243" t="s">
        <v>1491</v>
      </c>
      <c r="AN32" s="235" t="s">
        <v>1324</v>
      </c>
      <c r="AO32" s="259" t="s">
        <v>1492</v>
      </c>
      <c r="AP32" s="259" t="s">
        <v>1492</v>
      </c>
      <c r="AQ32" s="496" t="s">
        <v>1517</v>
      </c>
      <c r="AR32" s="289" t="s">
        <v>154</v>
      </c>
      <c r="AS32" s="322" t="s">
        <v>1326</v>
      </c>
      <c r="AT32" s="239"/>
      <c r="AU32" s="239" t="s">
        <v>1518</v>
      </c>
      <c r="AV32" s="247"/>
      <c r="AW32" s="248"/>
      <c r="AX32" s="322"/>
      <c r="AY32" s="239"/>
      <c r="AZ32" s="239"/>
      <c r="BA32" s="242" t="s">
        <v>1519</v>
      </c>
      <c r="BB32" s="243" t="s">
        <v>1491</v>
      </c>
      <c r="BC32" s="213" t="s">
        <v>1520</v>
      </c>
      <c r="BD32" s="320" t="s">
        <v>1521</v>
      </c>
      <c r="BE32" s="320" t="s">
        <v>1521</v>
      </c>
      <c r="BF32" s="242" t="s">
        <v>1522</v>
      </c>
      <c r="BG32" s="243" t="s">
        <v>1491</v>
      </c>
      <c r="BH32" s="213" t="s">
        <v>1456</v>
      </c>
      <c r="BI32" s="320" t="s">
        <v>1523</v>
      </c>
      <c r="BJ32" s="320" t="s">
        <v>1523</v>
      </c>
      <c r="BK32" s="242"/>
      <c r="BL32" s="243"/>
      <c r="BM32" s="213"/>
      <c r="BN32" s="239"/>
      <c r="BO32" s="239"/>
    </row>
    <row r="33" customFormat="false" ht="37.95" hidden="false" customHeight="true" outlineLevel="0" collapsed="false">
      <c r="A33" s="212" t="n">
        <v>5</v>
      </c>
      <c r="B33" s="250" t="s">
        <v>122</v>
      </c>
      <c r="C33" s="250" t="s">
        <v>1524</v>
      </c>
      <c r="D33" s="213" t="s">
        <v>1443</v>
      </c>
      <c r="E33" s="191" t="s">
        <v>1525</v>
      </c>
      <c r="F33" s="215" t="s">
        <v>1526</v>
      </c>
      <c r="G33" s="191"/>
      <c r="H33" s="191" t="s">
        <v>1527</v>
      </c>
      <c r="I33" s="191"/>
      <c r="J33" s="215" t="s">
        <v>1528</v>
      </c>
      <c r="K33" s="191"/>
      <c r="L33" s="191" t="s">
        <v>1248</v>
      </c>
      <c r="M33" s="469" t="s">
        <v>1529</v>
      </c>
      <c r="O33" s="215" t="s">
        <v>1530</v>
      </c>
      <c r="P33" s="503"/>
      <c r="Q33" s="217" t="s">
        <v>391</v>
      </c>
      <c r="T33" s="215" t="s">
        <v>1531</v>
      </c>
      <c r="U33" s="216"/>
      <c r="V33" s="217" t="s">
        <v>1532</v>
      </c>
      <c r="W33" s="191"/>
      <c r="X33" s="191"/>
      <c r="Y33" s="218"/>
      <c r="Z33" s="216"/>
      <c r="AA33" s="217"/>
      <c r="AB33" s="189" t="s">
        <v>1533</v>
      </c>
      <c r="AD33" s="190" t="s">
        <v>1255</v>
      </c>
      <c r="AE33" s="191"/>
      <c r="AF33" s="191"/>
      <c r="AG33" s="486"/>
      <c r="AI33" s="477"/>
      <c r="AJ33" s="191"/>
      <c r="AK33" s="191"/>
      <c r="AL33" s="189" t="s">
        <v>1533</v>
      </c>
      <c r="AN33" s="186" t="s">
        <v>1342</v>
      </c>
      <c r="AO33" s="191"/>
      <c r="AP33" s="191"/>
      <c r="AQ33" s="220" t="s">
        <v>1534</v>
      </c>
      <c r="AS33" s="221" t="s">
        <v>1326</v>
      </c>
      <c r="AT33" s="191"/>
      <c r="AU33" s="191"/>
      <c r="AV33" s="220"/>
      <c r="AX33" s="221"/>
      <c r="AY33" s="191"/>
      <c r="AZ33" s="191"/>
      <c r="BA33" s="189" t="s">
        <v>1535</v>
      </c>
      <c r="BC33" s="190" t="s">
        <v>1455</v>
      </c>
      <c r="BD33" s="191"/>
      <c r="BE33" s="191"/>
      <c r="BF33" s="189" t="s">
        <v>1536</v>
      </c>
      <c r="BH33" s="190" t="s">
        <v>1537</v>
      </c>
      <c r="BI33" s="191"/>
      <c r="BJ33" s="191"/>
      <c r="BK33" s="189" t="s">
        <v>1526</v>
      </c>
      <c r="BM33" s="190" t="s">
        <v>1538</v>
      </c>
      <c r="BN33" s="191"/>
      <c r="BO33" s="191"/>
    </row>
    <row r="34" customFormat="false" ht="15.8" hidden="false" customHeight="false" outlineLevel="0" collapsed="false">
      <c r="A34" s="212"/>
      <c r="B34" s="250" t="s">
        <v>122</v>
      </c>
      <c r="C34" s="250" t="s">
        <v>1524</v>
      </c>
      <c r="D34" s="213"/>
      <c r="E34" s="191"/>
      <c r="F34" s="191"/>
      <c r="G34" s="191"/>
      <c r="H34" s="191"/>
      <c r="I34" s="191"/>
      <c r="J34" s="471"/>
      <c r="K34" s="471"/>
      <c r="L34" s="483"/>
      <c r="M34" s="519" t="s">
        <v>1539</v>
      </c>
      <c r="O34" s="189" t="s">
        <v>1540</v>
      </c>
      <c r="P34" s="494"/>
      <c r="Q34" s="190" t="s">
        <v>1541</v>
      </c>
      <c r="U34" s="219"/>
      <c r="W34" s="191"/>
      <c r="X34" s="191"/>
      <c r="Y34" s="187"/>
      <c r="Z34" s="219"/>
      <c r="AB34" s="189"/>
      <c r="AD34" s="190"/>
      <c r="AE34" s="191"/>
      <c r="AF34" s="191"/>
      <c r="AG34" s="486"/>
      <c r="AI34" s="477"/>
      <c r="AJ34" s="191"/>
      <c r="AK34" s="191"/>
      <c r="AO34" s="191"/>
      <c r="AP34" s="191"/>
      <c r="AQ34" s="220"/>
      <c r="AS34" s="221"/>
      <c r="AT34" s="191"/>
      <c r="AU34" s="191"/>
      <c r="AV34" s="220"/>
      <c r="AX34" s="221"/>
      <c r="AY34" s="191"/>
      <c r="AZ34" s="191"/>
      <c r="BA34" s="189"/>
      <c r="BC34" s="190"/>
      <c r="BD34" s="191"/>
      <c r="BE34" s="191"/>
      <c r="BH34" s="190"/>
      <c r="BI34" s="191"/>
      <c r="BJ34" s="191"/>
      <c r="BM34" s="190"/>
      <c r="BN34" s="191"/>
      <c r="BO34" s="191"/>
    </row>
    <row r="35" customFormat="false" ht="37.95" hidden="false" customHeight="false" outlineLevel="0" collapsed="false">
      <c r="A35" s="212"/>
      <c r="B35" s="186" t="s">
        <v>143</v>
      </c>
      <c r="C35" s="186" t="s">
        <v>1542</v>
      </c>
      <c r="D35" s="213"/>
      <c r="E35" s="191" t="s">
        <v>1543</v>
      </c>
      <c r="F35" s="189" t="s">
        <v>1544</v>
      </c>
      <c r="G35" s="191"/>
      <c r="H35" s="191" t="s">
        <v>1527</v>
      </c>
      <c r="I35" s="191" t="s">
        <v>1545</v>
      </c>
      <c r="J35" s="189" t="s">
        <v>1544</v>
      </c>
      <c r="K35" s="191"/>
      <c r="L35" s="191" t="s">
        <v>1248</v>
      </c>
      <c r="M35" s="469" t="s">
        <v>1546</v>
      </c>
      <c r="O35" s="189" t="s">
        <v>1544</v>
      </c>
      <c r="P35" s="186"/>
      <c r="Q35" s="190" t="s">
        <v>1265</v>
      </c>
      <c r="T35" s="189" t="s">
        <v>1547</v>
      </c>
      <c r="V35" s="190" t="s">
        <v>1265</v>
      </c>
      <c r="W35" s="191"/>
      <c r="X35" s="191"/>
      <c r="Y35" s="187"/>
      <c r="Z35" s="219"/>
      <c r="AB35" s="189" t="s">
        <v>1548</v>
      </c>
      <c r="AD35" s="190" t="s">
        <v>1255</v>
      </c>
      <c r="AE35" s="191"/>
      <c r="AF35" s="191"/>
      <c r="AG35" s="486"/>
      <c r="AI35" s="477"/>
      <c r="AJ35" s="191"/>
      <c r="AK35" s="191"/>
      <c r="AL35" s="189" t="s">
        <v>1547</v>
      </c>
      <c r="AN35" s="190" t="s">
        <v>1265</v>
      </c>
      <c r="AO35" s="191"/>
      <c r="AP35" s="191"/>
      <c r="AQ35" s="220" t="s">
        <v>1549</v>
      </c>
      <c r="AS35" s="221" t="s">
        <v>1326</v>
      </c>
      <c r="AT35" s="191"/>
      <c r="AU35" s="191"/>
      <c r="AV35" s="220"/>
      <c r="AX35" s="221"/>
      <c r="AY35" s="191"/>
      <c r="AZ35" s="191"/>
      <c r="BA35" s="195" t="s">
        <v>1550</v>
      </c>
      <c r="BC35" s="190" t="s">
        <v>1265</v>
      </c>
      <c r="BD35" s="191"/>
      <c r="BE35" s="191"/>
      <c r="BF35" s="189" t="s">
        <v>1551</v>
      </c>
      <c r="BH35" s="190" t="s">
        <v>1265</v>
      </c>
      <c r="BI35" s="191"/>
      <c r="BJ35" s="191"/>
      <c r="BK35" s="189" t="s">
        <v>1552</v>
      </c>
      <c r="BM35" s="190" t="s">
        <v>1265</v>
      </c>
      <c r="BN35" s="191"/>
      <c r="BO35" s="191"/>
    </row>
    <row r="36" customFormat="false" ht="37.95" hidden="false" customHeight="false" outlineLevel="0" collapsed="false">
      <c r="A36" s="212"/>
      <c r="B36" s="186" t="s">
        <v>145</v>
      </c>
      <c r="C36" s="186" t="s">
        <v>1553</v>
      </c>
      <c r="D36" s="213"/>
      <c r="E36" s="191" t="s">
        <v>1554</v>
      </c>
      <c r="F36" s="191" t="s">
        <v>1555</v>
      </c>
      <c r="G36" s="191"/>
      <c r="H36" s="191" t="s">
        <v>1527</v>
      </c>
      <c r="I36" s="191"/>
      <c r="J36" s="191"/>
      <c r="K36" s="191"/>
      <c r="M36" s="191"/>
      <c r="O36" s="189" t="s">
        <v>1556</v>
      </c>
      <c r="P36" s="186"/>
      <c r="Q36" s="190" t="s">
        <v>1265</v>
      </c>
      <c r="T36" s="189" t="s">
        <v>1557</v>
      </c>
      <c r="V36" s="190" t="s">
        <v>1265</v>
      </c>
      <c r="W36" s="191"/>
      <c r="X36" s="191"/>
      <c r="Y36" s="187"/>
      <c r="Z36" s="219"/>
      <c r="AB36" s="189" t="s">
        <v>1558</v>
      </c>
      <c r="AD36" s="190" t="s">
        <v>1255</v>
      </c>
      <c r="AE36" s="191"/>
      <c r="AF36" s="191"/>
      <c r="AG36" s="486"/>
      <c r="AI36" s="477"/>
      <c r="AJ36" s="191"/>
      <c r="AK36" s="191"/>
      <c r="AL36" s="189" t="s">
        <v>1559</v>
      </c>
      <c r="AN36" s="190" t="s">
        <v>1265</v>
      </c>
      <c r="AO36" s="191"/>
      <c r="AP36" s="191"/>
      <c r="AQ36" s="220"/>
      <c r="AS36" s="221"/>
      <c r="AT36" s="191"/>
      <c r="AU36" s="191"/>
      <c r="AV36" s="220"/>
      <c r="AX36" s="221"/>
      <c r="AY36" s="191"/>
      <c r="AZ36" s="191"/>
      <c r="BA36" s="195" t="s">
        <v>1560</v>
      </c>
      <c r="BC36" s="190" t="s">
        <v>1265</v>
      </c>
      <c r="BD36" s="191"/>
      <c r="BE36" s="191"/>
      <c r="BF36" s="189" t="s">
        <v>1561</v>
      </c>
      <c r="BH36" s="190" t="s">
        <v>1265</v>
      </c>
      <c r="BI36" s="191"/>
      <c r="BJ36" s="191"/>
      <c r="BK36" s="189" t="s">
        <v>1562</v>
      </c>
      <c r="BM36" s="190" t="s">
        <v>1265</v>
      </c>
      <c r="BN36" s="191"/>
      <c r="BO36" s="191"/>
    </row>
    <row r="37" customFormat="false" ht="96" hidden="false" customHeight="true" outlineLevel="0" collapsed="false">
      <c r="A37" s="212"/>
      <c r="B37" s="250" t="s">
        <v>1278</v>
      </c>
      <c r="C37" s="250" t="s">
        <v>1563</v>
      </c>
      <c r="D37" s="213"/>
      <c r="E37" s="534"/>
      <c r="F37" s="535" t="s">
        <v>1564</v>
      </c>
      <c r="G37" s="327" t="s">
        <v>149</v>
      </c>
      <c r="H37" s="536" t="s">
        <v>317</v>
      </c>
      <c r="I37" s="534"/>
      <c r="J37" s="537" t="s">
        <v>1565</v>
      </c>
      <c r="K37" s="327" t="s">
        <v>149</v>
      </c>
      <c r="L37" s="483" t="s">
        <v>1248</v>
      </c>
      <c r="M37" s="191"/>
      <c r="N37" s="538"/>
      <c r="O37" s="484" t="s">
        <v>1566</v>
      </c>
      <c r="P37" s="506" t="s">
        <v>149</v>
      </c>
      <c r="Q37" s="219" t="s">
        <v>1265</v>
      </c>
      <c r="R37" s="259" t="s">
        <v>155</v>
      </c>
      <c r="S37" s="259" t="s">
        <v>155</v>
      </c>
      <c r="T37" s="230" t="s">
        <v>1567</v>
      </c>
      <c r="U37" s="231" t="s">
        <v>154</v>
      </c>
      <c r="V37" s="190" t="s">
        <v>1265</v>
      </c>
      <c r="W37" s="411" t="s">
        <v>1568</v>
      </c>
      <c r="X37" s="411" t="s">
        <v>1568</v>
      </c>
      <c r="Y37" s="187"/>
      <c r="Z37" s="219"/>
      <c r="AB37" s="230" t="s">
        <v>1569</v>
      </c>
      <c r="AC37" s="231" t="s">
        <v>154</v>
      </c>
      <c r="AD37" s="190" t="s">
        <v>1255</v>
      </c>
      <c r="AE37" s="259" t="s">
        <v>155</v>
      </c>
      <c r="AF37" s="259" t="s">
        <v>155</v>
      </c>
      <c r="AG37" s="507" t="s">
        <v>1570</v>
      </c>
      <c r="AH37" s="508" t="s">
        <v>154</v>
      </c>
      <c r="AI37" s="477" t="s">
        <v>1571</v>
      </c>
      <c r="AJ37" s="259" t="s">
        <v>155</v>
      </c>
      <c r="AK37" s="259" t="s">
        <v>155</v>
      </c>
      <c r="AL37" s="230" t="s">
        <v>1570</v>
      </c>
      <c r="AM37" s="231" t="s">
        <v>154</v>
      </c>
      <c r="AN37" s="190" t="s">
        <v>1265</v>
      </c>
      <c r="AO37" s="259" t="s">
        <v>155</v>
      </c>
      <c r="AP37" s="259" t="s">
        <v>155</v>
      </c>
      <c r="AQ37" s="234" t="s">
        <v>1572</v>
      </c>
      <c r="AR37" s="261" t="s">
        <v>154</v>
      </c>
      <c r="AS37" s="221" t="s">
        <v>1571</v>
      </c>
      <c r="AT37" s="191"/>
      <c r="AU37" s="539" t="s">
        <v>1573</v>
      </c>
      <c r="AV37" s="234" t="s">
        <v>1574</v>
      </c>
      <c r="AW37" s="261" t="s">
        <v>154</v>
      </c>
      <c r="AX37" s="221" t="s">
        <v>1571</v>
      </c>
      <c r="AY37" s="191"/>
      <c r="AZ37" s="259" t="s">
        <v>155</v>
      </c>
      <c r="BA37" s="230" t="s">
        <v>1575</v>
      </c>
      <c r="BB37" s="231" t="s">
        <v>154</v>
      </c>
      <c r="BC37" s="190" t="s">
        <v>1265</v>
      </c>
      <c r="BD37" s="259" t="s">
        <v>155</v>
      </c>
      <c r="BE37" s="259" t="s">
        <v>155</v>
      </c>
      <c r="BF37" s="230" t="s">
        <v>1576</v>
      </c>
      <c r="BG37" s="231" t="s">
        <v>154</v>
      </c>
      <c r="BH37" s="190" t="s">
        <v>1265</v>
      </c>
      <c r="BI37" s="259" t="s">
        <v>155</v>
      </c>
      <c r="BJ37" s="259" t="s">
        <v>155</v>
      </c>
      <c r="BK37" s="230" t="s">
        <v>1577</v>
      </c>
      <c r="BL37" s="231" t="s">
        <v>154</v>
      </c>
      <c r="BM37" s="190" t="s">
        <v>1265</v>
      </c>
      <c r="BN37" s="259" t="s">
        <v>1578</v>
      </c>
      <c r="BO37" s="259" t="s">
        <v>1578</v>
      </c>
    </row>
    <row r="38" customFormat="false" ht="109.6" hidden="false" customHeight="false" outlineLevel="0" collapsed="false">
      <c r="A38" s="212"/>
      <c r="B38" s="250"/>
      <c r="C38" s="250"/>
      <c r="D38" s="213"/>
      <c r="E38" s="534"/>
      <c r="F38" s="534"/>
      <c r="G38" s="534"/>
      <c r="H38" s="534"/>
      <c r="I38" s="534"/>
      <c r="J38" s="191"/>
      <c r="K38" s="191"/>
      <c r="M38" s="191"/>
      <c r="N38" s="538"/>
      <c r="O38" s="331"/>
      <c r="P38" s="474"/>
      <c r="T38" s="230"/>
      <c r="U38" s="231"/>
      <c r="W38" s="191"/>
      <c r="X38" s="191"/>
      <c r="Y38" s="187"/>
      <c r="Z38" s="219"/>
      <c r="AB38" s="230"/>
      <c r="AC38" s="231"/>
      <c r="AD38" s="190"/>
      <c r="AE38" s="191"/>
      <c r="AF38" s="191"/>
      <c r="AG38" s="507"/>
      <c r="AH38" s="508"/>
      <c r="AI38" s="477"/>
      <c r="AJ38" s="191"/>
      <c r="AK38" s="191"/>
      <c r="AL38" s="230"/>
      <c r="AM38" s="231"/>
      <c r="AN38" s="190"/>
      <c r="AO38" s="191"/>
      <c r="AP38" s="191"/>
      <c r="AQ38" s="234" t="s">
        <v>1579</v>
      </c>
      <c r="AR38" s="261" t="s">
        <v>154</v>
      </c>
      <c r="AS38" s="221" t="s">
        <v>1326</v>
      </c>
      <c r="AT38" s="191"/>
      <c r="AU38" s="539" t="s">
        <v>1580</v>
      </c>
      <c r="AV38" s="234"/>
      <c r="AW38" s="261"/>
      <c r="AX38" s="221"/>
      <c r="AY38" s="191"/>
      <c r="AZ38" s="191"/>
      <c r="BA38" s="230"/>
      <c r="BB38" s="231"/>
      <c r="BC38" s="190"/>
      <c r="BD38" s="191"/>
      <c r="BE38" s="191"/>
      <c r="BF38" s="230"/>
      <c r="BG38" s="231"/>
      <c r="BH38" s="190"/>
      <c r="BI38" s="191"/>
      <c r="BJ38" s="191"/>
      <c r="BK38" s="230"/>
      <c r="BL38" s="231"/>
      <c r="BM38" s="190"/>
      <c r="BN38" s="191"/>
      <c r="BO38" s="191"/>
    </row>
    <row r="39" customFormat="false" ht="15.05" hidden="false" customHeight="true" outlineLevel="0" collapsed="false">
      <c r="A39" s="212"/>
      <c r="B39" s="333" t="s">
        <v>162</v>
      </c>
      <c r="C39" s="333" t="s">
        <v>1581</v>
      </c>
      <c r="D39" s="213"/>
      <c r="E39" s="191"/>
      <c r="F39" s="191"/>
      <c r="G39" s="191"/>
      <c r="H39" s="191"/>
      <c r="I39" s="191"/>
      <c r="J39" s="330"/>
      <c r="K39" s="257"/>
      <c r="M39" s="191"/>
      <c r="O39" s="230"/>
      <c r="P39" s="474"/>
      <c r="Q39" s="186"/>
      <c r="T39" s="230"/>
      <c r="U39" s="231"/>
      <c r="V39" s="186"/>
      <c r="W39" s="191"/>
      <c r="X39" s="191"/>
      <c r="Y39" s="187"/>
      <c r="Z39" s="219"/>
      <c r="AB39" s="276" t="s">
        <v>1582</v>
      </c>
      <c r="AD39" s="190"/>
      <c r="AE39" s="259" t="s">
        <v>155</v>
      </c>
      <c r="AF39" s="259" t="s">
        <v>155</v>
      </c>
      <c r="AG39" s="507"/>
      <c r="AH39" s="508"/>
      <c r="AI39" s="477"/>
      <c r="AJ39" s="191"/>
      <c r="AK39" s="191"/>
      <c r="AL39" s="230"/>
      <c r="AM39" s="231"/>
      <c r="AN39" s="190"/>
      <c r="AO39" s="191"/>
      <c r="AP39" s="191"/>
      <c r="AQ39" s="234"/>
      <c r="AR39" s="261"/>
      <c r="AS39" s="221"/>
      <c r="AT39" s="191"/>
      <c r="AU39" s="191"/>
      <c r="AV39" s="234"/>
      <c r="AW39" s="261"/>
      <c r="AX39" s="221"/>
      <c r="AY39" s="191"/>
      <c r="AZ39" s="191"/>
      <c r="BA39" s="230"/>
      <c r="BB39" s="231"/>
      <c r="BC39" s="190"/>
      <c r="BD39" s="191"/>
      <c r="BE39" s="191"/>
      <c r="BF39" s="230"/>
      <c r="BG39" s="231"/>
      <c r="BH39" s="190"/>
      <c r="BI39" s="191"/>
      <c r="BJ39" s="191"/>
      <c r="BK39" s="230"/>
      <c r="BL39" s="231"/>
      <c r="BM39" s="190"/>
      <c r="BN39" s="191"/>
      <c r="BO39" s="191"/>
    </row>
    <row r="40" customFormat="false" ht="109.6" hidden="false" customHeight="false" outlineLevel="0" collapsed="false">
      <c r="A40" s="212"/>
      <c r="B40" s="333"/>
      <c r="C40" s="333"/>
      <c r="D40" s="213"/>
      <c r="E40" s="540" t="s">
        <v>1583</v>
      </c>
      <c r="F40" s="237" t="s">
        <v>1584</v>
      </c>
      <c r="G40" s="237" t="s">
        <v>149</v>
      </c>
      <c r="H40" s="239" t="s">
        <v>1248</v>
      </c>
      <c r="I40" s="540" t="s">
        <v>1585</v>
      </c>
      <c r="J40" s="237" t="s">
        <v>1584</v>
      </c>
      <c r="K40" s="237" t="s">
        <v>149</v>
      </c>
      <c r="L40" s="239" t="s">
        <v>1248</v>
      </c>
      <c r="M40" s="237" t="s">
        <v>1586</v>
      </c>
      <c r="N40" s="241"/>
      <c r="O40" s="541" t="s">
        <v>1587</v>
      </c>
      <c r="P40" s="492" t="s">
        <v>149</v>
      </c>
      <c r="Q40" s="219" t="s">
        <v>165</v>
      </c>
      <c r="R40" s="315" t="s">
        <v>155</v>
      </c>
      <c r="S40" s="315" t="s">
        <v>155</v>
      </c>
      <c r="T40" s="276" t="s">
        <v>1588</v>
      </c>
      <c r="U40" s="277" t="s">
        <v>154</v>
      </c>
      <c r="V40" s="213" t="s">
        <v>1532</v>
      </c>
      <c r="W40" s="411" t="s">
        <v>1568</v>
      </c>
      <c r="X40" s="411" t="s">
        <v>1568</v>
      </c>
      <c r="Y40" s="245"/>
      <c r="Z40" s="235"/>
      <c r="AA40" s="213"/>
      <c r="AB40" s="242" t="s">
        <v>1589</v>
      </c>
      <c r="AC40" s="243" t="s">
        <v>154</v>
      </c>
      <c r="AD40" s="213" t="s">
        <v>1255</v>
      </c>
      <c r="AE40" s="236" t="s">
        <v>155</v>
      </c>
      <c r="AF40" s="236" t="s">
        <v>155</v>
      </c>
      <c r="AG40" s="516"/>
      <c r="AH40" s="517"/>
      <c r="AI40" s="518"/>
      <c r="AJ40" s="239"/>
      <c r="AK40" s="239"/>
      <c r="AL40" s="242" t="s">
        <v>1589</v>
      </c>
      <c r="AM40" s="243" t="s">
        <v>154</v>
      </c>
      <c r="AN40" s="235" t="s">
        <v>1324</v>
      </c>
      <c r="AO40" s="259" t="s">
        <v>155</v>
      </c>
      <c r="AP40" s="259" t="s">
        <v>155</v>
      </c>
      <c r="AQ40" s="496" t="s">
        <v>1590</v>
      </c>
      <c r="AR40" s="289" t="s">
        <v>154</v>
      </c>
      <c r="AS40" s="322" t="s">
        <v>1326</v>
      </c>
      <c r="AT40" s="239"/>
      <c r="AU40" s="539" t="s">
        <v>1580</v>
      </c>
      <c r="AV40" s="247"/>
      <c r="AW40" s="248"/>
      <c r="AX40" s="322"/>
      <c r="AY40" s="239"/>
      <c r="AZ40" s="239"/>
      <c r="BA40" s="246"/>
      <c r="BB40" s="235"/>
      <c r="BC40" s="213"/>
      <c r="BD40" s="239"/>
      <c r="BE40" s="239"/>
      <c r="BF40" s="246"/>
      <c r="BG40" s="235"/>
      <c r="BH40" s="213"/>
      <c r="BI40" s="239"/>
      <c r="BJ40" s="239"/>
      <c r="BK40" s="246"/>
      <c r="BL40" s="235"/>
      <c r="BM40" s="213"/>
      <c r="BN40" s="239"/>
      <c r="BO40" s="239"/>
    </row>
    <row r="41" customFormat="false" ht="37.95" hidden="false" customHeight="true" outlineLevel="0" collapsed="false">
      <c r="A41" s="542" t="n">
        <v>6</v>
      </c>
      <c r="B41" s="186" t="s">
        <v>122</v>
      </c>
      <c r="C41" s="543"/>
      <c r="D41" s="213" t="s">
        <v>1443</v>
      </c>
      <c r="E41" s="191" t="s">
        <v>1591</v>
      </c>
      <c r="F41" s="191"/>
      <c r="G41" s="191"/>
      <c r="H41" s="191"/>
      <c r="I41" s="191"/>
      <c r="J41" s="191" t="s">
        <v>1592</v>
      </c>
      <c r="K41" s="191"/>
      <c r="M41" s="469" t="s">
        <v>1593</v>
      </c>
      <c r="N41" s="188" t="s">
        <v>1594</v>
      </c>
      <c r="O41" s="215" t="s">
        <v>1595</v>
      </c>
      <c r="P41" s="503"/>
      <c r="Q41" s="217" t="s">
        <v>1596</v>
      </c>
      <c r="T41" s="215" t="s">
        <v>1597</v>
      </c>
      <c r="U41" s="216"/>
      <c r="V41" s="217" t="s">
        <v>1598</v>
      </c>
      <c r="W41" s="191"/>
      <c r="X41" s="191"/>
      <c r="Y41" s="218"/>
      <c r="Z41" s="216"/>
      <c r="AA41" s="217"/>
      <c r="AB41" s="189"/>
      <c r="AD41" s="190"/>
      <c r="AE41" s="191"/>
      <c r="AF41" s="191"/>
      <c r="AG41" s="486"/>
      <c r="AI41" s="477"/>
      <c r="AJ41" s="191"/>
      <c r="AK41" s="191"/>
      <c r="AL41" s="187"/>
      <c r="AO41" s="191"/>
      <c r="AP41" s="191"/>
      <c r="AQ41" s="220"/>
      <c r="AS41" s="221"/>
      <c r="AT41" s="191"/>
      <c r="AU41" s="191"/>
      <c r="AV41" s="220"/>
      <c r="AX41" s="221"/>
      <c r="AY41" s="191"/>
      <c r="AZ41" s="191"/>
      <c r="BA41" s="189"/>
      <c r="BC41" s="190"/>
      <c r="BD41" s="191"/>
      <c r="BE41" s="191"/>
      <c r="BF41" s="189" t="s">
        <v>1599</v>
      </c>
      <c r="BH41" s="190" t="s">
        <v>1600</v>
      </c>
      <c r="BI41" s="191"/>
      <c r="BJ41" s="191"/>
      <c r="BK41" s="189" t="s">
        <v>1601</v>
      </c>
      <c r="BM41" s="190" t="s">
        <v>1602</v>
      </c>
      <c r="BN41" s="191"/>
      <c r="BO41" s="191"/>
    </row>
    <row r="42" customFormat="false" ht="26.5" hidden="false" customHeight="false" outlineLevel="0" collapsed="false">
      <c r="A42" s="542"/>
      <c r="B42" s="186" t="s">
        <v>143</v>
      </c>
      <c r="C42" s="186" t="s">
        <v>1603</v>
      </c>
      <c r="D42" s="213"/>
      <c r="E42" s="191"/>
      <c r="F42" s="191"/>
      <c r="G42" s="191"/>
      <c r="H42" s="191"/>
      <c r="I42" s="191" t="s">
        <v>1604</v>
      </c>
      <c r="J42" s="189" t="s">
        <v>1605</v>
      </c>
      <c r="K42" s="191"/>
      <c r="M42" s="544" t="s">
        <v>1606</v>
      </c>
      <c r="O42" s="195" t="s">
        <v>1605</v>
      </c>
      <c r="P42" s="186"/>
      <c r="Q42" s="190" t="s">
        <v>1265</v>
      </c>
      <c r="T42" s="189" t="s">
        <v>1607</v>
      </c>
      <c r="V42" s="190" t="s">
        <v>1598</v>
      </c>
      <c r="W42" s="191"/>
      <c r="X42" s="191"/>
      <c r="Y42" s="187"/>
      <c r="Z42" s="219"/>
      <c r="AB42" s="189"/>
      <c r="AD42" s="190"/>
      <c r="AE42" s="191"/>
      <c r="AF42" s="191"/>
      <c r="AG42" s="486"/>
      <c r="AI42" s="477"/>
      <c r="AJ42" s="191"/>
      <c r="AK42" s="191"/>
      <c r="AL42" s="187"/>
      <c r="AN42" s="190"/>
      <c r="AO42" s="191"/>
      <c r="AP42" s="191"/>
      <c r="AQ42" s="220"/>
      <c r="AS42" s="221"/>
      <c r="AT42" s="191"/>
      <c r="AU42" s="191"/>
      <c r="AV42" s="220"/>
      <c r="AX42" s="221"/>
      <c r="AY42" s="191"/>
      <c r="AZ42" s="191"/>
      <c r="BA42" s="189" t="s">
        <v>1608</v>
      </c>
      <c r="BC42" s="190" t="s">
        <v>1455</v>
      </c>
      <c r="BD42" s="191"/>
      <c r="BE42" s="191"/>
      <c r="BF42" s="189" t="s">
        <v>1609</v>
      </c>
      <c r="BH42" s="190" t="s">
        <v>1600</v>
      </c>
      <c r="BI42" s="191"/>
      <c r="BJ42" s="191"/>
      <c r="BK42" s="189" t="s">
        <v>1609</v>
      </c>
      <c r="BM42" s="190" t="s">
        <v>1610</v>
      </c>
      <c r="BN42" s="191"/>
      <c r="BO42" s="191"/>
    </row>
    <row r="43" customFormat="false" ht="26.5" hidden="false" customHeight="false" outlineLevel="0" collapsed="false">
      <c r="A43" s="542"/>
      <c r="B43" s="186" t="s">
        <v>145</v>
      </c>
      <c r="C43" s="186" t="s">
        <v>1611</v>
      </c>
      <c r="D43" s="213"/>
      <c r="E43" s="191"/>
      <c r="F43" s="191"/>
      <c r="G43" s="191"/>
      <c r="H43" s="191"/>
      <c r="I43" s="191"/>
      <c r="J43" s="191"/>
      <c r="K43" s="191"/>
      <c r="M43" s="469" t="s">
        <v>1591</v>
      </c>
      <c r="O43" s="189" t="s">
        <v>1612</v>
      </c>
      <c r="P43" s="186"/>
      <c r="Q43" s="190" t="s">
        <v>1265</v>
      </c>
      <c r="T43" s="189" t="s">
        <v>1613</v>
      </c>
      <c r="V43" s="190" t="s">
        <v>1598</v>
      </c>
      <c r="W43" s="191"/>
      <c r="X43" s="191"/>
      <c r="Y43" s="187"/>
      <c r="Z43" s="219"/>
      <c r="AB43" s="189"/>
      <c r="AD43" s="190"/>
      <c r="AE43" s="191"/>
      <c r="AF43" s="191"/>
      <c r="AG43" s="486"/>
      <c r="AI43" s="477"/>
      <c r="AJ43" s="191"/>
      <c r="AK43" s="191"/>
      <c r="AL43" s="187"/>
      <c r="AN43" s="190"/>
      <c r="AO43" s="191"/>
      <c r="AP43" s="191"/>
      <c r="AQ43" s="220"/>
      <c r="AS43" s="221"/>
      <c r="AT43" s="191"/>
      <c r="AU43" s="191"/>
      <c r="AV43" s="220"/>
      <c r="AX43" s="221"/>
      <c r="AY43" s="191"/>
      <c r="AZ43" s="191"/>
      <c r="BA43" s="189" t="s">
        <v>1614</v>
      </c>
      <c r="BC43" s="190" t="s">
        <v>1455</v>
      </c>
      <c r="BD43" s="191"/>
      <c r="BE43" s="191"/>
      <c r="BF43" s="189" t="s">
        <v>1615</v>
      </c>
      <c r="BH43" s="190" t="s">
        <v>1600</v>
      </c>
      <c r="BI43" s="191"/>
      <c r="BJ43" s="191"/>
      <c r="BM43" s="190"/>
      <c r="BN43" s="191"/>
      <c r="BO43" s="191"/>
    </row>
    <row r="44" customFormat="false" ht="26.5" hidden="false" customHeight="false" outlineLevel="0" collapsed="false">
      <c r="A44" s="542"/>
      <c r="B44" s="186" t="s">
        <v>1278</v>
      </c>
      <c r="C44" s="186" t="s">
        <v>1616</v>
      </c>
      <c r="D44" s="213"/>
      <c r="E44" s="191"/>
      <c r="F44" s="545" t="s">
        <v>1617</v>
      </c>
      <c r="G44" s="327" t="s">
        <v>149</v>
      </c>
      <c r="H44" s="191" t="s">
        <v>1265</v>
      </c>
      <c r="I44" s="191"/>
      <c r="J44" s="537" t="s">
        <v>1618</v>
      </c>
      <c r="K44" s="327" t="s">
        <v>149</v>
      </c>
      <c r="L44" s="483" t="s">
        <v>1248</v>
      </c>
      <c r="M44" s="191"/>
      <c r="O44" s="484" t="s">
        <v>1619</v>
      </c>
      <c r="P44" s="506" t="s">
        <v>149</v>
      </c>
      <c r="Q44" s="219" t="s">
        <v>1265</v>
      </c>
      <c r="R44" s="315" t="s">
        <v>155</v>
      </c>
      <c r="S44" s="315" t="s">
        <v>155</v>
      </c>
      <c r="T44" s="375" t="s">
        <v>1620</v>
      </c>
      <c r="U44" s="474" t="s">
        <v>154</v>
      </c>
      <c r="V44" s="190" t="s">
        <v>1621</v>
      </c>
      <c r="W44" s="315" t="s">
        <v>155</v>
      </c>
      <c r="X44" s="315" t="s">
        <v>155</v>
      </c>
      <c r="Y44" s="187"/>
      <c r="Z44" s="219"/>
      <c r="AB44" s="189"/>
      <c r="AD44" s="190"/>
      <c r="AE44" s="191"/>
      <c r="AF44" s="191"/>
      <c r="AG44" s="486"/>
      <c r="AI44" s="477"/>
      <c r="AJ44" s="191"/>
      <c r="AK44" s="191"/>
      <c r="AL44" s="230"/>
      <c r="AN44" s="190"/>
      <c r="AO44" s="191"/>
      <c r="AP44" s="191"/>
      <c r="AQ44" s="220"/>
      <c r="AS44" s="221"/>
      <c r="AT44" s="191"/>
      <c r="AU44" s="191"/>
      <c r="AV44" s="220"/>
      <c r="AX44" s="221"/>
      <c r="AY44" s="191"/>
      <c r="AZ44" s="191"/>
      <c r="BA44" s="230" t="s">
        <v>1622</v>
      </c>
      <c r="BB44" s="231" t="s">
        <v>154</v>
      </c>
      <c r="BC44" s="190" t="s">
        <v>1455</v>
      </c>
      <c r="BD44" s="259" t="s">
        <v>155</v>
      </c>
      <c r="BE44" s="259" t="s">
        <v>155</v>
      </c>
      <c r="BF44" s="375" t="s">
        <v>1623</v>
      </c>
      <c r="BG44" s="474" t="s">
        <v>154</v>
      </c>
      <c r="BH44" s="190" t="s">
        <v>1621</v>
      </c>
      <c r="BI44" s="315" t="s">
        <v>155</v>
      </c>
      <c r="BJ44" s="315" t="s">
        <v>155</v>
      </c>
      <c r="BK44" s="375" t="s">
        <v>1624</v>
      </c>
      <c r="BL44" s="474" t="s">
        <v>154</v>
      </c>
      <c r="BM44" s="190" t="s">
        <v>1621</v>
      </c>
      <c r="BN44" s="315" t="s">
        <v>155</v>
      </c>
      <c r="BO44" s="315" t="s">
        <v>155</v>
      </c>
    </row>
    <row r="45" customFormat="false" ht="39.75" hidden="false" customHeight="false" outlineLevel="0" collapsed="false">
      <c r="A45" s="542"/>
      <c r="B45" s="235" t="s">
        <v>162</v>
      </c>
      <c r="C45" s="235"/>
      <c r="D45" s="213"/>
      <c r="E45" s="411" t="s">
        <v>1625</v>
      </c>
      <c r="F45" s="237" t="s">
        <v>1626</v>
      </c>
      <c r="G45" s="237" t="s">
        <v>149</v>
      </c>
      <c r="H45" s="304" t="s">
        <v>317</v>
      </c>
      <c r="I45" s="411" t="s">
        <v>1625</v>
      </c>
      <c r="J45" s="237" t="s">
        <v>1626</v>
      </c>
      <c r="K45" s="237" t="s">
        <v>149</v>
      </c>
      <c r="L45" s="304" t="s">
        <v>317</v>
      </c>
      <c r="M45" s="239"/>
      <c r="N45" s="241"/>
      <c r="O45" s="546"/>
      <c r="P45" s="547"/>
      <c r="Q45" s="433"/>
      <c r="R45" s="239"/>
      <c r="S45" s="239"/>
      <c r="T45" s="246"/>
      <c r="U45" s="235"/>
      <c r="V45" s="213"/>
      <c r="W45" s="239"/>
      <c r="X45" s="239"/>
      <c r="Y45" s="245"/>
      <c r="Z45" s="235"/>
      <c r="AA45" s="213"/>
      <c r="AB45" s="246"/>
      <c r="AC45" s="235"/>
      <c r="AD45" s="213"/>
      <c r="AE45" s="239"/>
      <c r="AF45" s="239"/>
      <c r="AG45" s="516"/>
      <c r="AH45" s="517"/>
      <c r="AI45" s="518"/>
      <c r="AJ45" s="239"/>
      <c r="AK45" s="239"/>
      <c r="AL45" s="246"/>
      <c r="AM45" s="235"/>
      <c r="AN45" s="235"/>
      <c r="AO45" s="239"/>
      <c r="AP45" s="239"/>
      <c r="AQ45" s="247"/>
      <c r="AR45" s="248"/>
      <c r="AS45" s="322"/>
      <c r="AT45" s="239"/>
      <c r="AU45" s="239"/>
      <c r="AV45" s="247"/>
      <c r="AW45" s="248"/>
      <c r="AX45" s="322"/>
      <c r="AY45" s="239"/>
      <c r="AZ45" s="239"/>
      <c r="BA45" s="246"/>
      <c r="BB45" s="235"/>
      <c r="BC45" s="213"/>
      <c r="BD45" s="239"/>
      <c r="BE45" s="239"/>
      <c r="BF45" s="548" t="s">
        <v>1627</v>
      </c>
      <c r="BG45" s="549" t="s">
        <v>1297</v>
      </c>
      <c r="BH45" s="550" t="s">
        <v>1600</v>
      </c>
      <c r="BI45" s="551"/>
      <c r="BJ45" s="551"/>
      <c r="BK45" s="246"/>
      <c r="BL45" s="235"/>
      <c r="BM45" s="213"/>
      <c r="BN45" s="239"/>
      <c r="BO45" s="239"/>
    </row>
    <row r="46" customFormat="false" ht="49.35" hidden="false" customHeight="true" outlineLevel="0" collapsed="false">
      <c r="A46" s="552" t="n">
        <v>7</v>
      </c>
      <c r="B46" s="186" t="s">
        <v>122</v>
      </c>
      <c r="C46" s="186" t="s">
        <v>1628</v>
      </c>
      <c r="D46" s="190" t="s">
        <v>1443</v>
      </c>
      <c r="E46" s="191" t="s">
        <v>1629</v>
      </c>
      <c r="F46" s="191"/>
      <c r="G46" s="191"/>
      <c r="H46" s="191"/>
      <c r="I46" s="291"/>
      <c r="J46" s="471" t="s">
        <v>1630</v>
      </c>
      <c r="K46" s="471"/>
      <c r="L46" s="483" t="s">
        <v>1248</v>
      </c>
      <c r="M46" s="469" t="s">
        <v>1631</v>
      </c>
      <c r="N46" s="188" t="s">
        <v>1632</v>
      </c>
      <c r="O46" s="215" t="s">
        <v>1633</v>
      </c>
      <c r="P46" s="503"/>
      <c r="Q46" s="217" t="s">
        <v>1634</v>
      </c>
      <c r="T46" s="215"/>
      <c r="U46" s="216"/>
      <c r="V46" s="217"/>
      <c r="W46" s="191"/>
      <c r="X46" s="191"/>
      <c r="Y46" s="218"/>
      <c r="Z46" s="216"/>
      <c r="AA46" s="217"/>
      <c r="AB46" s="189" t="s">
        <v>1635</v>
      </c>
      <c r="AD46" s="190" t="s">
        <v>1255</v>
      </c>
      <c r="AE46" s="191"/>
      <c r="AF46" s="191"/>
      <c r="AG46" s="486"/>
      <c r="AI46" s="477"/>
      <c r="AJ46" s="191"/>
      <c r="AK46" s="191"/>
      <c r="AL46" s="189" t="s">
        <v>1635</v>
      </c>
      <c r="AN46" s="186" t="s">
        <v>1342</v>
      </c>
      <c r="AO46" s="191"/>
      <c r="AP46" s="191"/>
      <c r="AQ46" s="220" t="s">
        <v>1635</v>
      </c>
      <c r="AS46" s="221" t="s">
        <v>1636</v>
      </c>
      <c r="AT46" s="191"/>
      <c r="AU46" s="191"/>
      <c r="AV46" s="220"/>
      <c r="AX46" s="221"/>
      <c r="AY46" s="191"/>
      <c r="AZ46" s="191"/>
      <c r="BA46" s="189" t="s">
        <v>1637</v>
      </c>
      <c r="BC46" s="190" t="s">
        <v>1455</v>
      </c>
      <c r="BD46" s="191"/>
      <c r="BE46" s="191"/>
      <c r="BF46" s="189" t="s">
        <v>1637</v>
      </c>
      <c r="BH46" s="190" t="s">
        <v>1638</v>
      </c>
      <c r="BI46" s="191"/>
      <c r="BJ46" s="191"/>
      <c r="BK46" s="189" t="s">
        <v>1639</v>
      </c>
      <c r="BM46" s="190" t="s">
        <v>1640</v>
      </c>
      <c r="BN46" s="191"/>
      <c r="BO46" s="191"/>
    </row>
    <row r="47" customFormat="false" ht="39.15" hidden="false" customHeight="false" outlineLevel="0" collapsed="false">
      <c r="A47" s="552"/>
      <c r="B47" s="186" t="s">
        <v>143</v>
      </c>
      <c r="C47" s="186" t="s">
        <v>1641</v>
      </c>
      <c r="D47" s="190"/>
      <c r="E47" s="191"/>
      <c r="F47" s="191"/>
      <c r="G47" s="191"/>
      <c r="H47" s="191"/>
      <c r="I47" s="191" t="s">
        <v>1642</v>
      </c>
      <c r="J47" s="189" t="s">
        <v>1643</v>
      </c>
      <c r="K47" s="191"/>
      <c r="M47" s="469" t="s">
        <v>1629</v>
      </c>
      <c r="O47" s="189" t="s">
        <v>1643</v>
      </c>
      <c r="P47" s="186"/>
      <c r="Q47" s="190" t="s">
        <v>1265</v>
      </c>
      <c r="T47" s="187"/>
      <c r="V47" s="186"/>
      <c r="W47" s="191"/>
      <c r="X47" s="191"/>
      <c r="Y47" s="187"/>
      <c r="Z47" s="219"/>
      <c r="AB47" s="189" t="s">
        <v>1644</v>
      </c>
      <c r="AD47" s="190" t="s">
        <v>1255</v>
      </c>
      <c r="AE47" s="191"/>
      <c r="AF47" s="191"/>
      <c r="AG47" s="486"/>
      <c r="AI47" s="477"/>
      <c r="AJ47" s="191"/>
      <c r="AK47" s="191"/>
      <c r="AL47" s="189" t="s">
        <v>1645</v>
      </c>
      <c r="AN47" s="190" t="s">
        <v>1324</v>
      </c>
      <c r="AO47" s="191"/>
      <c r="AP47" s="191"/>
      <c r="AQ47" s="220" t="s">
        <v>1646</v>
      </c>
      <c r="AS47" s="221" t="s">
        <v>1636</v>
      </c>
      <c r="AT47" s="191"/>
      <c r="AU47" s="191"/>
      <c r="AV47" s="220"/>
      <c r="AX47" s="221"/>
      <c r="AY47" s="191"/>
      <c r="AZ47" s="191"/>
      <c r="BA47" s="189" t="s">
        <v>1645</v>
      </c>
      <c r="BC47" s="190" t="s">
        <v>1455</v>
      </c>
      <c r="BD47" s="191"/>
      <c r="BE47" s="191"/>
      <c r="BF47" s="553" t="s">
        <v>1647</v>
      </c>
      <c r="BH47" s="190" t="s">
        <v>1638</v>
      </c>
      <c r="BI47" s="191"/>
      <c r="BJ47" s="191"/>
      <c r="BK47" s="187"/>
      <c r="BM47" s="190"/>
      <c r="BN47" s="191"/>
      <c r="BO47" s="191"/>
    </row>
    <row r="48" customFormat="false" ht="15.05" hidden="false" customHeight="false" outlineLevel="0" collapsed="false">
      <c r="A48" s="552"/>
      <c r="B48" s="186" t="s">
        <v>145</v>
      </c>
      <c r="C48" s="186" t="s">
        <v>1648</v>
      </c>
      <c r="D48" s="190"/>
      <c r="E48" s="191"/>
      <c r="F48" s="191"/>
      <c r="G48" s="191"/>
      <c r="H48" s="191"/>
      <c r="I48" s="191"/>
      <c r="J48" s="191"/>
      <c r="K48" s="191"/>
      <c r="M48" s="191"/>
      <c r="O48" s="189" t="s">
        <v>1649</v>
      </c>
      <c r="P48" s="186"/>
      <c r="Q48" s="190" t="s">
        <v>1265</v>
      </c>
      <c r="T48" s="187"/>
      <c r="V48" s="186"/>
      <c r="W48" s="191"/>
      <c r="X48" s="191"/>
      <c r="Y48" s="187"/>
      <c r="Z48" s="219"/>
      <c r="AB48" s="189" t="s">
        <v>1650</v>
      </c>
      <c r="AD48" s="190" t="s">
        <v>1255</v>
      </c>
      <c r="AE48" s="191"/>
      <c r="AF48" s="191"/>
      <c r="AG48" s="486"/>
      <c r="AI48" s="477"/>
      <c r="AJ48" s="191"/>
      <c r="AK48" s="191"/>
      <c r="AL48" s="189" t="s">
        <v>1651</v>
      </c>
      <c r="AN48" s="190"/>
      <c r="AO48" s="191"/>
      <c r="AP48" s="191"/>
      <c r="AQ48" s="220"/>
      <c r="AS48" s="221"/>
      <c r="AT48" s="191"/>
      <c r="AU48" s="191"/>
      <c r="AV48" s="220"/>
      <c r="AX48" s="221"/>
      <c r="AY48" s="191"/>
      <c r="AZ48" s="191"/>
      <c r="BA48" s="189" t="s">
        <v>1652</v>
      </c>
      <c r="BC48" s="190" t="s">
        <v>1455</v>
      </c>
      <c r="BD48" s="191"/>
      <c r="BE48" s="191"/>
      <c r="BH48" s="190"/>
      <c r="BI48" s="191"/>
      <c r="BJ48" s="191"/>
      <c r="BM48" s="190"/>
      <c r="BN48" s="191"/>
      <c r="BO48" s="191"/>
    </row>
    <row r="49" customFormat="false" ht="42.15" hidden="false" customHeight="true" outlineLevel="0" collapsed="false">
      <c r="A49" s="552"/>
      <c r="B49" s="267" t="s">
        <v>1278</v>
      </c>
      <c r="C49" s="267" t="s">
        <v>1653</v>
      </c>
      <c r="D49" s="190"/>
      <c r="E49" s="534"/>
      <c r="F49" s="554" t="s">
        <v>1654</v>
      </c>
      <c r="G49" s="555" t="s">
        <v>1234</v>
      </c>
      <c r="H49" s="534" t="s">
        <v>1265</v>
      </c>
      <c r="I49" s="534"/>
      <c r="J49" s="330" t="s">
        <v>1655</v>
      </c>
      <c r="K49" s="555" t="s">
        <v>1234</v>
      </c>
      <c r="L49" s="191" t="s">
        <v>1248</v>
      </c>
      <c r="M49" s="191"/>
      <c r="N49" s="538"/>
      <c r="O49" s="230" t="s">
        <v>1656</v>
      </c>
      <c r="P49" s="474" t="s">
        <v>1234</v>
      </c>
      <c r="Q49" s="190" t="s">
        <v>1265</v>
      </c>
      <c r="R49" s="315" t="s">
        <v>155</v>
      </c>
      <c r="S49" s="315" t="s">
        <v>155</v>
      </c>
      <c r="T49" s="187"/>
      <c r="V49" s="186"/>
      <c r="W49" s="191"/>
      <c r="X49" s="191"/>
      <c r="Y49" s="187"/>
      <c r="Z49" s="219"/>
      <c r="AB49" s="189"/>
      <c r="AD49" s="190"/>
      <c r="AE49" s="191"/>
      <c r="AF49" s="191"/>
      <c r="AG49" s="486"/>
      <c r="AI49" s="477"/>
      <c r="AJ49" s="191"/>
      <c r="AK49" s="191"/>
      <c r="AL49" s="187"/>
      <c r="AN49" s="190"/>
      <c r="AO49" s="191"/>
      <c r="AP49" s="191"/>
      <c r="AQ49" s="234" t="s">
        <v>1657</v>
      </c>
      <c r="AR49" s="261" t="s">
        <v>154</v>
      </c>
      <c r="AS49" s="221" t="s">
        <v>1658</v>
      </c>
      <c r="AT49" s="191"/>
      <c r="AU49" s="556" t="s">
        <v>1659</v>
      </c>
      <c r="AV49" s="234" t="s">
        <v>1660</v>
      </c>
      <c r="AW49" s="261" t="s">
        <v>154</v>
      </c>
      <c r="AX49" s="221" t="s">
        <v>1658</v>
      </c>
      <c r="AY49" s="191"/>
      <c r="AZ49" s="556" t="s">
        <v>1659</v>
      </c>
      <c r="BA49" s="189"/>
      <c r="BC49" s="190"/>
      <c r="BD49" s="191"/>
      <c r="BE49" s="191"/>
      <c r="BH49" s="190"/>
      <c r="BI49" s="191"/>
      <c r="BJ49" s="191"/>
      <c r="BM49" s="190"/>
      <c r="BN49" s="191"/>
      <c r="BO49" s="191"/>
    </row>
    <row r="50" customFormat="false" ht="15.65" hidden="false" customHeight="false" outlineLevel="0" collapsed="false">
      <c r="A50" s="552"/>
      <c r="B50" s="267"/>
      <c r="C50" s="267"/>
      <c r="D50" s="190"/>
      <c r="E50" s="191"/>
      <c r="F50" s="191"/>
      <c r="G50" s="191"/>
      <c r="H50" s="191"/>
      <c r="I50" s="191"/>
      <c r="J50" s="191"/>
      <c r="K50" s="191"/>
      <c r="M50" s="191"/>
      <c r="O50" s="186"/>
      <c r="Q50" s="186"/>
      <c r="R50" s="187"/>
      <c r="S50" s="187"/>
      <c r="T50" s="230"/>
      <c r="V50" s="186"/>
      <c r="W50" s="187"/>
      <c r="X50" s="187"/>
      <c r="Y50" s="187"/>
      <c r="Z50" s="219"/>
      <c r="AB50" s="189"/>
      <c r="AD50" s="190"/>
      <c r="AE50" s="187"/>
      <c r="AF50" s="187"/>
      <c r="AJ50" s="187"/>
      <c r="AK50" s="187"/>
      <c r="AL50" s="187"/>
      <c r="AO50" s="187"/>
      <c r="AP50" s="187"/>
      <c r="AT50" s="187"/>
      <c r="AU50" s="187"/>
      <c r="AY50" s="187"/>
      <c r="AZ50" s="187"/>
      <c r="BA50" s="557" t="s">
        <v>1661</v>
      </c>
      <c r="BB50" s="231" t="s">
        <v>355</v>
      </c>
      <c r="BC50" s="190" t="s">
        <v>1455</v>
      </c>
      <c r="BD50" s="259" t="s">
        <v>359</v>
      </c>
      <c r="BE50" s="259" t="s">
        <v>359</v>
      </c>
      <c r="BF50" s="230"/>
      <c r="BH50" s="190"/>
      <c r="BI50" s="187"/>
      <c r="BJ50" s="187"/>
      <c r="BK50" s="230"/>
      <c r="BM50" s="190"/>
      <c r="BN50" s="187"/>
      <c r="BO50" s="187"/>
    </row>
    <row r="51" customFormat="false" ht="63.25" hidden="false" customHeight="false" outlineLevel="0" collapsed="false">
      <c r="A51" s="552"/>
      <c r="B51" s="267"/>
      <c r="C51" s="267"/>
      <c r="D51" s="190"/>
      <c r="E51" s="191"/>
      <c r="F51" s="191"/>
      <c r="G51" s="191"/>
      <c r="H51" s="191"/>
      <c r="I51" s="191"/>
      <c r="J51" s="191"/>
      <c r="K51" s="191"/>
      <c r="M51" s="191"/>
      <c r="O51" s="230"/>
      <c r="P51" s="474"/>
      <c r="Q51" s="186"/>
      <c r="R51" s="187"/>
      <c r="S51" s="187"/>
      <c r="T51" s="230"/>
      <c r="V51" s="186"/>
      <c r="W51" s="187"/>
      <c r="X51" s="187"/>
      <c r="Y51" s="187"/>
      <c r="Z51" s="219"/>
      <c r="AB51" s="189"/>
      <c r="AD51" s="190"/>
      <c r="AE51" s="187"/>
      <c r="AF51" s="187"/>
      <c r="AJ51" s="187"/>
      <c r="AK51" s="187"/>
      <c r="AL51" s="187"/>
      <c r="AO51" s="187"/>
      <c r="AP51" s="187"/>
      <c r="AQ51" s="234"/>
      <c r="AR51" s="261"/>
      <c r="AS51" s="221"/>
      <c r="AT51" s="187"/>
      <c r="AU51" s="187"/>
      <c r="AV51" s="260"/>
      <c r="AW51" s="261"/>
      <c r="AX51" s="221"/>
      <c r="AY51" s="187"/>
      <c r="AZ51" s="187"/>
      <c r="BA51" s="557" t="s">
        <v>1662</v>
      </c>
      <c r="BB51" s="231" t="s">
        <v>624</v>
      </c>
      <c r="BC51" s="190" t="s">
        <v>1658</v>
      </c>
      <c r="BD51" s="259" t="s">
        <v>1663</v>
      </c>
      <c r="BE51" s="259" t="s">
        <v>1663</v>
      </c>
      <c r="BF51" s="187"/>
      <c r="BI51" s="187"/>
      <c r="BJ51" s="187"/>
      <c r="BK51" s="230"/>
      <c r="BM51" s="190"/>
      <c r="BN51" s="187"/>
      <c r="BO51" s="187"/>
    </row>
    <row r="52" customFormat="false" ht="154.2" hidden="false" customHeight="false" outlineLevel="0" collapsed="false">
      <c r="A52" s="552"/>
      <c r="B52" s="267"/>
      <c r="C52" s="267"/>
      <c r="D52" s="190"/>
      <c r="E52" s="191"/>
      <c r="F52" s="191"/>
      <c r="G52" s="191"/>
      <c r="H52" s="191"/>
      <c r="I52" s="191"/>
      <c r="J52" s="191"/>
      <c r="K52" s="191"/>
      <c r="M52" s="191"/>
      <c r="O52" s="230"/>
      <c r="P52" s="474"/>
      <c r="Q52" s="186"/>
      <c r="R52" s="187"/>
      <c r="S52" s="187"/>
      <c r="T52" s="230"/>
      <c r="V52" s="186"/>
      <c r="W52" s="187"/>
      <c r="X52" s="187"/>
      <c r="Y52" s="187"/>
      <c r="Z52" s="219"/>
      <c r="AB52" s="230" t="s">
        <v>1664</v>
      </c>
      <c r="AC52" s="231" t="s">
        <v>1491</v>
      </c>
      <c r="AD52" s="190" t="s">
        <v>1255</v>
      </c>
      <c r="AE52" s="259" t="s">
        <v>1665</v>
      </c>
      <c r="AF52" s="259" t="s">
        <v>1665</v>
      </c>
      <c r="AG52" s="507" t="s">
        <v>1635</v>
      </c>
      <c r="AH52" s="508" t="s">
        <v>1491</v>
      </c>
      <c r="AI52" s="477" t="s">
        <v>1658</v>
      </c>
      <c r="AJ52" s="259" t="s">
        <v>1665</v>
      </c>
      <c r="AK52" s="259" t="s">
        <v>1665</v>
      </c>
      <c r="AL52" s="230" t="s">
        <v>1666</v>
      </c>
      <c r="AM52" s="231" t="s">
        <v>1491</v>
      </c>
      <c r="AN52" s="190" t="s">
        <v>1658</v>
      </c>
      <c r="AO52" s="259" t="s">
        <v>1665</v>
      </c>
      <c r="AP52" s="259" t="s">
        <v>1665</v>
      </c>
      <c r="AQ52" s="234" t="s">
        <v>1635</v>
      </c>
      <c r="AR52" s="261" t="s">
        <v>1491</v>
      </c>
      <c r="AS52" s="221" t="s">
        <v>1636</v>
      </c>
      <c r="AT52" s="187"/>
      <c r="AU52" s="259" t="s">
        <v>1665</v>
      </c>
      <c r="AV52" s="234" t="s">
        <v>1667</v>
      </c>
      <c r="AW52" s="261" t="s">
        <v>1491</v>
      </c>
      <c r="AX52" s="221" t="s">
        <v>1658</v>
      </c>
      <c r="AY52" s="187"/>
      <c r="AZ52" s="259" t="s">
        <v>1665</v>
      </c>
      <c r="BA52" s="230"/>
      <c r="BB52" s="231"/>
      <c r="BC52" s="190"/>
      <c r="BD52" s="187"/>
      <c r="BE52" s="187"/>
      <c r="BF52" s="230" t="s">
        <v>1668</v>
      </c>
      <c r="BG52" s="231" t="s">
        <v>293</v>
      </c>
      <c r="BH52" s="190" t="s">
        <v>1658</v>
      </c>
      <c r="BI52" s="233" t="s">
        <v>1669</v>
      </c>
      <c r="BJ52" s="233" t="s">
        <v>1669</v>
      </c>
      <c r="BK52" s="230"/>
      <c r="BM52" s="190"/>
      <c r="BN52" s="187"/>
      <c r="BO52" s="187"/>
    </row>
    <row r="53" customFormat="false" ht="248.15" hidden="false" customHeight="false" outlineLevel="0" collapsed="false">
      <c r="A53" s="552"/>
      <c r="B53" s="267"/>
      <c r="C53" s="267"/>
      <c r="D53" s="190"/>
      <c r="E53" s="191"/>
      <c r="F53" s="191"/>
      <c r="G53" s="191"/>
      <c r="H53" s="191"/>
      <c r="I53" s="191"/>
      <c r="J53" s="471"/>
      <c r="K53" s="471"/>
      <c r="L53" s="483"/>
      <c r="M53" s="191"/>
      <c r="O53" s="230"/>
      <c r="P53" s="474"/>
      <c r="Q53" s="186"/>
      <c r="R53" s="187"/>
      <c r="S53" s="187"/>
      <c r="T53" s="230"/>
      <c r="V53" s="186"/>
      <c r="W53" s="187"/>
      <c r="X53" s="187"/>
      <c r="Y53" s="187"/>
      <c r="Z53" s="219"/>
      <c r="AB53" s="189"/>
      <c r="AD53" s="190"/>
      <c r="AE53" s="187"/>
      <c r="AF53" s="187"/>
      <c r="AJ53" s="187"/>
      <c r="AK53" s="187"/>
      <c r="AL53" s="187"/>
      <c r="AO53" s="187"/>
      <c r="AP53" s="187"/>
      <c r="AQ53" s="234"/>
      <c r="AR53" s="261"/>
      <c r="AS53" s="221"/>
      <c r="AT53" s="187"/>
      <c r="AU53" s="187"/>
      <c r="AY53" s="187"/>
      <c r="AZ53" s="187"/>
      <c r="BA53" s="230"/>
      <c r="BB53" s="231"/>
      <c r="BC53" s="190"/>
      <c r="BD53" s="187"/>
      <c r="BE53" s="187"/>
      <c r="BF53" s="230" t="s">
        <v>1670</v>
      </c>
      <c r="BG53" s="231" t="s">
        <v>1297</v>
      </c>
      <c r="BH53" s="190" t="s">
        <v>1658</v>
      </c>
      <c r="BI53" s="285" t="s">
        <v>1671</v>
      </c>
      <c r="BJ53" s="285" t="s">
        <v>1671</v>
      </c>
      <c r="BK53" s="187" t="s">
        <v>1672</v>
      </c>
      <c r="BL53" s="231" t="s">
        <v>1297</v>
      </c>
      <c r="BM53" s="190" t="s">
        <v>1658</v>
      </c>
      <c r="BN53" s="285" t="s">
        <v>1673</v>
      </c>
      <c r="BO53" s="285" t="s">
        <v>1673</v>
      </c>
    </row>
    <row r="54" customFormat="false" ht="15.8" hidden="false" customHeight="true" outlineLevel="0" collapsed="false">
      <c r="A54" s="552"/>
      <c r="B54" s="333" t="s">
        <v>162</v>
      </c>
      <c r="C54" s="333" t="s">
        <v>1674</v>
      </c>
      <c r="D54" s="190"/>
      <c r="E54" s="0"/>
      <c r="F54" s="191"/>
      <c r="G54" s="191"/>
      <c r="H54" s="191"/>
      <c r="I54" s="0"/>
      <c r="J54" s="191"/>
      <c r="K54" s="191"/>
      <c r="M54" s="191"/>
      <c r="O54" s="276" t="s">
        <v>1675</v>
      </c>
      <c r="P54" s="558" t="s">
        <v>1234</v>
      </c>
      <c r="Q54" s="186" t="s">
        <v>1387</v>
      </c>
      <c r="R54" s="187"/>
      <c r="S54" s="187" t="s">
        <v>1676</v>
      </c>
      <c r="T54" s="230"/>
      <c r="V54" s="186"/>
      <c r="W54" s="187"/>
      <c r="X54" s="187"/>
      <c r="Y54" s="187"/>
      <c r="Z54" s="219"/>
      <c r="AB54" s="276" t="s">
        <v>1677</v>
      </c>
      <c r="AC54" s="277" t="s">
        <v>154</v>
      </c>
      <c r="AD54" s="190" t="s">
        <v>1255</v>
      </c>
      <c r="AE54" s="244" t="s">
        <v>155</v>
      </c>
      <c r="AF54" s="244" t="s">
        <v>155</v>
      </c>
      <c r="AJ54" s="187"/>
      <c r="AK54" s="187"/>
      <c r="AL54" s="276" t="s">
        <v>1677</v>
      </c>
      <c r="AM54" s="277" t="s">
        <v>154</v>
      </c>
      <c r="AN54" s="186" t="s">
        <v>1324</v>
      </c>
      <c r="AO54" s="244" t="s">
        <v>155</v>
      </c>
      <c r="AP54" s="244" t="s">
        <v>155</v>
      </c>
      <c r="AQ54" s="368" t="s">
        <v>1678</v>
      </c>
      <c r="AR54" s="279" t="s">
        <v>154</v>
      </c>
      <c r="AS54" s="221" t="s">
        <v>1636</v>
      </c>
      <c r="AT54" s="244" t="s">
        <v>155</v>
      </c>
      <c r="AU54" s="187"/>
      <c r="AY54" s="187"/>
      <c r="AZ54" s="187"/>
      <c r="BA54" s="230"/>
      <c r="BB54" s="231"/>
      <c r="BC54" s="190"/>
      <c r="BD54" s="187"/>
      <c r="BE54" s="187"/>
      <c r="BF54" s="230"/>
      <c r="BG54" s="231"/>
      <c r="BH54" s="190"/>
      <c r="BI54" s="187"/>
      <c r="BJ54" s="187"/>
      <c r="BK54" s="230"/>
      <c r="BL54" s="231"/>
      <c r="BM54" s="190"/>
      <c r="BN54" s="187"/>
      <c r="BO54" s="187"/>
    </row>
    <row r="55" customFormat="false" ht="83.7" hidden="false" customHeight="false" outlineLevel="0" collapsed="false">
      <c r="A55" s="552"/>
      <c r="B55" s="333" t="s">
        <v>162</v>
      </c>
      <c r="C55" s="333" t="s">
        <v>1674</v>
      </c>
      <c r="D55" s="190"/>
      <c r="E55" s="233" t="s">
        <v>1679</v>
      </c>
      <c r="F55" s="270" t="s">
        <v>1680</v>
      </c>
      <c r="G55" s="559" t="s">
        <v>1234</v>
      </c>
      <c r="H55" s="191" t="s">
        <v>1248</v>
      </c>
      <c r="I55" s="233" t="s">
        <v>1679</v>
      </c>
      <c r="J55" s="270" t="s">
        <v>1680</v>
      </c>
      <c r="K55" s="559" t="s">
        <v>1234</v>
      </c>
      <c r="L55" s="191" t="s">
        <v>1248</v>
      </c>
      <c r="M55" s="191"/>
      <c r="O55" s="560"/>
      <c r="P55" s="474"/>
      <c r="Q55" s="336"/>
      <c r="R55" s="305"/>
      <c r="S55" s="305"/>
      <c r="T55" s="230"/>
      <c r="V55" s="186"/>
      <c r="W55" s="305"/>
      <c r="X55" s="305"/>
      <c r="Y55" s="187"/>
      <c r="Z55" s="219"/>
      <c r="AB55" s="276" t="s">
        <v>1681</v>
      </c>
      <c r="AC55" s="277" t="s">
        <v>154</v>
      </c>
      <c r="AD55" s="190" t="s">
        <v>1255</v>
      </c>
      <c r="AE55" s="244" t="s">
        <v>155</v>
      </c>
      <c r="AF55" s="244" t="s">
        <v>155</v>
      </c>
      <c r="AJ55" s="305"/>
      <c r="AK55" s="305"/>
      <c r="AL55" s="276" t="s">
        <v>1681</v>
      </c>
      <c r="AM55" s="277" t="s">
        <v>154</v>
      </c>
      <c r="AN55" s="186" t="s">
        <v>1324</v>
      </c>
      <c r="AO55" s="244" t="s">
        <v>155</v>
      </c>
      <c r="AP55" s="244" t="s">
        <v>155</v>
      </c>
      <c r="AQ55" s="368" t="s">
        <v>1682</v>
      </c>
      <c r="AR55" s="279" t="s">
        <v>154</v>
      </c>
      <c r="AS55" s="221" t="s">
        <v>1636</v>
      </c>
      <c r="AT55" s="244" t="s">
        <v>155</v>
      </c>
      <c r="AU55" s="305"/>
      <c r="AY55" s="305"/>
      <c r="AZ55" s="305"/>
      <c r="BA55" s="230"/>
      <c r="BB55" s="231"/>
      <c r="BC55" s="190"/>
      <c r="BD55" s="305"/>
      <c r="BE55" s="305"/>
      <c r="BF55" s="230"/>
      <c r="BG55" s="231"/>
      <c r="BH55" s="190"/>
      <c r="BI55" s="305"/>
      <c r="BJ55" s="305"/>
      <c r="BK55" s="230"/>
      <c r="BL55" s="231"/>
      <c r="BM55" s="190"/>
      <c r="BN55" s="305"/>
      <c r="BO55" s="305"/>
    </row>
    <row r="56" customFormat="false" ht="26.5" hidden="false" customHeight="false" outlineLevel="0" collapsed="false">
      <c r="A56" s="552"/>
      <c r="B56" s="333" t="s">
        <v>162</v>
      </c>
      <c r="C56" s="333" t="s">
        <v>1674</v>
      </c>
      <c r="D56" s="190"/>
      <c r="E56" s="239"/>
      <c r="F56" s="239"/>
      <c r="G56" s="239"/>
      <c r="H56" s="239"/>
      <c r="I56" s="239"/>
      <c r="J56" s="239"/>
      <c r="K56" s="239"/>
      <c r="L56" s="239"/>
      <c r="M56" s="239"/>
      <c r="N56" s="241"/>
      <c r="O56" s="246"/>
      <c r="P56" s="561"/>
      <c r="Q56" s="213"/>
      <c r="R56" s="239"/>
      <c r="S56" s="239"/>
      <c r="T56" s="246"/>
      <c r="U56" s="235"/>
      <c r="V56" s="213"/>
      <c r="W56" s="239"/>
      <c r="X56" s="239"/>
      <c r="Y56" s="245"/>
      <c r="Z56" s="235"/>
      <c r="AA56" s="213"/>
      <c r="AB56" s="246"/>
      <c r="AC56" s="235"/>
      <c r="AD56" s="213"/>
      <c r="AE56" s="239"/>
      <c r="AF56" s="239"/>
      <c r="AG56" s="516"/>
      <c r="AH56" s="517"/>
      <c r="AI56" s="518"/>
      <c r="AJ56" s="239"/>
      <c r="AK56" s="239"/>
      <c r="AL56" s="246"/>
      <c r="AM56" s="235"/>
      <c r="AN56" s="235"/>
      <c r="AO56" s="239"/>
      <c r="AP56" s="239"/>
      <c r="AQ56" s="247"/>
      <c r="AR56" s="248"/>
      <c r="AS56" s="322"/>
      <c r="AT56" s="239"/>
      <c r="AU56" s="239"/>
      <c r="AV56" s="247"/>
      <c r="AW56" s="248"/>
      <c r="AX56" s="322"/>
      <c r="AY56" s="239"/>
      <c r="AZ56" s="239"/>
      <c r="BA56" s="562" t="s">
        <v>1683</v>
      </c>
      <c r="BB56" s="243" t="s">
        <v>1684</v>
      </c>
      <c r="BC56" s="213" t="s">
        <v>1520</v>
      </c>
      <c r="BD56" s="320" t="s">
        <v>1685</v>
      </c>
      <c r="BE56" s="320" t="s">
        <v>1685</v>
      </c>
      <c r="BF56" s="246"/>
      <c r="BG56" s="235"/>
      <c r="BH56" s="213"/>
      <c r="BI56" s="239"/>
      <c r="BJ56" s="239"/>
      <c r="BK56" s="246"/>
      <c r="BL56" s="235"/>
      <c r="BM56" s="213"/>
      <c r="BN56" s="239"/>
      <c r="BO56" s="239"/>
    </row>
    <row r="57" customFormat="false" ht="37.95" hidden="false" customHeight="true" outlineLevel="0" collapsed="false">
      <c r="A57" s="212" t="n">
        <v>8</v>
      </c>
      <c r="B57" s="186" t="s">
        <v>122</v>
      </c>
      <c r="C57" s="186" t="s">
        <v>1686</v>
      </c>
      <c r="D57" s="213" t="s">
        <v>1687</v>
      </c>
      <c r="E57" s="191" t="s">
        <v>1688</v>
      </c>
      <c r="F57" s="191"/>
      <c r="G57" s="191"/>
      <c r="H57" s="191"/>
      <c r="I57" s="191" t="s">
        <v>1689</v>
      </c>
      <c r="J57" s="187" t="s">
        <v>1690</v>
      </c>
      <c r="L57" s="191" t="s">
        <v>1336</v>
      </c>
      <c r="M57" s="469" t="s">
        <v>1691</v>
      </c>
      <c r="N57" s="188" t="s">
        <v>1692</v>
      </c>
      <c r="O57" s="215" t="s">
        <v>1693</v>
      </c>
      <c r="P57" s="503"/>
      <c r="Q57" s="217" t="s">
        <v>1694</v>
      </c>
      <c r="R57" s="252"/>
      <c r="S57" s="252"/>
      <c r="T57" s="187" t="s">
        <v>1693</v>
      </c>
      <c r="U57" s="216"/>
      <c r="V57" s="217" t="s">
        <v>1695</v>
      </c>
      <c r="W57" s="252"/>
      <c r="X57" s="252"/>
      <c r="Y57" s="218"/>
      <c r="Z57" s="216"/>
      <c r="AA57" s="217"/>
      <c r="AB57" s="189" t="s">
        <v>1696</v>
      </c>
      <c r="AD57" s="190" t="s">
        <v>1255</v>
      </c>
      <c r="AE57" s="252"/>
      <c r="AF57" s="252"/>
      <c r="AG57" s="486"/>
      <c r="AI57" s="477"/>
      <c r="AJ57" s="252"/>
      <c r="AK57" s="252"/>
      <c r="AL57" s="189" t="s">
        <v>1696</v>
      </c>
      <c r="AN57" s="186" t="s">
        <v>1342</v>
      </c>
      <c r="AO57" s="252"/>
      <c r="AP57" s="252"/>
      <c r="AQ57" s="220" t="s">
        <v>1697</v>
      </c>
      <c r="AS57" s="221" t="s">
        <v>1636</v>
      </c>
      <c r="AT57" s="252"/>
      <c r="AU57" s="252"/>
      <c r="AV57" s="220"/>
      <c r="AX57" s="221"/>
      <c r="AY57" s="252"/>
      <c r="AZ57" s="252"/>
      <c r="BA57" s="189"/>
      <c r="BC57" s="190"/>
      <c r="BD57" s="252"/>
      <c r="BE57" s="252"/>
      <c r="BF57" s="189" t="s">
        <v>1698</v>
      </c>
      <c r="BH57" s="190" t="s">
        <v>1699</v>
      </c>
      <c r="BI57" s="252"/>
      <c r="BJ57" s="252"/>
      <c r="BK57" s="189" t="s">
        <v>1693</v>
      </c>
      <c r="BM57" s="190" t="s">
        <v>1602</v>
      </c>
      <c r="BN57" s="252"/>
      <c r="BO57" s="252"/>
    </row>
    <row r="58" customFormat="false" ht="27.7" hidden="false" customHeight="false" outlineLevel="0" collapsed="false">
      <c r="A58" s="212"/>
      <c r="B58" s="186" t="s">
        <v>143</v>
      </c>
      <c r="C58" s="186" t="s">
        <v>1700</v>
      </c>
      <c r="D58" s="213"/>
      <c r="E58" s="191"/>
      <c r="F58" s="191"/>
      <c r="G58" s="191"/>
      <c r="H58" s="191"/>
      <c r="I58" s="191"/>
      <c r="M58" s="519" t="s">
        <v>1701</v>
      </c>
      <c r="O58" s="189" t="s">
        <v>1702</v>
      </c>
      <c r="P58" s="186"/>
      <c r="Q58" s="190" t="s">
        <v>1265</v>
      </c>
      <c r="T58" s="189" t="s">
        <v>1703</v>
      </c>
      <c r="V58" s="190" t="s">
        <v>1265</v>
      </c>
      <c r="W58" s="191"/>
      <c r="X58" s="191"/>
      <c r="Y58" s="187"/>
      <c r="Z58" s="219"/>
      <c r="AB58" s="189" t="s">
        <v>1704</v>
      </c>
      <c r="AD58" s="190" t="s">
        <v>1255</v>
      </c>
      <c r="AE58" s="191"/>
      <c r="AF58" s="191"/>
      <c r="AG58" s="486"/>
      <c r="AI58" s="477"/>
      <c r="AJ58" s="191"/>
      <c r="AK58" s="191"/>
      <c r="AL58" s="189" t="s">
        <v>1703</v>
      </c>
      <c r="AN58" s="190" t="s">
        <v>1265</v>
      </c>
      <c r="AO58" s="191"/>
      <c r="AP58" s="191"/>
      <c r="AQ58" s="220" t="s">
        <v>1703</v>
      </c>
      <c r="AS58" s="221" t="s">
        <v>1636</v>
      </c>
      <c r="AT58" s="191"/>
      <c r="AU58" s="191"/>
      <c r="AV58" s="220"/>
      <c r="AX58" s="221"/>
      <c r="AY58" s="191"/>
      <c r="AZ58" s="191"/>
      <c r="BA58" s="195" t="s">
        <v>1705</v>
      </c>
      <c r="BC58" s="190" t="s">
        <v>1265</v>
      </c>
      <c r="BD58" s="191"/>
      <c r="BE58" s="191"/>
      <c r="BF58" s="189" t="s">
        <v>1706</v>
      </c>
      <c r="BH58" s="190" t="s">
        <v>1265</v>
      </c>
      <c r="BI58" s="191"/>
      <c r="BJ58" s="191"/>
      <c r="BK58" s="189" t="s">
        <v>1703</v>
      </c>
      <c r="BM58" s="190" t="s">
        <v>1265</v>
      </c>
      <c r="BN58" s="191"/>
      <c r="BO58" s="191"/>
    </row>
    <row r="59" customFormat="false" ht="15.8" hidden="false" customHeight="false" outlineLevel="0" collapsed="false">
      <c r="A59" s="212"/>
      <c r="B59" s="186" t="s">
        <v>145</v>
      </c>
      <c r="C59" s="186" t="s">
        <v>1707</v>
      </c>
      <c r="D59" s="213"/>
      <c r="E59" s="191"/>
      <c r="F59" s="191"/>
      <c r="G59" s="191"/>
      <c r="H59" s="191"/>
      <c r="I59" s="191"/>
      <c r="J59" s="505"/>
      <c r="K59" s="505"/>
      <c r="L59" s="505"/>
      <c r="M59" s="191"/>
      <c r="O59" s="189" t="s">
        <v>1708</v>
      </c>
      <c r="P59" s="186"/>
      <c r="Q59" s="190" t="s">
        <v>1265</v>
      </c>
      <c r="T59" s="189" t="s">
        <v>1709</v>
      </c>
      <c r="V59" s="190" t="s">
        <v>1265</v>
      </c>
      <c r="W59" s="191"/>
      <c r="X59" s="191"/>
      <c r="Y59" s="187"/>
      <c r="Z59" s="219"/>
      <c r="AB59" s="189" t="s">
        <v>1696</v>
      </c>
      <c r="AD59" s="190" t="s">
        <v>1255</v>
      </c>
      <c r="AE59" s="191"/>
      <c r="AF59" s="191"/>
      <c r="AG59" s="486"/>
      <c r="AI59" s="477"/>
      <c r="AJ59" s="191"/>
      <c r="AK59" s="191"/>
      <c r="AL59" s="189" t="s">
        <v>1710</v>
      </c>
      <c r="AN59" s="190" t="s">
        <v>1265</v>
      </c>
      <c r="AO59" s="191"/>
      <c r="AP59" s="191"/>
      <c r="AQ59" s="220"/>
      <c r="AS59" s="221"/>
      <c r="AT59" s="191"/>
      <c r="AU59" s="191"/>
      <c r="AV59" s="220"/>
      <c r="AX59" s="221"/>
      <c r="AY59" s="191"/>
      <c r="AZ59" s="191"/>
      <c r="BA59" s="189" t="s">
        <v>1711</v>
      </c>
      <c r="BC59" s="190" t="s">
        <v>1265</v>
      </c>
      <c r="BD59" s="191"/>
      <c r="BE59" s="191"/>
      <c r="BF59" s="189" t="s">
        <v>1711</v>
      </c>
      <c r="BH59" s="190" t="s">
        <v>1265</v>
      </c>
      <c r="BI59" s="191"/>
      <c r="BJ59" s="191"/>
      <c r="BK59" s="189" t="s">
        <v>1712</v>
      </c>
      <c r="BM59" s="190" t="s">
        <v>1265</v>
      </c>
      <c r="BN59" s="191"/>
      <c r="BO59" s="191"/>
    </row>
    <row r="60" customFormat="false" ht="100" hidden="false" customHeight="true" outlineLevel="0" collapsed="false">
      <c r="A60" s="212"/>
      <c r="B60" s="267" t="s">
        <v>1278</v>
      </c>
      <c r="C60" s="267" t="s">
        <v>1713</v>
      </c>
      <c r="D60" s="213"/>
      <c r="E60" s="191"/>
      <c r="F60" s="563" t="s">
        <v>1714</v>
      </c>
      <c r="G60" s="564" t="s">
        <v>608</v>
      </c>
      <c r="H60" s="191" t="s">
        <v>1265</v>
      </c>
      <c r="I60" s="191"/>
      <c r="J60" s="330" t="s">
        <v>1715</v>
      </c>
      <c r="K60" s="565" t="s">
        <v>1716</v>
      </c>
      <c r="L60" s="191" t="s">
        <v>1336</v>
      </c>
      <c r="M60" s="191"/>
      <c r="O60" s="521" t="s">
        <v>1717</v>
      </c>
      <c r="P60" s="566" t="s">
        <v>291</v>
      </c>
      <c r="Q60" s="219" t="s">
        <v>1265</v>
      </c>
      <c r="R60" s="244" t="s">
        <v>155</v>
      </c>
      <c r="S60" s="244" t="s">
        <v>155</v>
      </c>
      <c r="T60" s="230" t="s">
        <v>1718</v>
      </c>
      <c r="U60" s="231" t="s">
        <v>293</v>
      </c>
      <c r="V60" s="190" t="s">
        <v>1265</v>
      </c>
      <c r="W60" s="567" t="s">
        <v>1719</v>
      </c>
      <c r="X60" s="567" t="s">
        <v>1719</v>
      </c>
      <c r="Y60" s="187"/>
      <c r="Z60" s="219"/>
      <c r="AB60" s="230" t="s">
        <v>1720</v>
      </c>
      <c r="AC60" s="231" t="s">
        <v>293</v>
      </c>
      <c r="AD60" s="190" t="s">
        <v>1255</v>
      </c>
      <c r="AE60" s="567" t="s">
        <v>1721</v>
      </c>
      <c r="AF60" s="567" t="s">
        <v>1721</v>
      </c>
      <c r="AG60" s="507" t="s">
        <v>1722</v>
      </c>
      <c r="AH60" s="508" t="s">
        <v>293</v>
      </c>
      <c r="AI60" s="477" t="s">
        <v>1694</v>
      </c>
      <c r="AJ60" s="187"/>
      <c r="AK60" s="187"/>
      <c r="AL60" s="230" t="s">
        <v>1722</v>
      </c>
      <c r="AM60" s="231" t="s">
        <v>293</v>
      </c>
      <c r="AN60" s="190" t="s">
        <v>1265</v>
      </c>
      <c r="AO60" s="567" t="s">
        <v>1721</v>
      </c>
      <c r="AP60" s="567" t="s">
        <v>1721</v>
      </c>
      <c r="AQ60" s="234" t="s">
        <v>1723</v>
      </c>
      <c r="AR60" s="261" t="s">
        <v>293</v>
      </c>
      <c r="AS60" s="221" t="s">
        <v>1694</v>
      </c>
      <c r="AT60" s="187"/>
      <c r="AU60" s="244" t="s">
        <v>1724</v>
      </c>
      <c r="AV60" s="234" t="s">
        <v>1723</v>
      </c>
      <c r="AW60" s="261" t="s">
        <v>293</v>
      </c>
      <c r="AX60" s="221" t="s">
        <v>1694</v>
      </c>
      <c r="AY60" s="187"/>
      <c r="AZ60" s="244" t="s">
        <v>1724</v>
      </c>
      <c r="BA60" s="230" t="s">
        <v>1725</v>
      </c>
      <c r="BB60" s="231" t="s">
        <v>293</v>
      </c>
      <c r="BC60" s="190" t="s">
        <v>1265</v>
      </c>
      <c r="BD60" s="244" t="s">
        <v>155</v>
      </c>
      <c r="BE60" s="244" t="s">
        <v>155</v>
      </c>
      <c r="BF60" s="555" t="s">
        <v>1726</v>
      </c>
      <c r="BG60" s="474" t="s">
        <v>293</v>
      </c>
      <c r="BH60" s="190" t="s">
        <v>1694</v>
      </c>
      <c r="BI60" s="244" t="s">
        <v>155</v>
      </c>
      <c r="BJ60" s="244" t="s">
        <v>155</v>
      </c>
      <c r="BK60" s="230" t="s">
        <v>1727</v>
      </c>
      <c r="BL60" s="231" t="s">
        <v>293</v>
      </c>
      <c r="BM60" s="190" t="s">
        <v>1265</v>
      </c>
      <c r="BN60" s="244" t="s">
        <v>155</v>
      </c>
      <c r="BO60" s="244" t="s">
        <v>155</v>
      </c>
    </row>
    <row r="61" customFormat="false" ht="124.05" hidden="false" customHeight="false" outlineLevel="0" collapsed="false">
      <c r="A61" s="212"/>
      <c r="B61" s="267"/>
      <c r="C61" s="267"/>
      <c r="D61" s="213"/>
      <c r="E61" s="191"/>
      <c r="F61" s="191"/>
      <c r="G61" s="191"/>
      <c r="H61" s="191"/>
      <c r="I61" s="191"/>
      <c r="M61" s="191"/>
      <c r="O61" s="230"/>
      <c r="P61" s="474"/>
      <c r="Q61" s="186"/>
      <c r="R61" s="187"/>
      <c r="S61" s="187"/>
      <c r="T61" s="230"/>
      <c r="U61" s="231"/>
      <c r="V61" s="186"/>
      <c r="W61" s="187"/>
      <c r="X61" s="187"/>
      <c r="Y61" s="187"/>
      <c r="Z61" s="219"/>
      <c r="AB61" s="189"/>
      <c r="AD61" s="190"/>
      <c r="AE61" s="187"/>
      <c r="AF61" s="187"/>
      <c r="AG61" s="507"/>
      <c r="AH61" s="508"/>
      <c r="AI61" s="477"/>
      <c r="AJ61" s="187"/>
      <c r="AK61" s="187"/>
      <c r="AL61" s="230"/>
      <c r="AM61" s="231"/>
      <c r="AN61" s="190"/>
      <c r="AO61" s="187"/>
      <c r="AP61" s="187"/>
      <c r="AQ61" s="234" t="s">
        <v>1728</v>
      </c>
      <c r="AR61" s="261" t="s">
        <v>1729</v>
      </c>
      <c r="AS61" s="221" t="s">
        <v>1694</v>
      </c>
      <c r="AT61" s="187"/>
      <c r="AU61" s="244" t="s">
        <v>1730</v>
      </c>
      <c r="AV61" s="234" t="s">
        <v>1728</v>
      </c>
      <c r="AW61" s="261" t="s">
        <v>1729</v>
      </c>
      <c r="AX61" s="221" t="s">
        <v>1694</v>
      </c>
      <c r="AY61" s="187"/>
      <c r="AZ61" s="244" t="s">
        <v>1730</v>
      </c>
      <c r="BA61" s="230"/>
      <c r="BB61" s="231"/>
      <c r="BC61" s="190"/>
      <c r="BD61" s="187"/>
      <c r="BE61" s="187"/>
      <c r="BF61" s="187"/>
      <c r="BI61" s="187"/>
      <c r="BJ61" s="187"/>
      <c r="BK61" s="230"/>
      <c r="BL61" s="231"/>
      <c r="BM61" s="190"/>
      <c r="BN61" s="187"/>
      <c r="BO61" s="187"/>
    </row>
    <row r="62" customFormat="false" ht="15.05" hidden="false" customHeight="false" outlineLevel="0" collapsed="false">
      <c r="A62" s="212"/>
      <c r="B62" s="267"/>
      <c r="C62" s="267"/>
      <c r="D62" s="213"/>
      <c r="E62" s="191"/>
      <c r="F62" s="191"/>
      <c r="G62" s="191"/>
      <c r="H62" s="191"/>
      <c r="I62" s="191"/>
      <c r="M62" s="191"/>
      <c r="O62" s="230"/>
      <c r="P62" s="474"/>
      <c r="Q62" s="186"/>
      <c r="R62" s="187"/>
      <c r="S62" s="187"/>
      <c r="T62" s="230"/>
      <c r="U62" s="231"/>
      <c r="V62" s="186"/>
      <c r="W62" s="187"/>
      <c r="X62" s="187"/>
      <c r="Y62" s="187"/>
      <c r="Z62" s="219"/>
      <c r="AB62" s="189"/>
      <c r="AD62" s="190"/>
      <c r="AE62" s="187"/>
      <c r="AF62" s="187"/>
      <c r="AG62" s="507"/>
      <c r="AH62" s="508"/>
      <c r="AI62" s="477"/>
      <c r="AJ62" s="187"/>
      <c r="AK62" s="187"/>
      <c r="AL62" s="230"/>
      <c r="AM62" s="231"/>
      <c r="AN62" s="190"/>
      <c r="AO62" s="187"/>
      <c r="AP62" s="187"/>
      <c r="AQ62" s="234"/>
      <c r="AR62" s="261"/>
      <c r="AS62" s="221"/>
      <c r="AT62" s="187"/>
      <c r="AU62" s="187"/>
      <c r="AV62" s="234"/>
      <c r="AW62" s="261"/>
      <c r="AX62" s="221"/>
      <c r="AY62" s="187"/>
      <c r="AZ62" s="187"/>
      <c r="BA62" s="230"/>
      <c r="BB62" s="231"/>
      <c r="BC62" s="190"/>
      <c r="BD62" s="187"/>
      <c r="BE62" s="187"/>
      <c r="BF62" s="230" t="s">
        <v>1731</v>
      </c>
      <c r="BG62" s="231" t="s">
        <v>154</v>
      </c>
      <c r="BH62" s="190" t="s">
        <v>1265</v>
      </c>
      <c r="BI62" s="244" t="s">
        <v>155</v>
      </c>
      <c r="BJ62" s="244" t="s">
        <v>155</v>
      </c>
      <c r="BK62" s="230"/>
      <c r="BL62" s="231"/>
      <c r="BM62" s="190"/>
      <c r="BN62" s="187"/>
      <c r="BO62" s="187"/>
    </row>
    <row r="63" customFormat="false" ht="37.95" hidden="false" customHeight="true" outlineLevel="0" collapsed="false">
      <c r="A63" s="212"/>
      <c r="B63" s="333" t="s">
        <v>162</v>
      </c>
      <c r="C63" s="333" t="s">
        <v>1732</v>
      </c>
      <c r="D63" s="213"/>
      <c r="E63" s="191"/>
      <c r="F63" s="191"/>
      <c r="G63" s="191"/>
      <c r="H63" s="191"/>
      <c r="I63" s="191"/>
      <c r="M63" s="191"/>
      <c r="O63" s="230"/>
      <c r="P63" s="474"/>
      <c r="Q63" s="186"/>
      <c r="R63" s="187"/>
      <c r="S63" s="187"/>
      <c r="T63" s="230"/>
      <c r="U63" s="231"/>
      <c r="V63" s="186"/>
      <c r="W63" s="187"/>
      <c r="X63" s="187"/>
      <c r="Y63" s="187"/>
      <c r="Z63" s="219"/>
      <c r="AB63" s="189"/>
      <c r="AD63" s="190"/>
      <c r="AE63" s="187"/>
      <c r="AF63" s="187"/>
      <c r="AG63" s="507"/>
      <c r="AH63" s="508"/>
      <c r="AI63" s="477"/>
      <c r="AJ63" s="187"/>
      <c r="AK63" s="187"/>
      <c r="AL63" s="230"/>
      <c r="AM63" s="231"/>
      <c r="AN63" s="190"/>
      <c r="AO63" s="187"/>
      <c r="AP63" s="187"/>
      <c r="AQ63" s="368" t="s">
        <v>1733</v>
      </c>
      <c r="AR63" s="279" t="s">
        <v>293</v>
      </c>
      <c r="AS63" s="221" t="s">
        <v>1636</v>
      </c>
      <c r="AT63" s="187"/>
      <c r="AU63" s="244" t="s">
        <v>1724</v>
      </c>
      <c r="AV63" s="234"/>
      <c r="AW63" s="261"/>
      <c r="AX63" s="221"/>
      <c r="AY63" s="187"/>
      <c r="AZ63" s="187"/>
      <c r="BA63" s="230"/>
      <c r="BB63" s="231"/>
      <c r="BC63" s="190"/>
      <c r="BD63" s="187"/>
      <c r="BE63" s="187"/>
      <c r="BF63" s="230"/>
      <c r="BG63" s="231"/>
      <c r="BH63" s="190"/>
      <c r="BI63" s="187"/>
      <c r="BJ63" s="187"/>
      <c r="BK63" s="230"/>
      <c r="BL63" s="231"/>
      <c r="BM63" s="190"/>
      <c r="BN63" s="187"/>
      <c r="BO63" s="187"/>
    </row>
    <row r="64" customFormat="false" ht="100" hidden="false" customHeight="false" outlineLevel="0" collapsed="false">
      <c r="A64" s="212"/>
      <c r="B64" s="333" t="s">
        <v>162</v>
      </c>
      <c r="C64" s="333"/>
      <c r="D64" s="213"/>
      <c r="E64" s="402" t="s">
        <v>1734</v>
      </c>
      <c r="F64" s="532" t="s">
        <v>1735</v>
      </c>
      <c r="G64" s="492" t="s">
        <v>1736</v>
      </c>
      <c r="H64" s="483" t="s">
        <v>1737</v>
      </c>
      <c r="I64" s="402" t="s">
        <v>1734</v>
      </c>
      <c r="J64" s="532" t="s">
        <v>1735</v>
      </c>
      <c r="K64" s="492" t="s">
        <v>1738</v>
      </c>
      <c r="L64" s="483" t="s">
        <v>1737</v>
      </c>
      <c r="M64" s="237" t="s">
        <v>1739</v>
      </c>
      <c r="N64" s="241"/>
      <c r="O64" s="532" t="s">
        <v>1735</v>
      </c>
      <c r="P64" s="492" t="s">
        <v>1738</v>
      </c>
      <c r="Q64" s="219" t="s">
        <v>1737</v>
      </c>
      <c r="R64" s="244" t="s">
        <v>155</v>
      </c>
      <c r="S64" s="244" t="s">
        <v>155</v>
      </c>
      <c r="T64" s="242" t="s">
        <v>1740</v>
      </c>
      <c r="U64" s="243" t="s">
        <v>293</v>
      </c>
      <c r="V64" s="213" t="s">
        <v>1741</v>
      </c>
      <c r="W64" s="567" t="s">
        <v>1719</v>
      </c>
      <c r="X64" s="567" t="s">
        <v>1719</v>
      </c>
      <c r="Y64" s="245"/>
      <c r="Z64" s="235"/>
      <c r="AA64" s="213"/>
      <c r="AB64" s="246" t="s">
        <v>160</v>
      </c>
      <c r="AC64" s="235"/>
      <c r="AD64" s="213" t="s">
        <v>1255</v>
      </c>
      <c r="AE64" s="187"/>
      <c r="AF64" s="187"/>
      <c r="AG64" s="516"/>
      <c r="AH64" s="517"/>
      <c r="AI64" s="518"/>
      <c r="AJ64" s="187"/>
      <c r="AK64" s="187"/>
      <c r="AL64" s="246"/>
      <c r="AM64" s="235"/>
      <c r="AN64" s="235"/>
      <c r="AO64" s="187"/>
      <c r="AP64" s="187"/>
      <c r="AQ64" s="496" t="s">
        <v>1742</v>
      </c>
      <c r="AR64" s="289" t="s">
        <v>154</v>
      </c>
      <c r="AS64" s="322" t="s">
        <v>1636</v>
      </c>
      <c r="AT64" s="187"/>
      <c r="AU64" s="187"/>
      <c r="AV64" s="247"/>
      <c r="AW64" s="248"/>
      <c r="AX64" s="322"/>
      <c r="AY64" s="187"/>
      <c r="AZ64" s="187"/>
      <c r="BA64" s="246"/>
      <c r="BB64" s="235"/>
      <c r="BC64" s="213"/>
      <c r="BD64" s="187"/>
      <c r="BE64" s="187"/>
      <c r="BF64" s="246"/>
      <c r="BG64" s="235"/>
      <c r="BH64" s="213"/>
      <c r="BI64" s="187"/>
      <c r="BJ64" s="187"/>
      <c r="BK64" s="246"/>
      <c r="BL64" s="235"/>
      <c r="BM64" s="213"/>
      <c r="BN64" s="187"/>
      <c r="BO64" s="187"/>
    </row>
    <row r="65" customFormat="false" ht="37.95" hidden="false" customHeight="true" outlineLevel="0" collapsed="false">
      <c r="A65" s="212" t="n">
        <v>9</v>
      </c>
      <c r="B65" s="186" t="s">
        <v>122</v>
      </c>
      <c r="C65" s="186" t="s">
        <v>1743</v>
      </c>
      <c r="D65" s="213" t="s">
        <v>1687</v>
      </c>
      <c r="E65" s="191" t="s">
        <v>1744</v>
      </c>
      <c r="F65" s="191"/>
      <c r="G65" s="191"/>
      <c r="H65" s="191"/>
      <c r="I65" s="191"/>
      <c r="J65" s="252" t="s">
        <v>1745</v>
      </c>
      <c r="K65" s="252"/>
      <c r="L65" s="252" t="s">
        <v>1336</v>
      </c>
      <c r="M65" s="469" t="s">
        <v>1746</v>
      </c>
      <c r="O65" s="215" t="s">
        <v>1747</v>
      </c>
      <c r="P65" s="503"/>
      <c r="Q65" s="217" t="s">
        <v>1748</v>
      </c>
      <c r="R65" s="252"/>
      <c r="S65" s="252"/>
      <c r="T65" s="215" t="s">
        <v>1747</v>
      </c>
      <c r="U65" s="216"/>
      <c r="V65" s="217" t="s">
        <v>1532</v>
      </c>
      <c r="W65" s="252"/>
      <c r="X65" s="252"/>
      <c r="Y65" s="218"/>
      <c r="Z65" s="216"/>
      <c r="AA65" s="217"/>
      <c r="AB65" s="189" t="s">
        <v>1749</v>
      </c>
      <c r="AD65" s="190" t="s">
        <v>1255</v>
      </c>
      <c r="AE65" s="252"/>
      <c r="AF65" s="252"/>
      <c r="AG65" s="486"/>
      <c r="AI65" s="477"/>
      <c r="AJ65" s="252"/>
      <c r="AK65" s="252"/>
      <c r="AL65" s="189" t="s">
        <v>1749</v>
      </c>
      <c r="AN65" s="186" t="s">
        <v>1342</v>
      </c>
      <c r="AO65" s="252"/>
      <c r="AP65" s="252"/>
      <c r="AQ65" s="220" t="s">
        <v>1750</v>
      </c>
      <c r="AS65" s="221" t="s">
        <v>1636</v>
      </c>
      <c r="AT65" s="252"/>
      <c r="AU65" s="252"/>
      <c r="AV65" s="220"/>
      <c r="AX65" s="221"/>
      <c r="AY65" s="252"/>
      <c r="AZ65" s="252"/>
      <c r="BA65" s="189" t="s">
        <v>1751</v>
      </c>
      <c r="BC65" s="190" t="s">
        <v>1752</v>
      </c>
      <c r="BD65" s="252"/>
      <c r="BE65" s="252"/>
      <c r="BH65" s="190"/>
      <c r="BI65" s="252"/>
      <c r="BJ65" s="252"/>
      <c r="BK65" s="189" t="s">
        <v>1747</v>
      </c>
      <c r="BM65" s="190" t="s">
        <v>1753</v>
      </c>
      <c r="BN65" s="252"/>
      <c r="BO65" s="252"/>
    </row>
    <row r="66" customFormat="false" ht="26.5" hidden="false" customHeight="false" outlineLevel="0" collapsed="false">
      <c r="A66" s="212"/>
      <c r="B66" s="186" t="s">
        <v>143</v>
      </c>
      <c r="C66" s="186" t="s">
        <v>1754</v>
      </c>
      <c r="D66" s="213"/>
      <c r="E66" s="191"/>
      <c r="F66" s="191"/>
      <c r="G66" s="191"/>
      <c r="H66" s="191"/>
      <c r="I66" s="191" t="s">
        <v>1755</v>
      </c>
      <c r="M66" s="519" t="s">
        <v>1756</v>
      </c>
      <c r="O66" s="189" t="s">
        <v>1757</v>
      </c>
      <c r="P66" s="186"/>
      <c r="Q66" s="190" t="s">
        <v>1265</v>
      </c>
      <c r="T66" s="189" t="s">
        <v>1758</v>
      </c>
      <c r="V66" s="190" t="s">
        <v>1532</v>
      </c>
      <c r="W66" s="191"/>
      <c r="X66" s="191"/>
      <c r="Y66" s="187"/>
      <c r="Z66" s="219"/>
      <c r="AB66" s="189" t="s">
        <v>1759</v>
      </c>
      <c r="AD66" s="190" t="s">
        <v>1255</v>
      </c>
      <c r="AE66" s="191"/>
      <c r="AF66" s="191"/>
      <c r="AG66" s="486"/>
      <c r="AI66" s="477"/>
      <c r="AJ66" s="191"/>
      <c r="AK66" s="191"/>
      <c r="AL66" s="187" t="s">
        <v>1758</v>
      </c>
      <c r="AN66" s="190" t="s">
        <v>1760</v>
      </c>
      <c r="AO66" s="191"/>
      <c r="AP66" s="191"/>
      <c r="AQ66" s="220" t="s">
        <v>1761</v>
      </c>
      <c r="AS66" s="221" t="s">
        <v>1636</v>
      </c>
      <c r="AT66" s="191"/>
      <c r="AU66" s="191"/>
      <c r="AV66" s="220"/>
      <c r="AX66" s="221"/>
      <c r="AY66" s="191"/>
      <c r="AZ66" s="191"/>
      <c r="BA66" s="326" t="s">
        <v>1762</v>
      </c>
      <c r="BC66" s="190" t="s">
        <v>1752</v>
      </c>
      <c r="BD66" s="191"/>
      <c r="BE66" s="191"/>
      <c r="BF66" s="187"/>
      <c r="BH66" s="190"/>
      <c r="BI66" s="191"/>
      <c r="BJ66" s="191"/>
      <c r="BK66" s="187"/>
      <c r="BM66" s="190"/>
      <c r="BN66" s="191"/>
      <c r="BO66" s="191"/>
    </row>
    <row r="67" customFormat="false" ht="26.5" hidden="false" customHeight="false" outlineLevel="0" collapsed="false">
      <c r="A67" s="212"/>
      <c r="B67" s="186" t="s">
        <v>145</v>
      </c>
      <c r="C67" s="186" t="s">
        <v>1763</v>
      </c>
      <c r="D67" s="213"/>
      <c r="E67" s="191"/>
      <c r="F67" s="191"/>
      <c r="G67" s="191"/>
      <c r="H67" s="191"/>
      <c r="I67" s="191"/>
      <c r="M67" s="469" t="s">
        <v>1744</v>
      </c>
      <c r="O67" s="189" t="s">
        <v>1764</v>
      </c>
      <c r="P67" s="186"/>
      <c r="Q67" s="190" t="s">
        <v>1265</v>
      </c>
      <c r="T67" s="189" t="s">
        <v>160</v>
      </c>
      <c r="V67" s="190" t="s">
        <v>1532</v>
      </c>
      <c r="W67" s="191"/>
      <c r="X67" s="191"/>
      <c r="Y67" s="187"/>
      <c r="Z67" s="219"/>
      <c r="AB67" s="189" t="s">
        <v>1765</v>
      </c>
      <c r="AD67" s="190" t="s">
        <v>1255</v>
      </c>
      <c r="AE67" s="191"/>
      <c r="AF67" s="191"/>
      <c r="AG67" s="486"/>
      <c r="AI67" s="477"/>
      <c r="AJ67" s="191"/>
      <c r="AK67" s="191"/>
      <c r="AL67" s="187" t="s">
        <v>1766</v>
      </c>
      <c r="AN67" s="190" t="s">
        <v>1760</v>
      </c>
      <c r="AO67" s="191"/>
      <c r="AP67" s="191"/>
      <c r="AQ67" s="220"/>
      <c r="AS67" s="221"/>
      <c r="AT67" s="191"/>
      <c r="AU67" s="191"/>
      <c r="AV67" s="220"/>
      <c r="AX67" s="221"/>
      <c r="AY67" s="191"/>
      <c r="AZ67" s="191"/>
      <c r="BA67" s="189" t="s">
        <v>1767</v>
      </c>
      <c r="BC67" s="190" t="s">
        <v>1752</v>
      </c>
      <c r="BD67" s="191"/>
      <c r="BE67" s="191"/>
      <c r="BH67" s="190"/>
      <c r="BI67" s="191"/>
      <c r="BJ67" s="191"/>
      <c r="BM67" s="190"/>
      <c r="BN67" s="191"/>
      <c r="BO67" s="191"/>
    </row>
    <row r="68" customFormat="false" ht="63.85" hidden="false" customHeight="false" outlineLevel="0" collapsed="false">
      <c r="A68" s="212"/>
      <c r="D68" s="213"/>
      <c r="E68" s="191"/>
      <c r="F68" s="191"/>
      <c r="G68" s="191"/>
      <c r="H68" s="191"/>
      <c r="I68" s="191"/>
      <c r="M68" s="469"/>
      <c r="P68" s="186"/>
      <c r="W68" s="191"/>
      <c r="X68" s="191"/>
      <c r="Y68" s="187"/>
      <c r="Z68" s="219"/>
      <c r="AB68" s="230" t="s">
        <v>1768</v>
      </c>
      <c r="AC68" s="231" t="s">
        <v>293</v>
      </c>
      <c r="AD68" s="190" t="s">
        <v>1769</v>
      </c>
      <c r="AE68" s="567" t="s">
        <v>1721</v>
      </c>
      <c r="AF68" s="567" t="s">
        <v>1721</v>
      </c>
      <c r="AG68" s="486"/>
      <c r="AI68" s="477"/>
      <c r="AJ68" s="191"/>
      <c r="AK68" s="191"/>
      <c r="AL68" s="230" t="s">
        <v>1770</v>
      </c>
      <c r="AM68" s="231" t="s">
        <v>293</v>
      </c>
      <c r="AN68" s="190" t="s">
        <v>1769</v>
      </c>
      <c r="AO68" s="567" t="s">
        <v>1721</v>
      </c>
      <c r="AP68" s="567" t="s">
        <v>1721</v>
      </c>
      <c r="AQ68" s="220"/>
      <c r="AS68" s="221"/>
      <c r="AT68" s="191"/>
      <c r="AU68" s="191"/>
      <c r="AV68" s="220"/>
      <c r="AX68" s="221"/>
      <c r="AY68" s="191"/>
      <c r="AZ68" s="191"/>
      <c r="BA68" s="189"/>
      <c r="BC68" s="190"/>
      <c r="BD68" s="191"/>
      <c r="BE68" s="191"/>
      <c r="BH68" s="190"/>
      <c r="BI68" s="191"/>
      <c r="BJ68" s="191"/>
      <c r="BM68" s="190"/>
      <c r="BN68" s="191"/>
      <c r="BO68" s="191"/>
    </row>
    <row r="69" customFormat="false" ht="90" hidden="false" customHeight="true" outlineLevel="0" collapsed="false">
      <c r="A69" s="212"/>
      <c r="B69" s="267" t="s">
        <v>1278</v>
      </c>
      <c r="C69" s="267" t="s">
        <v>1771</v>
      </c>
      <c r="D69" s="213"/>
      <c r="E69" s="191"/>
      <c r="F69" s="545" t="s">
        <v>1772</v>
      </c>
      <c r="G69" s="564" t="s">
        <v>608</v>
      </c>
      <c r="H69" s="191" t="s">
        <v>1265</v>
      </c>
      <c r="I69" s="191"/>
      <c r="J69" s="330" t="s">
        <v>1773</v>
      </c>
      <c r="K69" s="522" t="s">
        <v>1774</v>
      </c>
      <c r="L69" s="191" t="s">
        <v>1336</v>
      </c>
      <c r="M69" s="191"/>
      <c r="O69" s="331" t="s">
        <v>1775</v>
      </c>
      <c r="P69" s="522" t="s">
        <v>1776</v>
      </c>
      <c r="Q69" s="190" t="s">
        <v>1265</v>
      </c>
      <c r="T69" s="230" t="s">
        <v>1768</v>
      </c>
      <c r="U69" s="231" t="s">
        <v>293</v>
      </c>
      <c r="V69" s="190" t="s">
        <v>1777</v>
      </c>
      <c r="W69" s="244" t="s">
        <v>155</v>
      </c>
      <c r="X69" s="244" t="s">
        <v>155</v>
      </c>
      <c r="Y69" s="187"/>
      <c r="Z69" s="219"/>
      <c r="AB69" s="0"/>
      <c r="AC69" s="0"/>
      <c r="AD69" s="0"/>
      <c r="AE69" s="0"/>
      <c r="AF69" s="0"/>
      <c r="AG69" s="486"/>
      <c r="AI69" s="477"/>
      <c r="AJ69" s="191"/>
      <c r="AK69" s="191"/>
      <c r="AL69" s="230" t="s">
        <v>1778</v>
      </c>
      <c r="AM69" s="231" t="s">
        <v>293</v>
      </c>
      <c r="AN69" s="190" t="s">
        <v>1748</v>
      </c>
      <c r="AO69" s="568" t="s">
        <v>1779</v>
      </c>
      <c r="AP69" s="568" t="s">
        <v>1780</v>
      </c>
      <c r="AQ69" s="234" t="s">
        <v>1781</v>
      </c>
      <c r="AS69" s="221" t="s">
        <v>1636</v>
      </c>
      <c r="AT69" s="191"/>
      <c r="AU69" s="191"/>
      <c r="AV69" s="220"/>
      <c r="AX69" s="221"/>
      <c r="AY69" s="191"/>
      <c r="AZ69" s="191"/>
      <c r="BA69" s="230" t="s">
        <v>1782</v>
      </c>
      <c r="BB69" s="231" t="s">
        <v>293</v>
      </c>
      <c r="BC69" s="190" t="s">
        <v>1752</v>
      </c>
      <c r="BD69" s="244" t="s">
        <v>359</v>
      </c>
      <c r="BE69" s="244" t="s">
        <v>359</v>
      </c>
      <c r="BF69" s="230"/>
      <c r="BH69" s="190"/>
      <c r="BI69" s="191"/>
      <c r="BJ69" s="191"/>
      <c r="BK69" s="187"/>
      <c r="BN69" s="191"/>
      <c r="BO69" s="191"/>
    </row>
    <row r="70" customFormat="false" ht="15.05" hidden="false" customHeight="false" outlineLevel="0" collapsed="false">
      <c r="A70" s="212"/>
      <c r="B70" s="267"/>
      <c r="C70" s="267"/>
      <c r="D70" s="213"/>
      <c r="E70" s="191"/>
      <c r="F70" s="191"/>
      <c r="G70" s="191"/>
      <c r="H70" s="191"/>
      <c r="I70" s="191"/>
      <c r="M70" s="191"/>
      <c r="O70" s="331"/>
      <c r="P70" s="474"/>
      <c r="T70" s="230"/>
      <c r="U70" s="231"/>
      <c r="W70" s="191"/>
      <c r="X70" s="191"/>
      <c r="Y70" s="187"/>
      <c r="Z70" s="219"/>
      <c r="AB70" s="230"/>
      <c r="AC70" s="231"/>
      <c r="AD70" s="190"/>
      <c r="AE70" s="191"/>
      <c r="AF70" s="191"/>
      <c r="AG70" s="486"/>
      <c r="AI70" s="477"/>
      <c r="AJ70" s="191"/>
      <c r="AK70" s="191"/>
      <c r="AL70" s="230" t="s">
        <v>1783</v>
      </c>
      <c r="AM70" s="231" t="s">
        <v>355</v>
      </c>
      <c r="AN70" s="190" t="s">
        <v>1760</v>
      </c>
      <c r="AO70" s="315" t="s">
        <v>356</v>
      </c>
      <c r="AP70" s="315" t="s">
        <v>356</v>
      </c>
      <c r="AQ70" s="234" t="s">
        <v>160</v>
      </c>
      <c r="AS70" s="221" t="s">
        <v>1636</v>
      </c>
      <c r="AT70" s="191"/>
      <c r="AU70" s="191"/>
      <c r="AV70" s="220"/>
      <c r="AX70" s="221"/>
      <c r="AY70" s="191"/>
      <c r="AZ70" s="191"/>
      <c r="BA70" s="230"/>
      <c r="BB70" s="231"/>
      <c r="BC70" s="190"/>
      <c r="BD70" s="191"/>
      <c r="BE70" s="191"/>
      <c r="BF70" s="230"/>
      <c r="BH70" s="190"/>
      <c r="BI70" s="191"/>
      <c r="BJ70" s="191"/>
      <c r="BK70" s="187"/>
      <c r="BN70" s="191"/>
      <c r="BO70" s="191"/>
    </row>
    <row r="71" customFormat="false" ht="51" hidden="false" customHeight="true" outlineLevel="0" collapsed="false">
      <c r="A71" s="212"/>
      <c r="B71" s="267"/>
      <c r="C71" s="267"/>
      <c r="D71" s="213"/>
      <c r="E71" s="191"/>
      <c r="F71" s="191"/>
      <c r="G71" s="191"/>
      <c r="H71" s="191"/>
      <c r="I71" s="191"/>
      <c r="J71" s="291"/>
      <c r="K71" s="471"/>
      <c r="L71" s="483"/>
      <c r="M71" s="191"/>
      <c r="O71" s="230"/>
      <c r="P71" s="474"/>
      <c r="Q71" s="186"/>
      <c r="R71" s="187"/>
      <c r="S71" s="187"/>
      <c r="T71" s="230"/>
      <c r="U71" s="231"/>
      <c r="V71" s="186"/>
      <c r="W71" s="187"/>
      <c r="X71" s="187"/>
      <c r="Y71" s="187"/>
      <c r="Z71" s="219"/>
      <c r="AB71" s="276" t="s">
        <v>1784</v>
      </c>
      <c r="AC71" s="569" t="s">
        <v>355</v>
      </c>
      <c r="AD71" s="190" t="s">
        <v>1769</v>
      </c>
      <c r="AE71" s="285" t="s">
        <v>550</v>
      </c>
      <c r="AF71" s="285" t="s">
        <v>550</v>
      </c>
      <c r="AG71" s="486"/>
      <c r="AI71" s="477"/>
      <c r="AJ71" s="187"/>
      <c r="AK71" s="187"/>
      <c r="AL71" s="276" t="s">
        <v>1784</v>
      </c>
      <c r="AM71" s="569" t="s">
        <v>355</v>
      </c>
      <c r="AN71" s="190" t="s">
        <v>1769</v>
      </c>
      <c r="AO71" s="285" t="s">
        <v>550</v>
      </c>
      <c r="AP71" s="285" t="s">
        <v>550</v>
      </c>
      <c r="AQ71" s="234" t="s">
        <v>160</v>
      </c>
      <c r="AS71" s="221" t="s">
        <v>1636</v>
      </c>
      <c r="AT71" s="187"/>
      <c r="AU71" s="187"/>
      <c r="AV71" s="220"/>
      <c r="AX71" s="221"/>
      <c r="AY71" s="187"/>
      <c r="AZ71" s="187"/>
      <c r="BA71" s="230"/>
      <c r="BB71" s="231"/>
      <c r="BC71" s="190"/>
      <c r="BD71" s="187"/>
      <c r="BE71" s="187"/>
      <c r="BF71" s="230"/>
      <c r="BH71" s="190"/>
      <c r="BI71" s="187"/>
      <c r="BJ71" s="187"/>
      <c r="BK71" s="230" t="s">
        <v>1785</v>
      </c>
      <c r="BL71" s="231" t="s">
        <v>1297</v>
      </c>
      <c r="BM71" s="190" t="s">
        <v>1748</v>
      </c>
      <c r="BN71" s="570" t="s">
        <v>1786</v>
      </c>
      <c r="BO71" s="570" t="s">
        <v>1787</v>
      </c>
    </row>
    <row r="72" customFormat="false" ht="49.35" hidden="false" customHeight="false" outlineLevel="0" collapsed="false">
      <c r="A72" s="212"/>
      <c r="B72" s="235" t="s">
        <v>162</v>
      </c>
      <c r="C72" s="235"/>
      <c r="D72" s="213"/>
      <c r="E72" s="402" t="s">
        <v>1788</v>
      </c>
      <c r="F72" s="571" t="s">
        <v>1789</v>
      </c>
      <c r="G72" s="572" t="s">
        <v>1736</v>
      </c>
      <c r="H72" s="239" t="s">
        <v>1737</v>
      </c>
      <c r="I72" s="402" t="s">
        <v>1788</v>
      </c>
      <c r="J72" s="242" t="s">
        <v>1789</v>
      </c>
      <c r="K72" s="573" t="s">
        <v>1738</v>
      </c>
      <c r="L72" s="213" t="s">
        <v>1737</v>
      </c>
      <c r="M72" s="237" t="s">
        <v>1788</v>
      </c>
      <c r="N72" s="241"/>
      <c r="O72" s="242" t="s">
        <v>1789</v>
      </c>
      <c r="P72" s="573" t="s">
        <v>1738</v>
      </c>
      <c r="Q72" s="213" t="s">
        <v>1737</v>
      </c>
      <c r="R72" s="244" t="s">
        <v>155</v>
      </c>
      <c r="S72" s="244" t="s">
        <v>155</v>
      </c>
      <c r="T72" s="242" t="s">
        <v>1790</v>
      </c>
      <c r="U72" s="243" t="s">
        <v>293</v>
      </c>
      <c r="V72" s="213" t="s">
        <v>1791</v>
      </c>
      <c r="W72" s="244" t="s">
        <v>155</v>
      </c>
      <c r="X72" s="244" t="s">
        <v>155</v>
      </c>
      <c r="Y72" s="245"/>
      <c r="Z72" s="235"/>
      <c r="AA72" s="213"/>
      <c r="AB72" s="242" t="s">
        <v>1792</v>
      </c>
      <c r="AC72" s="243"/>
      <c r="AD72" s="213" t="s">
        <v>1255</v>
      </c>
      <c r="AE72" s="285" t="s">
        <v>550</v>
      </c>
      <c r="AF72" s="285" t="s">
        <v>550</v>
      </c>
      <c r="AG72" s="516"/>
      <c r="AH72" s="517"/>
      <c r="AI72" s="518"/>
      <c r="AJ72" s="239"/>
      <c r="AK72" s="239"/>
      <c r="AL72" s="242" t="s">
        <v>1792</v>
      </c>
      <c r="AM72" s="243" t="s">
        <v>154</v>
      </c>
      <c r="AN72" s="235" t="s">
        <v>1760</v>
      </c>
      <c r="AO72" s="285" t="s">
        <v>550</v>
      </c>
      <c r="AP72" s="285" t="s">
        <v>550</v>
      </c>
      <c r="AQ72" s="496" t="s">
        <v>160</v>
      </c>
      <c r="AR72" s="248"/>
      <c r="AS72" s="322" t="s">
        <v>1636</v>
      </c>
      <c r="AT72" s="239"/>
      <c r="AU72" s="239"/>
      <c r="AV72" s="247"/>
      <c r="AW72" s="248"/>
      <c r="AX72" s="322"/>
      <c r="AY72" s="239"/>
      <c r="AZ72" s="239"/>
      <c r="BA72" s="242" t="s">
        <v>1793</v>
      </c>
      <c r="BB72" s="243"/>
      <c r="BC72" s="213" t="s">
        <v>1794</v>
      </c>
      <c r="BD72" s="320" t="s">
        <v>1685</v>
      </c>
      <c r="BE72" s="320" t="s">
        <v>1685</v>
      </c>
      <c r="BF72" s="246"/>
      <c r="BG72" s="235"/>
      <c r="BH72" s="213"/>
      <c r="BI72" s="239"/>
      <c r="BJ72" s="239"/>
      <c r="BK72" s="246"/>
      <c r="BL72" s="235"/>
      <c r="BM72" s="213"/>
      <c r="BN72" s="239"/>
      <c r="BO72" s="239"/>
    </row>
    <row r="73" customFormat="false" ht="26.5" hidden="false" customHeight="true" outlineLevel="0" collapsed="false">
      <c r="A73" s="552" t="n">
        <v>10</v>
      </c>
      <c r="B73" s="267" t="s">
        <v>122</v>
      </c>
      <c r="C73" s="267" t="s">
        <v>1795</v>
      </c>
      <c r="D73" s="213" t="s">
        <v>1796</v>
      </c>
      <c r="E73" s="191" t="s">
        <v>1797</v>
      </c>
      <c r="F73" s="191"/>
      <c r="G73" s="191"/>
      <c r="H73" s="191"/>
      <c r="I73" s="191"/>
      <c r="J73" s="252" t="s">
        <v>1798</v>
      </c>
      <c r="K73" s="252"/>
      <c r="L73" s="252" t="s">
        <v>1336</v>
      </c>
      <c r="M73" s="469" t="s">
        <v>1799</v>
      </c>
      <c r="N73" s="188" t="s">
        <v>1800</v>
      </c>
      <c r="O73" s="215" t="s">
        <v>1801</v>
      </c>
      <c r="P73" s="503"/>
      <c r="Q73" s="217" t="s">
        <v>391</v>
      </c>
      <c r="R73" s="252"/>
      <c r="S73" s="252"/>
      <c r="T73" s="215" t="s">
        <v>1801</v>
      </c>
      <c r="U73" s="216"/>
      <c r="V73" s="217" t="s">
        <v>1802</v>
      </c>
      <c r="W73" s="252"/>
      <c r="X73" s="252"/>
      <c r="Y73" s="218"/>
      <c r="Z73" s="216"/>
      <c r="AA73" s="217"/>
      <c r="AB73" s="189" t="s">
        <v>1803</v>
      </c>
      <c r="AD73" s="190" t="s">
        <v>1255</v>
      </c>
      <c r="AE73" s="252"/>
      <c r="AF73" s="252"/>
      <c r="AG73" s="486"/>
      <c r="AI73" s="477"/>
      <c r="AJ73" s="252"/>
      <c r="AK73" s="252"/>
      <c r="AL73" s="189" t="s">
        <v>1803</v>
      </c>
      <c r="AN73" s="186" t="s">
        <v>1342</v>
      </c>
      <c r="AO73" s="252"/>
      <c r="AP73" s="252"/>
      <c r="AQ73" s="220" t="s">
        <v>1804</v>
      </c>
      <c r="AS73" s="221" t="s">
        <v>1805</v>
      </c>
      <c r="AT73" s="252"/>
      <c r="AU73" s="252"/>
      <c r="AV73" s="220"/>
      <c r="AX73" s="221"/>
      <c r="AY73" s="252"/>
      <c r="AZ73" s="252"/>
      <c r="BA73" s="189"/>
      <c r="BC73" s="190"/>
      <c r="BD73" s="252"/>
      <c r="BE73" s="252"/>
      <c r="BF73" s="189" t="s">
        <v>1806</v>
      </c>
      <c r="BH73" s="190" t="s">
        <v>1807</v>
      </c>
      <c r="BI73" s="252"/>
      <c r="BJ73" s="252"/>
      <c r="BK73" s="189" t="s">
        <v>1808</v>
      </c>
      <c r="BM73" s="190" t="s">
        <v>1809</v>
      </c>
      <c r="BN73" s="252"/>
      <c r="BO73" s="252"/>
    </row>
    <row r="74" customFormat="false" ht="15.05" hidden="false" customHeight="false" outlineLevel="0" collapsed="false">
      <c r="A74" s="552"/>
      <c r="B74" s="267"/>
      <c r="C74" s="267"/>
      <c r="D74" s="213"/>
      <c r="E74" s="191"/>
      <c r="F74" s="191"/>
      <c r="G74" s="191"/>
      <c r="H74" s="191"/>
      <c r="I74" s="191"/>
      <c r="J74" s="191"/>
      <c r="K74" s="191"/>
      <c r="M74" s="574" t="s">
        <v>1810</v>
      </c>
      <c r="O74" s="189" t="s">
        <v>1808</v>
      </c>
      <c r="P74" s="494"/>
      <c r="Q74" s="190" t="s">
        <v>1811</v>
      </c>
      <c r="T74" s="187"/>
      <c r="U74" s="219"/>
      <c r="V74" s="186"/>
      <c r="W74" s="191"/>
      <c r="X74" s="191"/>
      <c r="Y74" s="187"/>
      <c r="Z74" s="219"/>
      <c r="AB74" s="186"/>
      <c r="AD74" s="190"/>
      <c r="AE74" s="191"/>
      <c r="AF74" s="191"/>
      <c r="AG74" s="486"/>
      <c r="AI74" s="477"/>
      <c r="AJ74" s="191"/>
      <c r="AK74" s="191"/>
      <c r="AL74" s="187"/>
      <c r="AO74" s="191"/>
      <c r="AP74" s="191"/>
      <c r="AQ74" s="220" t="s">
        <v>1812</v>
      </c>
      <c r="AS74" s="221" t="s">
        <v>1805</v>
      </c>
      <c r="AT74" s="191"/>
      <c r="AU74" s="191"/>
      <c r="AV74" s="220"/>
      <c r="AX74" s="221"/>
      <c r="AY74" s="191"/>
      <c r="AZ74" s="191"/>
      <c r="BA74" s="189"/>
      <c r="BC74" s="190"/>
      <c r="BD74" s="191"/>
      <c r="BE74" s="191"/>
      <c r="BH74" s="190"/>
      <c r="BI74" s="191"/>
      <c r="BJ74" s="191"/>
      <c r="BM74" s="190"/>
      <c r="BN74" s="191"/>
      <c r="BO74" s="191"/>
    </row>
    <row r="75" customFormat="false" ht="26.5" hidden="false" customHeight="false" outlineLevel="0" collapsed="false">
      <c r="A75" s="552"/>
      <c r="B75" s="186" t="s">
        <v>143</v>
      </c>
      <c r="C75" s="186" t="s">
        <v>1813</v>
      </c>
      <c r="D75" s="213"/>
      <c r="E75" s="191"/>
      <c r="F75" s="191"/>
      <c r="G75" s="191"/>
      <c r="H75" s="191"/>
      <c r="I75" s="191" t="s">
        <v>1814</v>
      </c>
      <c r="M75" s="575" t="s">
        <v>1815</v>
      </c>
      <c r="O75" s="189" t="s">
        <v>1816</v>
      </c>
      <c r="P75" s="186"/>
      <c r="Q75" s="190" t="s">
        <v>1265</v>
      </c>
      <c r="T75" s="189" t="s">
        <v>1817</v>
      </c>
      <c r="V75" s="190" t="s">
        <v>1265</v>
      </c>
      <c r="W75" s="191"/>
      <c r="X75" s="191"/>
      <c r="Y75" s="187"/>
      <c r="Z75" s="219"/>
      <c r="AB75" s="189" t="s">
        <v>1818</v>
      </c>
      <c r="AD75" s="190" t="s">
        <v>1255</v>
      </c>
      <c r="AE75" s="191"/>
      <c r="AF75" s="191"/>
      <c r="AG75" s="486"/>
      <c r="AI75" s="477"/>
      <c r="AJ75" s="191"/>
      <c r="AK75" s="191"/>
      <c r="AL75" s="189" t="s">
        <v>1812</v>
      </c>
      <c r="AN75" s="190" t="s">
        <v>1265</v>
      </c>
      <c r="AO75" s="191"/>
      <c r="AP75" s="191"/>
      <c r="AQ75" s="220"/>
      <c r="AS75" s="221"/>
      <c r="AT75" s="191"/>
      <c r="AU75" s="191"/>
      <c r="AV75" s="220"/>
      <c r="AX75" s="221"/>
      <c r="AY75" s="191"/>
      <c r="AZ75" s="191"/>
      <c r="BA75" s="189" t="s">
        <v>1819</v>
      </c>
      <c r="BC75" s="190" t="s">
        <v>1265</v>
      </c>
      <c r="BD75" s="191"/>
      <c r="BE75" s="191"/>
      <c r="BF75" s="189" t="s">
        <v>1817</v>
      </c>
      <c r="BH75" s="190" t="s">
        <v>1265</v>
      </c>
      <c r="BI75" s="191"/>
      <c r="BJ75" s="191"/>
      <c r="BK75" s="189" t="s">
        <v>1817</v>
      </c>
      <c r="BM75" s="190" t="s">
        <v>1265</v>
      </c>
      <c r="BN75" s="191"/>
      <c r="BO75" s="191"/>
    </row>
    <row r="76" customFormat="false" ht="15.05" hidden="false" customHeight="false" outlineLevel="0" collapsed="false">
      <c r="A76" s="552"/>
      <c r="B76" s="186" t="s">
        <v>145</v>
      </c>
      <c r="C76" s="186" t="s">
        <v>1820</v>
      </c>
      <c r="D76" s="213"/>
      <c r="E76" s="191"/>
      <c r="F76" s="191"/>
      <c r="G76" s="191"/>
      <c r="H76" s="191"/>
      <c r="I76" s="191"/>
      <c r="M76" s="191"/>
      <c r="O76" s="189" t="s">
        <v>1821</v>
      </c>
      <c r="P76" s="186"/>
      <c r="Q76" s="190" t="s">
        <v>1265</v>
      </c>
      <c r="T76" s="189" t="s">
        <v>1822</v>
      </c>
      <c r="V76" s="190" t="s">
        <v>1265</v>
      </c>
      <c r="W76" s="191"/>
      <c r="X76" s="191"/>
      <c r="Y76" s="187"/>
      <c r="Z76" s="219"/>
      <c r="AB76" s="189" t="s">
        <v>1823</v>
      </c>
      <c r="AD76" s="190" t="s">
        <v>1255</v>
      </c>
      <c r="AE76" s="191"/>
      <c r="AF76" s="191"/>
      <c r="AG76" s="486"/>
      <c r="AI76" s="477"/>
      <c r="AJ76" s="191"/>
      <c r="AK76" s="191"/>
      <c r="AL76" s="189" t="s">
        <v>1824</v>
      </c>
      <c r="AN76" s="190" t="s">
        <v>1265</v>
      </c>
      <c r="AO76" s="191"/>
      <c r="AP76" s="191"/>
      <c r="AQ76" s="220"/>
      <c r="AS76" s="221"/>
      <c r="AT76" s="191"/>
      <c r="AU76" s="191"/>
      <c r="AV76" s="220"/>
      <c r="AX76" s="221"/>
      <c r="AY76" s="191"/>
      <c r="AZ76" s="191"/>
      <c r="BA76" s="189" t="s">
        <v>1825</v>
      </c>
      <c r="BC76" s="190" t="s">
        <v>1265</v>
      </c>
      <c r="BD76" s="191"/>
      <c r="BE76" s="191"/>
      <c r="BF76" s="189" t="s">
        <v>1826</v>
      </c>
      <c r="BH76" s="190" t="s">
        <v>1265</v>
      </c>
      <c r="BI76" s="191"/>
      <c r="BJ76" s="191"/>
      <c r="BK76" s="189" t="s">
        <v>1827</v>
      </c>
      <c r="BM76" s="190" t="s">
        <v>1265</v>
      </c>
      <c r="BN76" s="191"/>
      <c r="BO76" s="191"/>
    </row>
    <row r="77" customFormat="false" ht="49.35" hidden="false" customHeight="true" outlineLevel="0" collapsed="false">
      <c r="A77" s="552"/>
      <c r="B77" s="267" t="s">
        <v>1278</v>
      </c>
      <c r="C77" s="267" t="s">
        <v>1828</v>
      </c>
      <c r="D77" s="213"/>
      <c r="E77" s="191"/>
      <c r="F77" s="297" t="s">
        <v>1829</v>
      </c>
      <c r="G77" s="298" t="s">
        <v>149</v>
      </c>
      <c r="H77" s="226" t="s">
        <v>286</v>
      </c>
      <c r="I77" s="191"/>
      <c r="J77" s="576" t="s">
        <v>1830</v>
      </c>
      <c r="K77" s="481" t="s">
        <v>149</v>
      </c>
      <c r="L77" s="191" t="s">
        <v>1336</v>
      </c>
      <c r="M77" s="191"/>
      <c r="O77" s="331" t="s">
        <v>1831</v>
      </c>
      <c r="P77" s="474" t="s">
        <v>149</v>
      </c>
      <c r="Q77" s="190" t="s">
        <v>1265</v>
      </c>
      <c r="R77" s="263" t="s">
        <v>1832</v>
      </c>
      <c r="S77" s="263" t="s">
        <v>1832</v>
      </c>
      <c r="T77" s="230" t="s">
        <v>1833</v>
      </c>
      <c r="U77" s="231" t="s">
        <v>154</v>
      </c>
      <c r="V77" s="190" t="s">
        <v>1265</v>
      </c>
      <c r="W77" s="259" t="s">
        <v>155</v>
      </c>
      <c r="X77" s="259" t="s">
        <v>155</v>
      </c>
      <c r="Y77" s="187"/>
      <c r="Z77" s="219"/>
      <c r="AB77" s="231" t="s">
        <v>1834</v>
      </c>
      <c r="AC77" s="231" t="s">
        <v>154</v>
      </c>
      <c r="AD77" s="190" t="s">
        <v>1255</v>
      </c>
      <c r="AE77" s="259" t="s">
        <v>155</v>
      </c>
      <c r="AF77" s="259" t="s">
        <v>155</v>
      </c>
      <c r="AG77" s="507" t="s">
        <v>1835</v>
      </c>
      <c r="AH77" s="508" t="s">
        <v>154</v>
      </c>
      <c r="AI77" s="477" t="s">
        <v>1811</v>
      </c>
      <c r="AJ77" s="191"/>
      <c r="AK77" s="191"/>
      <c r="AL77" s="230" t="s">
        <v>1836</v>
      </c>
      <c r="AM77" s="231" t="s">
        <v>154</v>
      </c>
      <c r="AN77" s="190" t="s">
        <v>1265</v>
      </c>
      <c r="AO77" s="259" t="s">
        <v>155</v>
      </c>
      <c r="AP77" s="259" t="s">
        <v>155</v>
      </c>
      <c r="AQ77" s="234" t="s">
        <v>1837</v>
      </c>
      <c r="AR77" s="261" t="s">
        <v>154</v>
      </c>
      <c r="AS77" s="221" t="s">
        <v>1805</v>
      </c>
      <c r="AT77" s="191"/>
      <c r="AU77" s="259" t="s">
        <v>155</v>
      </c>
      <c r="AV77" s="234" t="s">
        <v>1838</v>
      </c>
      <c r="AW77" s="261" t="s">
        <v>154</v>
      </c>
      <c r="AX77" s="221" t="s">
        <v>1811</v>
      </c>
      <c r="AY77" s="191"/>
      <c r="AZ77" s="259" t="s">
        <v>155</v>
      </c>
      <c r="BA77" s="230" t="s">
        <v>1839</v>
      </c>
      <c r="BB77" s="231" t="s">
        <v>154</v>
      </c>
      <c r="BC77" s="190" t="s">
        <v>1265</v>
      </c>
      <c r="BD77" s="259" t="s">
        <v>155</v>
      </c>
      <c r="BE77" s="259" t="s">
        <v>155</v>
      </c>
      <c r="BF77" s="230" t="s">
        <v>1833</v>
      </c>
      <c r="BG77" s="300" t="s">
        <v>154</v>
      </c>
      <c r="BH77" s="190" t="s">
        <v>1265</v>
      </c>
      <c r="BI77" s="259" t="s">
        <v>155</v>
      </c>
      <c r="BJ77" s="259" t="s">
        <v>155</v>
      </c>
      <c r="BK77" s="230" t="s">
        <v>1833</v>
      </c>
      <c r="BL77" s="300" t="s">
        <v>154</v>
      </c>
      <c r="BM77" s="190" t="s">
        <v>1811</v>
      </c>
      <c r="BN77" s="259" t="s">
        <v>155</v>
      </c>
      <c r="BO77" s="259" t="s">
        <v>155</v>
      </c>
    </row>
    <row r="78" customFormat="false" ht="15.05" hidden="false" customHeight="false" outlineLevel="0" collapsed="false">
      <c r="A78" s="552"/>
      <c r="B78" s="267"/>
      <c r="C78" s="267"/>
      <c r="D78" s="213"/>
      <c r="E78" s="191"/>
      <c r="F78" s="191"/>
      <c r="G78" s="191"/>
      <c r="H78" s="191"/>
      <c r="I78" s="191"/>
      <c r="J78" s="534"/>
      <c r="K78" s="534"/>
      <c r="L78" s="577"/>
      <c r="M78" s="191"/>
      <c r="O78" s="230"/>
      <c r="P78" s="474"/>
      <c r="Q78" s="186"/>
      <c r="R78" s="187"/>
      <c r="S78" s="187"/>
      <c r="T78" s="187"/>
      <c r="V78" s="186"/>
      <c r="W78" s="187"/>
      <c r="X78" s="187"/>
      <c r="Y78" s="187"/>
      <c r="Z78" s="219"/>
      <c r="AB78" s="189"/>
      <c r="AD78" s="190"/>
      <c r="AE78" s="187"/>
      <c r="AF78" s="187"/>
      <c r="AG78" s="507"/>
      <c r="AH78" s="508"/>
      <c r="AI78" s="477"/>
      <c r="AJ78" s="187"/>
      <c r="AK78" s="187"/>
      <c r="AL78" s="230"/>
      <c r="AM78" s="231"/>
      <c r="AN78" s="190"/>
      <c r="AO78" s="187"/>
      <c r="AP78" s="187"/>
      <c r="AQ78" s="234"/>
      <c r="AR78" s="261"/>
      <c r="AS78" s="221"/>
      <c r="AT78" s="187"/>
      <c r="AU78" s="187"/>
      <c r="AV78" s="234"/>
      <c r="AW78" s="261"/>
      <c r="AX78" s="221"/>
      <c r="AY78" s="187"/>
      <c r="AZ78" s="187"/>
      <c r="BA78" s="230"/>
      <c r="BB78" s="231"/>
      <c r="BC78" s="190"/>
      <c r="BD78" s="187"/>
      <c r="BE78" s="187"/>
      <c r="BF78" s="230" t="s">
        <v>1840</v>
      </c>
      <c r="BG78" s="300"/>
      <c r="BH78" s="190" t="s">
        <v>1811</v>
      </c>
      <c r="BI78" s="259" t="s">
        <v>155</v>
      </c>
      <c r="BJ78" s="259" t="s">
        <v>155</v>
      </c>
      <c r="BK78" s="230" t="s">
        <v>1840</v>
      </c>
      <c r="BL78" s="300"/>
      <c r="BM78" s="190" t="s">
        <v>1265</v>
      </c>
      <c r="BN78" s="259" t="s">
        <v>155</v>
      </c>
      <c r="BO78" s="259" t="s">
        <v>155</v>
      </c>
    </row>
    <row r="79" customFormat="false" ht="60.8" hidden="false" customHeight="true" outlineLevel="0" collapsed="false">
      <c r="A79" s="552"/>
      <c r="B79" s="333" t="s">
        <v>162</v>
      </c>
      <c r="C79" s="333" t="s">
        <v>1841</v>
      </c>
      <c r="D79" s="213"/>
      <c r="E79" s="191"/>
      <c r="F79" s="191"/>
      <c r="G79" s="191"/>
      <c r="H79" s="191"/>
      <c r="I79" s="191"/>
      <c r="J79" s="191"/>
      <c r="K79" s="191"/>
      <c r="M79" s="191"/>
      <c r="O79" s="230"/>
      <c r="P79" s="474"/>
      <c r="Q79" s="186"/>
      <c r="R79" s="187"/>
      <c r="S79" s="187"/>
      <c r="T79" s="187"/>
      <c r="V79" s="186"/>
      <c r="W79" s="187"/>
      <c r="X79" s="187"/>
      <c r="Y79" s="187"/>
      <c r="Z79" s="219"/>
      <c r="AB79" s="276" t="s">
        <v>1842</v>
      </c>
      <c r="AC79" s="277" t="s">
        <v>154</v>
      </c>
      <c r="AD79" s="190" t="s">
        <v>1255</v>
      </c>
      <c r="AE79" s="285" t="s">
        <v>1843</v>
      </c>
      <c r="AF79" s="285" t="s">
        <v>1843</v>
      </c>
      <c r="AG79" s="507"/>
      <c r="AH79" s="508"/>
      <c r="AI79" s="477"/>
      <c r="AJ79" s="187"/>
      <c r="AK79" s="187"/>
      <c r="AL79" s="230"/>
      <c r="AM79" s="231"/>
      <c r="AN79" s="190"/>
      <c r="AO79" s="187"/>
      <c r="AP79" s="187"/>
      <c r="AQ79" s="234"/>
      <c r="AR79" s="261"/>
      <c r="AS79" s="221"/>
      <c r="AT79" s="187"/>
      <c r="AU79" s="187"/>
      <c r="AV79" s="234"/>
      <c r="AW79" s="261"/>
      <c r="AX79" s="221"/>
      <c r="AY79" s="187"/>
      <c r="AZ79" s="187"/>
      <c r="BA79" s="230"/>
      <c r="BB79" s="231"/>
      <c r="BC79" s="190"/>
      <c r="BD79" s="187"/>
      <c r="BE79" s="187"/>
      <c r="BF79" s="230"/>
      <c r="BG79" s="231"/>
      <c r="BH79" s="190"/>
      <c r="BI79" s="187"/>
      <c r="BJ79" s="187"/>
      <c r="BK79" s="230"/>
      <c r="BL79" s="231"/>
      <c r="BM79" s="190"/>
      <c r="BN79" s="187"/>
      <c r="BO79" s="187"/>
    </row>
    <row r="80" customFormat="false" ht="26.5" hidden="false" customHeight="false" outlineLevel="0" collapsed="false">
      <c r="A80" s="552"/>
      <c r="B80" s="333"/>
      <c r="C80" s="333"/>
      <c r="D80" s="213"/>
      <c r="E80" s="578" t="s">
        <v>1844</v>
      </c>
      <c r="F80" s="579" t="s">
        <v>1845</v>
      </c>
      <c r="G80" s="580" t="s">
        <v>149</v>
      </c>
      <c r="H80" s="581" t="s">
        <v>286</v>
      </c>
      <c r="I80" s="582" t="s">
        <v>1846</v>
      </c>
      <c r="J80" s="276" t="s">
        <v>1845</v>
      </c>
      <c r="K80" s="270" t="s">
        <v>149</v>
      </c>
      <c r="L80" s="226" t="s">
        <v>286</v>
      </c>
      <c r="M80" s="239" t="s">
        <v>1847</v>
      </c>
      <c r="N80" s="241"/>
      <c r="O80" s="246"/>
      <c r="P80" s="561"/>
      <c r="Q80" s="213"/>
      <c r="R80" s="239"/>
      <c r="S80" s="239"/>
      <c r="T80" s="276" t="s">
        <v>1848</v>
      </c>
      <c r="U80" s="277" t="s">
        <v>154</v>
      </c>
      <c r="V80" s="213" t="s">
        <v>1802</v>
      </c>
      <c r="W80" s="259" t="s">
        <v>155</v>
      </c>
      <c r="X80" s="259" t="s">
        <v>155</v>
      </c>
      <c r="Y80" s="245"/>
      <c r="Z80" s="235"/>
      <c r="AA80" s="213"/>
      <c r="AB80" s="242" t="s">
        <v>1849</v>
      </c>
      <c r="AC80" s="243" t="s">
        <v>154</v>
      </c>
      <c r="AD80" s="213" t="s">
        <v>1255</v>
      </c>
      <c r="AE80" s="259" t="s">
        <v>155</v>
      </c>
      <c r="AF80" s="259" t="s">
        <v>155</v>
      </c>
      <c r="AG80" s="516"/>
      <c r="AH80" s="517"/>
      <c r="AI80" s="518"/>
      <c r="AJ80" s="239"/>
      <c r="AK80" s="239"/>
      <c r="AL80" s="242" t="s">
        <v>1849</v>
      </c>
      <c r="AM80" s="243" t="s">
        <v>154</v>
      </c>
      <c r="AN80" s="235" t="s">
        <v>1760</v>
      </c>
      <c r="AO80" s="259" t="s">
        <v>155</v>
      </c>
      <c r="AP80" s="259" t="s">
        <v>155</v>
      </c>
      <c r="AQ80" s="496" t="s">
        <v>1850</v>
      </c>
      <c r="AR80" s="289" t="s">
        <v>154</v>
      </c>
      <c r="AS80" s="322" t="s">
        <v>1805</v>
      </c>
      <c r="AT80" s="239"/>
      <c r="AU80" s="259" t="s">
        <v>155</v>
      </c>
      <c r="AV80" s="247"/>
      <c r="AW80" s="248"/>
      <c r="AX80" s="322"/>
      <c r="AY80" s="239"/>
      <c r="AZ80" s="239"/>
      <c r="BA80" s="246"/>
      <c r="BB80" s="235"/>
      <c r="BC80" s="213"/>
      <c r="BD80" s="239"/>
      <c r="BE80" s="239"/>
      <c r="BF80" s="246"/>
      <c r="BG80" s="235"/>
      <c r="BH80" s="213"/>
      <c r="BI80" s="239"/>
      <c r="BJ80" s="239"/>
      <c r="BK80" s="246"/>
      <c r="BL80" s="235"/>
      <c r="BM80" s="213"/>
      <c r="BN80" s="239"/>
      <c r="BO80" s="239"/>
    </row>
    <row r="81" customFormat="false" ht="37.95" hidden="false" customHeight="true" outlineLevel="0" collapsed="false">
      <c r="A81" s="212" t="n">
        <v>11</v>
      </c>
      <c r="B81" s="186" t="s">
        <v>122</v>
      </c>
      <c r="C81" s="543" t="s">
        <v>1851</v>
      </c>
      <c r="D81" s="213" t="s">
        <v>1796</v>
      </c>
      <c r="E81" s="191" t="s">
        <v>1852</v>
      </c>
      <c r="F81" s="191"/>
      <c r="G81" s="191"/>
      <c r="H81" s="191"/>
      <c r="I81" s="191"/>
      <c r="J81" s="252" t="s">
        <v>1853</v>
      </c>
      <c r="K81" s="252"/>
      <c r="L81" s="252" t="s">
        <v>1336</v>
      </c>
      <c r="M81" s="469" t="s">
        <v>1854</v>
      </c>
      <c r="N81" s="188" t="s">
        <v>1855</v>
      </c>
      <c r="O81" s="215"/>
      <c r="P81" s="503"/>
      <c r="Q81" s="217"/>
      <c r="R81" s="252"/>
      <c r="S81" s="252"/>
      <c r="T81" s="215" t="s">
        <v>1856</v>
      </c>
      <c r="U81" s="216"/>
      <c r="V81" s="217" t="s">
        <v>1857</v>
      </c>
      <c r="W81" s="252"/>
      <c r="X81" s="252"/>
      <c r="Y81" s="218"/>
      <c r="Z81" s="216"/>
      <c r="AA81" s="217"/>
      <c r="AB81" s="189"/>
      <c r="AD81" s="190"/>
      <c r="AE81" s="252"/>
      <c r="AF81" s="252"/>
      <c r="AG81" s="486"/>
      <c r="AI81" s="477"/>
      <c r="AJ81" s="252"/>
      <c r="AK81" s="252"/>
      <c r="AL81" s="187"/>
      <c r="AO81" s="252"/>
      <c r="AP81" s="252"/>
      <c r="AQ81" s="220"/>
      <c r="AS81" s="221"/>
      <c r="AT81" s="252"/>
      <c r="AU81" s="252"/>
      <c r="AV81" s="220"/>
      <c r="AX81" s="221"/>
      <c r="AY81" s="252"/>
      <c r="AZ81" s="252"/>
      <c r="BA81" s="189"/>
      <c r="BC81" s="190"/>
      <c r="BD81" s="252"/>
      <c r="BE81" s="252"/>
      <c r="BF81" s="583" t="s">
        <v>1858</v>
      </c>
      <c r="BH81" s="190" t="s">
        <v>1346</v>
      </c>
      <c r="BI81" s="252"/>
      <c r="BJ81" s="252"/>
      <c r="BM81" s="190"/>
      <c r="BN81" s="252"/>
      <c r="BO81" s="252"/>
    </row>
    <row r="82" customFormat="false" ht="39.15" hidden="false" customHeight="false" outlineLevel="0" collapsed="false">
      <c r="A82" s="212"/>
      <c r="B82" s="186" t="s">
        <v>143</v>
      </c>
      <c r="C82" s="186" t="s">
        <v>1859</v>
      </c>
      <c r="D82" s="213"/>
      <c r="E82" s="191"/>
      <c r="F82" s="191"/>
      <c r="G82" s="191"/>
      <c r="H82" s="191"/>
      <c r="I82" s="191" t="s">
        <v>1860</v>
      </c>
      <c r="M82" s="469" t="s">
        <v>1852</v>
      </c>
      <c r="O82" s="189" t="s">
        <v>1861</v>
      </c>
      <c r="P82" s="186"/>
      <c r="Q82" s="190" t="s">
        <v>1265</v>
      </c>
      <c r="T82" s="264" t="s">
        <v>1862</v>
      </c>
      <c r="V82" s="190" t="s">
        <v>1863</v>
      </c>
      <c r="W82" s="191"/>
      <c r="X82" s="191"/>
      <c r="Y82" s="187"/>
      <c r="Z82" s="219"/>
      <c r="AB82" s="189"/>
      <c r="AD82" s="190"/>
      <c r="AE82" s="191"/>
      <c r="AF82" s="191"/>
      <c r="AG82" s="486"/>
      <c r="AI82" s="477"/>
      <c r="AJ82" s="191"/>
      <c r="AK82" s="191"/>
      <c r="AL82" s="187"/>
      <c r="AN82" s="190"/>
      <c r="AO82" s="191"/>
      <c r="AP82" s="191"/>
      <c r="AQ82" s="220"/>
      <c r="AS82" s="221"/>
      <c r="AT82" s="191"/>
      <c r="AU82" s="191"/>
      <c r="AV82" s="220"/>
      <c r="AX82" s="221"/>
      <c r="AY82" s="191"/>
      <c r="AZ82" s="191"/>
      <c r="BA82" s="189"/>
      <c r="BC82" s="190"/>
      <c r="BD82" s="191"/>
      <c r="BE82" s="191"/>
      <c r="BF82" s="187" t="s">
        <v>1864</v>
      </c>
      <c r="BH82" s="190" t="s">
        <v>1865</v>
      </c>
      <c r="BI82" s="191"/>
      <c r="BJ82" s="191"/>
      <c r="BK82" s="187"/>
      <c r="BM82" s="190"/>
      <c r="BN82" s="191"/>
      <c r="BO82" s="191"/>
    </row>
    <row r="83" customFormat="false" ht="15.05" hidden="false" customHeight="false" outlineLevel="0" collapsed="false">
      <c r="A83" s="212"/>
      <c r="B83" s="186" t="s">
        <v>145</v>
      </c>
      <c r="C83" s="186" t="s">
        <v>1866</v>
      </c>
      <c r="D83" s="213"/>
      <c r="E83" s="191"/>
      <c r="F83" s="191"/>
      <c r="G83" s="191"/>
      <c r="H83" s="191"/>
      <c r="I83" s="191"/>
      <c r="M83" s="191"/>
      <c r="N83" s="188" t="s">
        <v>1867</v>
      </c>
      <c r="O83" s="189" t="s">
        <v>1868</v>
      </c>
      <c r="P83" s="186"/>
      <c r="Q83" s="190" t="s">
        <v>1265</v>
      </c>
      <c r="T83" s="187"/>
      <c r="V83" s="186"/>
      <c r="W83" s="191"/>
      <c r="X83" s="191"/>
      <c r="Y83" s="187"/>
      <c r="Z83" s="219"/>
      <c r="AB83" s="189"/>
      <c r="AD83" s="190"/>
      <c r="AE83" s="191"/>
      <c r="AF83" s="191"/>
      <c r="AG83" s="486"/>
      <c r="AI83" s="477"/>
      <c r="AJ83" s="191"/>
      <c r="AK83" s="191"/>
      <c r="AL83" s="187"/>
      <c r="AN83" s="190"/>
      <c r="AO83" s="191"/>
      <c r="AP83" s="191"/>
      <c r="AQ83" s="220"/>
      <c r="AS83" s="221"/>
      <c r="AT83" s="191"/>
      <c r="AU83" s="191"/>
      <c r="AV83" s="220"/>
      <c r="AX83" s="221"/>
      <c r="AY83" s="191"/>
      <c r="AZ83" s="191"/>
      <c r="BA83" s="189"/>
      <c r="BC83" s="190"/>
      <c r="BD83" s="191"/>
      <c r="BE83" s="191"/>
      <c r="BH83" s="190"/>
      <c r="BI83" s="191"/>
      <c r="BJ83" s="191"/>
      <c r="BM83" s="190"/>
      <c r="BN83" s="191"/>
      <c r="BO83" s="191"/>
    </row>
    <row r="84" customFormat="false" ht="26.5" hidden="false" customHeight="false" outlineLevel="0" collapsed="false">
      <c r="A84" s="212"/>
      <c r="B84" s="186" t="s">
        <v>1278</v>
      </c>
      <c r="C84" s="186" t="s">
        <v>1869</v>
      </c>
      <c r="D84" s="213"/>
      <c r="E84" s="191"/>
      <c r="F84" s="545" t="s">
        <v>1870</v>
      </c>
      <c r="G84" s="481" t="s">
        <v>149</v>
      </c>
      <c r="H84" s="191" t="s">
        <v>1265</v>
      </c>
      <c r="I84" s="191"/>
      <c r="J84" s="584" t="s">
        <v>1871</v>
      </c>
      <c r="K84" s="481" t="s">
        <v>149</v>
      </c>
      <c r="L84" s="191" t="s">
        <v>1336</v>
      </c>
      <c r="M84" s="191"/>
      <c r="O84" s="331" t="s">
        <v>1872</v>
      </c>
      <c r="P84" s="474" t="s">
        <v>149</v>
      </c>
      <c r="Q84" s="190" t="s">
        <v>1265</v>
      </c>
      <c r="R84" s="259" t="s">
        <v>155</v>
      </c>
      <c r="S84" s="259" t="s">
        <v>155</v>
      </c>
      <c r="T84" s="230" t="s">
        <v>1873</v>
      </c>
      <c r="U84" s="231" t="s">
        <v>154</v>
      </c>
      <c r="V84" s="190" t="s">
        <v>1874</v>
      </c>
      <c r="W84" s="259" t="s">
        <v>155</v>
      </c>
      <c r="X84" s="259" t="s">
        <v>155</v>
      </c>
      <c r="Y84" s="187"/>
      <c r="Z84" s="219"/>
      <c r="AB84" s="189"/>
      <c r="AD84" s="190"/>
      <c r="AE84" s="191"/>
      <c r="AF84" s="191"/>
      <c r="AG84" s="486"/>
      <c r="AI84" s="477"/>
      <c r="AJ84" s="191"/>
      <c r="AK84" s="191"/>
      <c r="AL84" s="230"/>
      <c r="AN84" s="190"/>
      <c r="AO84" s="191"/>
      <c r="AP84" s="191"/>
      <c r="AQ84" s="220"/>
      <c r="AS84" s="221"/>
      <c r="AT84" s="191"/>
      <c r="AU84" s="191"/>
      <c r="AV84" s="220"/>
      <c r="AX84" s="221"/>
      <c r="AY84" s="191"/>
      <c r="AZ84" s="191"/>
      <c r="BA84" s="230"/>
      <c r="BC84" s="190"/>
      <c r="BD84" s="191"/>
      <c r="BE84" s="191"/>
      <c r="BF84" s="230"/>
      <c r="BH84" s="190"/>
      <c r="BI84" s="191"/>
      <c r="BJ84" s="191"/>
      <c r="BK84" s="230"/>
      <c r="BM84" s="190"/>
      <c r="BN84" s="191"/>
      <c r="BO84" s="191"/>
    </row>
    <row r="85" customFormat="false" ht="26.5" hidden="false" customHeight="false" outlineLevel="0" collapsed="false">
      <c r="A85" s="212"/>
      <c r="B85" s="235" t="s">
        <v>162</v>
      </c>
      <c r="C85" s="235"/>
      <c r="D85" s="213"/>
      <c r="E85" s="236" t="s">
        <v>1875</v>
      </c>
      <c r="F85" s="585" t="s">
        <v>1876</v>
      </c>
      <c r="G85" s="270" t="s">
        <v>149</v>
      </c>
      <c r="H85" s="239" t="s">
        <v>1336</v>
      </c>
      <c r="I85" s="236" t="s">
        <v>1875</v>
      </c>
      <c r="J85" s="586" t="s">
        <v>1877</v>
      </c>
      <c r="K85" s="270" t="s">
        <v>149</v>
      </c>
      <c r="L85" s="191" t="s">
        <v>1336</v>
      </c>
      <c r="M85" s="239"/>
      <c r="N85" s="241"/>
      <c r="O85" s="246"/>
      <c r="P85" s="561"/>
      <c r="Q85" s="213"/>
      <c r="R85" s="239"/>
      <c r="S85" s="239"/>
      <c r="T85" s="242" t="s">
        <v>1878</v>
      </c>
      <c r="U85" s="243" t="s">
        <v>154</v>
      </c>
      <c r="V85" s="213" t="s">
        <v>1874</v>
      </c>
      <c r="W85" s="259" t="s">
        <v>155</v>
      </c>
      <c r="X85" s="259" t="s">
        <v>155</v>
      </c>
      <c r="Y85" s="245"/>
      <c r="Z85" s="235"/>
      <c r="AA85" s="213"/>
      <c r="AB85" s="246"/>
      <c r="AC85" s="235"/>
      <c r="AD85" s="213"/>
      <c r="AE85" s="239"/>
      <c r="AF85" s="239"/>
      <c r="AG85" s="516"/>
      <c r="AH85" s="517"/>
      <c r="AI85" s="518"/>
      <c r="AJ85" s="239"/>
      <c r="AK85" s="239"/>
      <c r="AL85" s="246"/>
      <c r="AM85" s="235"/>
      <c r="AN85" s="235"/>
      <c r="AO85" s="239"/>
      <c r="AP85" s="239"/>
      <c r="AQ85" s="247"/>
      <c r="AR85" s="248"/>
      <c r="AS85" s="322"/>
      <c r="AT85" s="239"/>
      <c r="AU85" s="239"/>
      <c r="AV85" s="247"/>
      <c r="AW85" s="248"/>
      <c r="AX85" s="322"/>
      <c r="AY85" s="239"/>
      <c r="AZ85" s="239"/>
      <c r="BA85" s="246"/>
      <c r="BB85" s="235"/>
      <c r="BC85" s="213"/>
      <c r="BD85" s="239"/>
      <c r="BE85" s="239"/>
      <c r="BF85" s="246"/>
      <c r="BG85" s="235"/>
      <c r="BH85" s="213"/>
      <c r="BI85" s="239"/>
      <c r="BJ85" s="239"/>
      <c r="BK85" s="246"/>
      <c r="BL85" s="235"/>
      <c r="BM85" s="213"/>
      <c r="BN85" s="239"/>
      <c r="BO85" s="239"/>
    </row>
    <row r="86" customFormat="false" ht="37.95" hidden="false" customHeight="true" outlineLevel="0" collapsed="false">
      <c r="A86" s="212" t="n">
        <v>12</v>
      </c>
      <c r="B86" s="186" t="s">
        <v>122</v>
      </c>
      <c r="C86" s="186" t="s">
        <v>1879</v>
      </c>
      <c r="D86" s="213" t="s">
        <v>1880</v>
      </c>
      <c r="E86" s="314" t="s">
        <v>1881</v>
      </c>
      <c r="F86" s="341" t="s">
        <v>1882</v>
      </c>
      <c r="G86" s="314"/>
      <c r="H86" s="191" t="s">
        <v>1883</v>
      </c>
      <c r="I86" s="314"/>
      <c r="J86" s="341" t="s">
        <v>1884</v>
      </c>
      <c r="K86" s="252"/>
      <c r="L86" s="252" t="s">
        <v>1336</v>
      </c>
      <c r="M86" s="502" t="s">
        <v>1885</v>
      </c>
      <c r="N86" s="587" t="s">
        <v>1886</v>
      </c>
      <c r="O86" s="215" t="s">
        <v>1887</v>
      </c>
      <c r="P86" s="503"/>
      <c r="Q86" s="217" t="s">
        <v>1888</v>
      </c>
      <c r="R86" s="252"/>
      <c r="S86" s="252"/>
      <c r="T86" s="215" t="s">
        <v>1889</v>
      </c>
      <c r="U86" s="216"/>
      <c r="V86" s="217" t="s">
        <v>1890</v>
      </c>
      <c r="W86" s="252"/>
      <c r="X86" s="252"/>
      <c r="Y86" s="218"/>
      <c r="Z86" s="216"/>
      <c r="AA86" s="217"/>
      <c r="AB86" s="189"/>
      <c r="AD86" s="190"/>
      <c r="AE86" s="252"/>
      <c r="AF86" s="252"/>
      <c r="AG86" s="486"/>
      <c r="AI86" s="477"/>
      <c r="AJ86" s="252"/>
      <c r="AK86" s="252"/>
      <c r="AL86" s="187"/>
      <c r="AO86" s="252"/>
      <c r="AP86" s="252"/>
      <c r="AQ86" s="220"/>
      <c r="AS86" s="221"/>
      <c r="AT86" s="252"/>
      <c r="AU86" s="252"/>
      <c r="AV86" s="220"/>
      <c r="AX86" s="221"/>
      <c r="AY86" s="252"/>
      <c r="AZ86" s="252"/>
      <c r="BA86" s="189"/>
      <c r="BC86" s="190"/>
      <c r="BD86" s="252"/>
      <c r="BE86" s="252"/>
      <c r="BF86" s="189" t="s">
        <v>1891</v>
      </c>
      <c r="BH86" s="190" t="s">
        <v>1892</v>
      </c>
      <c r="BI86" s="252"/>
      <c r="BJ86" s="252"/>
      <c r="BK86" s="588" t="s">
        <v>1893</v>
      </c>
      <c r="BM86" s="190" t="s">
        <v>1894</v>
      </c>
      <c r="BN86" s="252"/>
      <c r="BO86" s="252"/>
    </row>
    <row r="87" customFormat="false" ht="49.35" hidden="false" customHeight="false" outlineLevel="0" collapsed="false">
      <c r="A87" s="212"/>
      <c r="B87" s="186" t="s">
        <v>143</v>
      </c>
      <c r="C87" s="186" t="s">
        <v>1895</v>
      </c>
      <c r="D87" s="213"/>
      <c r="E87" s="233" t="s">
        <v>1896</v>
      </c>
      <c r="F87" s="191" t="s">
        <v>1897</v>
      </c>
      <c r="G87" s="191"/>
      <c r="H87" s="191" t="s">
        <v>1883</v>
      </c>
      <c r="I87" s="191" t="s">
        <v>1898</v>
      </c>
      <c r="M87" s="502" t="s">
        <v>1899</v>
      </c>
      <c r="O87" s="189" t="s">
        <v>1900</v>
      </c>
      <c r="P87" s="186"/>
      <c r="Q87" s="190" t="s">
        <v>1265</v>
      </c>
      <c r="T87" s="189" t="s">
        <v>1901</v>
      </c>
      <c r="V87" s="190" t="s">
        <v>1888</v>
      </c>
      <c r="W87" s="191"/>
      <c r="X87" s="191"/>
      <c r="Y87" s="187"/>
      <c r="Z87" s="219"/>
      <c r="AB87" s="189"/>
      <c r="AD87" s="190"/>
      <c r="AE87" s="191"/>
      <c r="AF87" s="191"/>
      <c r="AG87" s="486"/>
      <c r="AI87" s="477"/>
      <c r="AJ87" s="191"/>
      <c r="AK87" s="191"/>
      <c r="AL87" s="187"/>
      <c r="AO87" s="191"/>
      <c r="AP87" s="191"/>
      <c r="AQ87" s="220"/>
      <c r="AS87" s="221"/>
      <c r="AT87" s="191"/>
      <c r="AU87" s="191"/>
      <c r="AV87" s="220"/>
      <c r="AX87" s="221"/>
      <c r="AY87" s="191"/>
      <c r="AZ87" s="191"/>
      <c r="BA87" s="189" t="s">
        <v>1902</v>
      </c>
      <c r="BC87" s="190" t="s">
        <v>1265</v>
      </c>
      <c r="BD87" s="191"/>
      <c r="BE87" s="191"/>
      <c r="BF87" s="189" t="s">
        <v>1903</v>
      </c>
      <c r="BH87" s="190" t="s">
        <v>1265</v>
      </c>
      <c r="BI87" s="191"/>
      <c r="BJ87" s="191"/>
      <c r="BK87" s="588" t="s">
        <v>1904</v>
      </c>
      <c r="BM87" s="190" t="s">
        <v>1265</v>
      </c>
      <c r="BN87" s="191"/>
      <c r="BO87" s="191"/>
    </row>
    <row r="88" customFormat="false" ht="15.65" hidden="false" customHeight="false" outlineLevel="0" collapsed="false">
      <c r="A88" s="212"/>
      <c r="B88" s="186" t="s">
        <v>145</v>
      </c>
      <c r="C88" s="186" t="s">
        <v>1905</v>
      </c>
      <c r="D88" s="213"/>
      <c r="E88" s="191"/>
      <c r="F88" s="191"/>
      <c r="G88" s="191"/>
      <c r="H88" s="191"/>
      <c r="I88" s="191"/>
      <c r="M88" s="191"/>
      <c r="O88" s="189" t="s">
        <v>1906</v>
      </c>
      <c r="P88" s="186"/>
      <c r="Q88" s="190" t="s">
        <v>1265</v>
      </c>
      <c r="T88" s="189" t="s">
        <v>1907</v>
      </c>
      <c r="V88" s="190" t="s">
        <v>1888</v>
      </c>
      <c r="W88" s="191"/>
      <c r="X88" s="191"/>
      <c r="Y88" s="187"/>
      <c r="Z88" s="219"/>
      <c r="AB88" s="189"/>
      <c r="AD88" s="190"/>
      <c r="AE88" s="191"/>
      <c r="AF88" s="191"/>
      <c r="AG88" s="486"/>
      <c r="AI88" s="477"/>
      <c r="AJ88" s="191"/>
      <c r="AK88" s="191"/>
      <c r="AL88" s="187"/>
      <c r="AO88" s="191"/>
      <c r="AP88" s="191"/>
      <c r="AQ88" s="220"/>
      <c r="AS88" s="221"/>
      <c r="AT88" s="191"/>
      <c r="AU88" s="191"/>
      <c r="AV88" s="220"/>
      <c r="AX88" s="221"/>
      <c r="AY88" s="191"/>
      <c r="AZ88" s="191"/>
      <c r="BA88" s="189" t="s">
        <v>1908</v>
      </c>
      <c r="BC88" s="190" t="s">
        <v>1265</v>
      </c>
      <c r="BD88" s="191"/>
      <c r="BE88" s="191"/>
      <c r="BF88" s="189" t="s">
        <v>1909</v>
      </c>
      <c r="BH88" s="190" t="s">
        <v>1265</v>
      </c>
      <c r="BI88" s="191"/>
      <c r="BJ88" s="191"/>
      <c r="BK88" s="588" t="s">
        <v>1910</v>
      </c>
      <c r="BM88" s="190" t="s">
        <v>1265</v>
      </c>
      <c r="BN88" s="191"/>
      <c r="BO88" s="191"/>
    </row>
    <row r="89" customFormat="false" ht="264.45" hidden="false" customHeight="true" outlineLevel="0" collapsed="false">
      <c r="A89" s="212"/>
      <c r="B89" s="267" t="s">
        <v>1278</v>
      </c>
      <c r="C89" s="267" t="s">
        <v>1911</v>
      </c>
      <c r="D89" s="213"/>
      <c r="E89" s="191"/>
      <c r="F89" s="191"/>
      <c r="G89" s="191"/>
      <c r="H89" s="191"/>
      <c r="I89" s="191"/>
      <c r="M89" s="191"/>
      <c r="O89" s="331" t="s">
        <v>1912</v>
      </c>
      <c r="P89" s="474" t="s">
        <v>1913</v>
      </c>
      <c r="Q89" s="190" t="s">
        <v>1265</v>
      </c>
      <c r="T89" s="331" t="s">
        <v>1914</v>
      </c>
      <c r="U89" s="231" t="s">
        <v>154</v>
      </c>
      <c r="V89" s="190" t="s">
        <v>1888</v>
      </c>
      <c r="W89" s="589" t="s">
        <v>1915</v>
      </c>
      <c r="X89" s="589" t="s">
        <v>1916</v>
      </c>
      <c r="Y89" s="187"/>
      <c r="Z89" s="219"/>
      <c r="AB89" s="189"/>
      <c r="AD89" s="190"/>
      <c r="AE89" s="191"/>
      <c r="AF89" s="191"/>
      <c r="AG89" s="486"/>
      <c r="AI89" s="477"/>
      <c r="AJ89" s="191"/>
      <c r="AK89" s="191"/>
      <c r="AL89" s="187"/>
      <c r="AO89" s="191"/>
      <c r="AP89" s="191"/>
      <c r="AQ89" s="220"/>
      <c r="AS89" s="221"/>
      <c r="AT89" s="191"/>
      <c r="AU89" s="191"/>
      <c r="AV89" s="220"/>
      <c r="AX89" s="221"/>
      <c r="AY89" s="191"/>
      <c r="AZ89" s="191"/>
      <c r="BA89" s="590" t="s">
        <v>1917</v>
      </c>
      <c r="BB89" s="231" t="s">
        <v>1297</v>
      </c>
      <c r="BC89" s="190" t="s">
        <v>1265</v>
      </c>
      <c r="BD89" s="233" t="s">
        <v>1918</v>
      </c>
      <c r="BE89" s="233" t="s">
        <v>1919</v>
      </c>
      <c r="BF89" s="230" t="s">
        <v>1920</v>
      </c>
      <c r="BG89" s="231" t="s">
        <v>1297</v>
      </c>
      <c r="BH89" s="190" t="s">
        <v>1888</v>
      </c>
      <c r="BI89" s="233" t="s">
        <v>1921</v>
      </c>
      <c r="BJ89" s="233" t="s">
        <v>1921</v>
      </c>
      <c r="BK89" s="591" t="s">
        <v>1922</v>
      </c>
      <c r="BL89" s="300" t="s">
        <v>1297</v>
      </c>
      <c r="BM89" s="190" t="s">
        <v>1265</v>
      </c>
      <c r="BN89" s="233" t="s">
        <v>1923</v>
      </c>
      <c r="BO89" s="233" t="s">
        <v>1923</v>
      </c>
    </row>
    <row r="90" customFormat="false" ht="37.95" hidden="false" customHeight="false" outlineLevel="0" collapsed="false">
      <c r="A90" s="212"/>
      <c r="B90" s="267"/>
      <c r="C90" s="267"/>
      <c r="D90" s="213"/>
      <c r="E90" s="191"/>
      <c r="F90" s="191"/>
      <c r="G90" s="191"/>
      <c r="H90" s="191"/>
      <c r="I90" s="191"/>
      <c r="M90" s="191"/>
      <c r="O90" s="230"/>
      <c r="P90" s="474"/>
      <c r="Q90" s="186"/>
      <c r="R90" s="187"/>
      <c r="S90" s="187"/>
      <c r="T90" s="230"/>
      <c r="U90" s="231"/>
      <c r="V90" s="186"/>
      <c r="W90" s="187"/>
      <c r="X90" s="187"/>
      <c r="Y90" s="187"/>
      <c r="Z90" s="219"/>
      <c r="AB90" s="189"/>
      <c r="AD90" s="190"/>
      <c r="AE90" s="187"/>
      <c r="AF90" s="187"/>
      <c r="AG90" s="486"/>
      <c r="AI90" s="477"/>
      <c r="AJ90" s="187"/>
      <c r="AK90" s="187"/>
      <c r="AL90" s="187"/>
      <c r="AO90" s="187"/>
      <c r="AP90" s="187"/>
      <c r="AQ90" s="220"/>
      <c r="AS90" s="221"/>
      <c r="AT90" s="187"/>
      <c r="AU90" s="187"/>
      <c r="AV90" s="220"/>
      <c r="AX90" s="221"/>
      <c r="AY90" s="187"/>
      <c r="AZ90" s="187"/>
      <c r="BA90" s="230"/>
      <c r="BB90" s="231"/>
      <c r="BC90" s="190"/>
      <c r="BD90" s="187"/>
      <c r="BE90" s="187"/>
      <c r="BF90" s="230"/>
      <c r="BG90" s="231"/>
      <c r="BH90" s="190"/>
      <c r="BI90" s="187"/>
      <c r="BJ90" s="187"/>
      <c r="BK90" s="591" t="s">
        <v>1924</v>
      </c>
      <c r="BL90" s="300"/>
      <c r="BM90" s="190" t="s">
        <v>1888</v>
      </c>
      <c r="BN90" s="233" t="s">
        <v>1921</v>
      </c>
      <c r="BO90" s="233" t="s">
        <v>1921</v>
      </c>
    </row>
    <row r="91" customFormat="false" ht="57" hidden="false" customHeight="true" outlineLevel="0" collapsed="false">
      <c r="A91" s="212"/>
      <c r="B91" s="267"/>
      <c r="C91" s="267"/>
      <c r="D91" s="213"/>
      <c r="E91" s="191"/>
      <c r="F91" s="563" t="s">
        <v>1925</v>
      </c>
      <c r="G91" s="474" t="s">
        <v>1926</v>
      </c>
      <c r="H91" s="191" t="s">
        <v>1927</v>
      </c>
      <c r="I91" s="321" t="s">
        <v>1928</v>
      </c>
      <c r="J91" s="592" t="s">
        <v>1929</v>
      </c>
      <c r="K91" s="481" t="s">
        <v>1292</v>
      </c>
      <c r="L91" s="191" t="s">
        <v>1336</v>
      </c>
      <c r="M91" s="191"/>
      <c r="O91" s="593" t="s">
        <v>1930</v>
      </c>
      <c r="P91" s="474" t="s">
        <v>1926</v>
      </c>
      <c r="Q91" s="186" t="s">
        <v>1927</v>
      </c>
      <c r="R91" s="259" t="s">
        <v>155</v>
      </c>
      <c r="S91" s="259" t="s">
        <v>155</v>
      </c>
      <c r="T91" s="230"/>
      <c r="U91" s="231"/>
      <c r="V91" s="186"/>
      <c r="W91" s="187"/>
      <c r="X91" s="187"/>
      <c r="Y91" s="187"/>
      <c r="Z91" s="219"/>
      <c r="AB91" s="189"/>
      <c r="AD91" s="190"/>
      <c r="AE91" s="187"/>
      <c r="AF91" s="187"/>
      <c r="AG91" s="486"/>
      <c r="AI91" s="477"/>
      <c r="AJ91" s="187"/>
      <c r="AK91" s="187"/>
      <c r="AL91" s="187"/>
      <c r="AO91" s="187"/>
      <c r="AP91" s="187"/>
      <c r="AQ91" s="220"/>
      <c r="AS91" s="221"/>
      <c r="AT91" s="187"/>
      <c r="AU91" s="187"/>
      <c r="AV91" s="220"/>
      <c r="AX91" s="221"/>
      <c r="AY91" s="187"/>
      <c r="AZ91" s="187"/>
      <c r="BA91" s="230"/>
      <c r="BB91" s="231"/>
      <c r="BC91" s="190"/>
      <c r="BD91" s="187"/>
      <c r="BE91" s="187"/>
      <c r="BF91" s="375" t="s">
        <v>1931</v>
      </c>
      <c r="BG91" s="474" t="s">
        <v>1284</v>
      </c>
      <c r="BH91" s="190" t="s">
        <v>1888</v>
      </c>
      <c r="BI91" s="244" t="s">
        <v>155</v>
      </c>
      <c r="BJ91" s="244" t="s">
        <v>155</v>
      </c>
      <c r="BK91" s="594" t="s">
        <v>1932</v>
      </c>
      <c r="BL91" s="595" t="s">
        <v>1933</v>
      </c>
      <c r="BM91" s="596" t="s">
        <v>1934</v>
      </c>
      <c r="BN91" s="597" t="s">
        <v>155</v>
      </c>
      <c r="BO91" s="597" t="s">
        <v>155</v>
      </c>
    </row>
    <row r="92" customFormat="false" ht="63.85" hidden="false" customHeight="false" outlineLevel="0" collapsed="false">
      <c r="A92" s="212"/>
      <c r="B92" s="235" t="s">
        <v>162</v>
      </c>
      <c r="C92" s="235"/>
      <c r="D92" s="213"/>
      <c r="E92" s="598" t="s">
        <v>1935</v>
      </c>
      <c r="F92" s="237" t="s">
        <v>1936</v>
      </c>
      <c r="G92" s="572" t="s">
        <v>1926</v>
      </c>
      <c r="H92" s="304" t="s">
        <v>286</v>
      </c>
      <c r="I92" s="599" t="s">
        <v>1937</v>
      </c>
      <c r="J92" s="276" t="s">
        <v>1938</v>
      </c>
      <c r="K92" s="272" t="s">
        <v>1292</v>
      </c>
      <c r="L92" s="226" t="s">
        <v>317</v>
      </c>
      <c r="M92" s="600" t="s">
        <v>1939</v>
      </c>
      <c r="N92" s="241"/>
      <c r="O92" s="246"/>
      <c r="P92" s="561"/>
      <c r="Q92" s="213"/>
      <c r="R92" s="239"/>
      <c r="S92" s="239"/>
      <c r="T92" s="246"/>
      <c r="U92" s="235"/>
      <c r="V92" s="213"/>
      <c r="W92" s="239"/>
      <c r="X92" s="239"/>
      <c r="Y92" s="245"/>
      <c r="Z92" s="235"/>
      <c r="AA92" s="213"/>
      <c r="AB92" s="246"/>
      <c r="AC92" s="235"/>
      <c r="AD92" s="213"/>
      <c r="AE92" s="239"/>
      <c r="AF92" s="239"/>
      <c r="AG92" s="516"/>
      <c r="AH92" s="517"/>
      <c r="AI92" s="518"/>
      <c r="AJ92" s="239"/>
      <c r="AK92" s="239"/>
      <c r="AL92" s="246"/>
      <c r="AM92" s="235"/>
      <c r="AN92" s="235"/>
      <c r="AO92" s="239"/>
      <c r="AP92" s="239"/>
      <c r="AQ92" s="247"/>
      <c r="AR92" s="248"/>
      <c r="AS92" s="322"/>
      <c r="AT92" s="239"/>
      <c r="AU92" s="239"/>
      <c r="AV92" s="247"/>
      <c r="AW92" s="248"/>
      <c r="AX92" s="322"/>
      <c r="AY92" s="239"/>
      <c r="AZ92" s="239"/>
      <c r="BA92" s="246"/>
      <c r="BB92" s="235"/>
      <c r="BC92" s="213"/>
      <c r="BD92" s="239"/>
      <c r="BE92" s="239"/>
      <c r="BF92" s="246"/>
      <c r="BG92" s="235"/>
      <c r="BH92" s="213"/>
      <c r="BI92" s="239"/>
      <c r="BJ92" s="239"/>
      <c r="BK92" s="246"/>
      <c r="BL92" s="235"/>
      <c r="BM92" s="213"/>
      <c r="BN92" s="239"/>
      <c r="BO92" s="239"/>
    </row>
    <row r="93" customFormat="false" ht="37.95" hidden="false" customHeight="true" outlineLevel="0" collapsed="false">
      <c r="A93" s="212" t="n">
        <v>13</v>
      </c>
      <c r="B93" s="186" t="s">
        <v>122</v>
      </c>
      <c r="C93" s="186" t="s">
        <v>1940</v>
      </c>
      <c r="D93" s="213" t="s">
        <v>1880</v>
      </c>
      <c r="E93" s="191" t="s">
        <v>1941</v>
      </c>
      <c r="F93" s="191"/>
      <c r="G93" s="191"/>
      <c r="H93" s="191"/>
      <c r="I93" s="601"/>
      <c r="J93" s="252" t="s">
        <v>1942</v>
      </c>
      <c r="K93" s="252"/>
      <c r="L93" s="252" t="s">
        <v>1336</v>
      </c>
      <c r="M93" s="469" t="s">
        <v>1943</v>
      </c>
      <c r="N93" s="188" t="s">
        <v>1944</v>
      </c>
      <c r="O93" s="218" t="s">
        <v>1945</v>
      </c>
      <c r="P93" s="503"/>
      <c r="Q93" s="217" t="s">
        <v>1946</v>
      </c>
      <c r="R93" s="252"/>
      <c r="S93" s="252"/>
      <c r="T93" s="215" t="s">
        <v>1945</v>
      </c>
      <c r="U93" s="216"/>
      <c r="V93" s="217" t="s">
        <v>1947</v>
      </c>
      <c r="W93" s="252"/>
      <c r="X93" s="252"/>
      <c r="Y93" s="218"/>
      <c r="Z93" s="216"/>
      <c r="AA93" s="217"/>
      <c r="AB93" s="189"/>
      <c r="AD93" s="190"/>
      <c r="AE93" s="252"/>
      <c r="AF93" s="252"/>
      <c r="AG93" s="486"/>
      <c r="AI93" s="477"/>
      <c r="AJ93" s="252"/>
      <c r="AK93" s="252"/>
      <c r="AL93" s="187"/>
      <c r="AO93" s="252"/>
      <c r="AP93" s="252"/>
      <c r="AQ93" s="220"/>
      <c r="AS93" s="221"/>
      <c r="AT93" s="252"/>
      <c r="AU93" s="252"/>
      <c r="AV93" s="220"/>
      <c r="AX93" s="221"/>
      <c r="AY93" s="252"/>
      <c r="AZ93" s="252"/>
      <c r="BA93" s="189"/>
      <c r="BC93" s="190"/>
      <c r="BD93" s="252"/>
      <c r="BE93" s="252"/>
      <c r="BH93" s="190"/>
      <c r="BI93" s="252"/>
      <c r="BJ93" s="252"/>
      <c r="BM93" s="190"/>
      <c r="BN93" s="252"/>
      <c r="BO93" s="252"/>
    </row>
    <row r="94" customFormat="false" ht="26.5" hidden="false" customHeight="false" outlineLevel="0" collapsed="false">
      <c r="A94" s="212"/>
      <c r="B94" s="186" t="s">
        <v>143</v>
      </c>
      <c r="C94" s="186" t="s">
        <v>1948</v>
      </c>
      <c r="D94" s="213"/>
      <c r="E94" s="191"/>
      <c r="F94" s="191"/>
      <c r="G94" s="191"/>
      <c r="H94" s="191"/>
      <c r="I94" s="282"/>
      <c r="J94" s="291"/>
      <c r="K94" s="471"/>
      <c r="L94" s="483"/>
      <c r="M94" s="469" t="s">
        <v>1941</v>
      </c>
      <c r="O94" s="186"/>
      <c r="P94" s="186"/>
      <c r="Q94" s="186"/>
      <c r="R94" s="187"/>
      <c r="S94" s="187"/>
      <c r="T94" s="189" t="s">
        <v>1949</v>
      </c>
      <c r="V94" s="190" t="s">
        <v>1265</v>
      </c>
      <c r="W94" s="187"/>
      <c r="X94" s="187"/>
      <c r="Y94" s="187"/>
      <c r="Z94" s="219"/>
      <c r="AB94" s="189"/>
      <c r="AD94" s="190"/>
      <c r="AE94" s="187"/>
      <c r="AF94" s="187"/>
      <c r="AG94" s="486"/>
      <c r="AI94" s="477"/>
      <c r="AJ94" s="187"/>
      <c r="AK94" s="187"/>
      <c r="AL94" s="187"/>
      <c r="AN94" s="190"/>
      <c r="AO94" s="187"/>
      <c r="AP94" s="187"/>
      <c r="AQ94" s="220"/>
      <c r="AS94" s="221"/>
      <c r="AT94" s="187"/>
      <c r="AU94" s="187"/>
      <c r="AV94" s="220"/>
      <c r="AX94" s="221"/>
      <c r="AY94" s="187"/>
      <c r="AZ94" s="187"/>
      <c r="BA94" s="189"/>
      <c r="BC94" s="190"/>
      <c r="BD94" s="187"/>
      <c r="BE94" s="187"/>
      <c r="BF94" s="187"/>
      <c r="BH94" s="190"/>
      <c r="BI94" s="187"/>
      <c r="BJ94" s="187"/>
      <c r="BK94" s="187"/>
      <c r="BM94" s="190"/>
      <c r="BN94" s="187"/>
      <c r="BO94" s="187"/>
    </row>
    <row r="95" customFormat="false" ht="15.05" hidden="false" customHeight="false" outlineLevel="0" collapsed="false">
      <c r="A95" s="212"/>
      <c r="B95" s="186" t="s">
        <v>145</v>
      </c>
      <c r="C95" s="186" t="s">
        <v>1950</v>
      </c>
      <c r="D95" s="213"/>
      <c r="E95" s="191"/>
      <c r="F95" s="191"/>
      <c r="G95" s="191"/>
      <c r="H95" s="191"/>
      <c r="I95" s="191"/>
      <c r="M95" s="191"/>
      <c r="O95" s="186"/>
      <c r="P95" s="186"/>
      <c r="Q95" s="186"/>
      <c r="R95" s="187"/>
      <c r="S95" s="187"/>
      <c r="T95" s="189" t="s">
        <v>1951</v>
      </c>
      <c r="V95" s="190" t="s">
        <v>1946</v>
      </c>
      <c r="W95" s="187"/>
      <c r="X95" s="187"/>
      <c r="Y95" s="187"/>
      <c r="Z95" s="219"/>
      <c r="AB95" s="189"/>
      <c r="AD95" s="190"/>
      <c r="AE95" s="187"/>
      <c r="AF95" s="187"/>
      <c r="AG95" s="486"/>
      <c r="AI95" s="477"/>
      <c r="AJ95" s="187"/>
      <c r="AK95" s="187"/>
      <c r="AL95" s="187"/>
      <c r="AN95" s="190"/>
      <c r="AO95" s="187"/>
      <c r="AP95" s="187"/>
      <c r="AQ95" s="220"/>
      <c r="AS95" s="221"/>
      <c r="AT95" s="187"/>
      <c r="AU95" s="187"/>
      <c r="AV95" s="220"/>
      <c r="AX95" s="221"/>
      <c r="AY95" s="187"/>
      <c r="AZ95" s="187"/>
      <c r="BA95" s="189"/>
      <c r="BC95" s="190"/>
      <c r="BD95" s="187"/>
      <c r="BE95" s="187"/>
      <c r="BH95" s="190"/>
      <c r="BI95" s="187"/>
      <c r="BJ95" s="187"/>
      <c r="BM95" s="190"/>
      <c r="BN95" s="187"/>
      <c r="BO95" s="187"/>
    </row>
    <row r="96" customFormat="false" ht="26.5" hidden="false" customHeight="false" outlineLevel="0" collapsed="false">
      <c r="A96" s="212"/>
      <c r="B96" s="186" t="s">
        <v>1278</v>
      </c>
      <c r="C96" s="186" t="s">
        <v>1952</v>
      </c>
      <c r="D96" s="213"/>
      <c r="E96" s="191"/>
      <c r="F96" s="602" t="s">
        <v>1953</v>
      </c>
      <c r="G96" s="481" t="s">
        <v>149</v>
      </c>
      <c r="H96" s="226" t="s">
        <v>286</v>
      </c>
      <c r="I96" s="191"/>
      <c r="J96" s="330" t="s">
        <v>1954</v>
      </c>
      <c r="K96" s="481" t="s">
        <v>149</v>
      </c>
      <c r="L96" s="191" t="s">
        <v>1336</v>
      </c>
      <c r="M96" s="191"/>
      <c r="O96" s="230"/>
      <c r="P96" s="186"/>
      <c r="Q96" s="186"/>
      <c r="R96" s="187"/>
      <c r="S96" s="187"/>
      <c r="T96" s="230" t="s">
        <v>1955</v>
      </c>
      <c r="U96" s="231" t="s">
        <v>154</v>
      </c>
      <c r="V96" s="190" t="s">
        <v>1946</v>
      </c>
      <c r="W96" s="244" t="s">
        <v>155</v>
      </c>
      <c r="X96" s="244" t="s">
        <v>155</v>
      </c>
      <c r="Y96" s="187"/>
      <c r="Z96" s="219"/>
      <c r="AB96" s="189"/>
      <c r="AD96" s="190"/>
      <c r="AE96" s="187"/>
      <c r="AF96" s="187"/>
      <c r="AG96" s="486"/>
      <c r="AI96" s="477"/>
      <c r="AJ96" s="187"/>
      <c r="AK96" s="187"/>
      <c r="AL96" s="230"/>
      <c r="AN96" s="190"/>
      <c r="AO96" s="187"/>
      <c r="AP96" s="187"/>
      <c r="AQ96" s="220"/>
      <c r="AS96" s="221"/>
      <c r="AT96" s="187"/>
      <c r="AU96" s="187"/>
      <c r="AV96" s="220"/>
      <c r="AX96" s="221"/>
      <c r="AY96" s="187"/>
      <c r="AZ96" s="187"/>
      <c r="BA96" s="230"/>
      <c r="BC96" s="190"/>
      <c r="BD96" s="187"/>
      <c r="BE96" s="187"/>
      <c r="BF96" s="230"/>
      <c r="BH96" s="190"/>
      <c r="BI96" s="187"/>
      <c r="BJ96" s="187"/>
      <c r="BK96" s="230"/>
      <c r="BM96" s="190"/>
      <c r="BN96" s="187"/>
      <c r="BO96" s="187"/>
    </row>
    <row r="97" customFormat="false" ht="75.9" hidden="false" customHeight="false" outlineLevel="0" collapsed="false">
      <c r="A97" s="212"/>
      <c r="B97" s="235" t="s">
        <v>162</v>
      </c>
      <c r="C97" s="235"/>
      <c r="D97" s="213"/>
      <c r="E97" s="603" t="s">
        <v>1956</v>
      </c>
      <c r="F97" s="604" t="s">
        <v>1957</v>
      </c>
      <c r="G97" s="604" t="s">
        <v>149</v>
      </c>
      <c r="H97" s="605" t="s">
        <v>286</v>
      </c>
      <c r="I97" s="603" t="s">
        <v>1956</v>
      </c>
      <c r="J97" s="270" t="s">
        <v>1957</v>
      </c>
      <c r="K97" s="270" t="s">
        <v>149</v>
      </c>
      <c r="L97" s="605" t="s">
        <v>286</v>
      </c>
      <c r="M97" s="239"/>
      <c r="N97" s="241"/>
      <c r="O97" s="246"/>
      <c r="P97" s="561"/>
      <c r="Q97" s="213"/>
      <c r="R97" s="239"/>
      <c r="S97" s="239"/>
      <c r="T97" s="346"/>
      <c r="U97" s="235"/>
      <c r="V97" s="213"/>
      <c r="W97" s="239"/>
      <c r="X97" s="239"/>
      <c r="Y97" s="245"/>
      <c r="Z97" s="235"/>
      <c r="AA97" s="213"/>
      <c r="AB97" s="246"/>
      <c r="AC97" s="235"/>
      <c r="AD97" s="213"/>
      <c r="AE97" s="239"/>
      <c r="AF97" s="239"/>
      <c r="AG97" s="516"/>
      <c r="AH97" s="517"/>
      <c r="AI97" s="518"/>
      <c r="AJ97" s="239"/>
      <c r="AK97" s="239"/>
      <c r="AL97" s="246"/>
      <c r="AM97" s="235"/>
      <c r="AN97" s="235"/>
      <c r="AO97" s="239"/>
      <c r="AP97" s="239"/>
      <c r="AQ97" s="247"/>
      <c r="AR97" s="248"/>
      <c r="AS97" s="322"/>
      <c r="AT97" s="239"/>
      <c r="AU97" s="239"/>
      <c r="AV97" s="247"/>
      <c r="AW97" s="248"/>
      <c r="AX97" s="322"/>
      <c r="AY97" s="239"/>
      <c r="AZ97" s="239"/>
      <c r="BA97" s="246"/>
      <c r="BB97" s="235"/>
      <c r="BC97" s="213"/>
      <c r="BD97" s="239"/>
      <c r="BE97" s="239"/>
      <c r="BF97" s="246"/>
      <c r="BG97" s="235"/>
      <c r="BH97" s="213"/>
      <c r="BI97" s="239"/>
      <c r="BJ97" s="239"/>
      <c r="BK97" s="246"/>
      <c r="BL97" s="235"/>
      <c r="BM97" s="213"/>
      <c r="BN97" s="239"/>
      <c r="BO97" s="239"/>
    </row>
    <row r="98" customFormat="false" ht="74.05" hidden="false" customHeight="false" outlineLevel="0" collapsed="false">
      <c r="A98" s="606" t="n">
        <v>14</v>
      </c>
      <c r="B98" s="186" t="s">
        <v>122</v>
      </c>
      <c r="C98" s="186" t="s">
        <v>1795</v>
      </c>
      <c r="D98" s="213"/>
      <c r="E98" s="191" t="s">
        <v>1461</v>
      </c>
      <c r="F98" s="191"/>
      <c r="G98" s="191"/>
      <c r="H98" s="191"/>
      <c r="I98" s="191" t="s">
        <v>1461</v>
      </c>
      <c r="J98" s="252" t="s">
        <v>1958</v>
      </c>
      <c r="K98" s="252"/>
      <c r="L98" s="252"/>
      <c r="M98" s="191" t="s">
        <v>1461</v>
      </c>
      <c r="O98" s="215"/>
      <c r="P98" s="503"/>
      <c r="Q98" s="217"/>
      <c r="R98" s="252"/>
      <c r="S98" s="252"/>
      <c r="T98" s="215"/>
      <c r="U98" s="216"/>
      <c r="V98" s="217"/>
      <c r="W98" s="252"/>
      <c r="X98" s="252"/>
      <c r="Y98" s="218"/>
      <c r="Z98" s="216"/>
      <c r="AA98" s="217"/>
      <c r="AB98" s="189"/>
      <c r="AD98" s="190"/>
      <c r="AE98" s="252"/>
      <c r="AF98" s="252"/>
      <c r="AG98" s="486"/>
      <c r="AI98" s="477"/>
      <c r="AJ98" s="252"/>
      <c r="AK98" s="252"/>
      <c r="AL98" s="189" t="s">
        <v>1959</v>
      </c>
      <c r="AN98" s="186" t="s">
        <v>1960</v>
      </c>
      <c r="AO98" s="252"/>
      <c r="AP98" s="252"/>
      <c r="AQ98" s="220"/>
      <c r="AS98" s="221"/>
      <c r="AT98" s="252"/>
      <c r="AU98" s="252"/>
      <c r="AV98" s="220"/>
      <c r="AX98" s="221"/>
      <c r="AY98" s="252"/>
      <c r="AZ98" s="252"/>
      <c r="BA98" s="189"/>
      <c r="BC98" s="190"/>
      <c r="BD98" s="252"/>
      <c r="BE98" s="252"/>
      <c r="BH98" s="190"/>
      <c r="BI98" s="252"/>
      <c r="BJ98" s="252"/>
      <c r="BM98" s="190"/>
      <c r="BN98" s="252"/>
      <c r="BO98" s="252"/>
    </row>
    <row r="99" customFormat="false" ht="95.15" hidden="false" customHeight="false" outlineLevel="0" collapsed="false">
      <c r="A99" s="606"/>
      <c r="B99" s="186" t="s">
        <v>456</v>
      </c>
      <c r="C99" s="543"/>
      <c r="D99" s="213"/>
      <c r="E99" s="191" t="s">
        <v>1961</v>
      </c>
      <c r="F99" s="191"/>
      <c r="G99" s="191"/>
      <c r="H99" s="191"/>
      <c r="I99" s="191" t="s">
        <v>1962</v>
      </c>
      <c r="J99" s="543" t="s">
        <v>1963</v>
      </c>
      <c r="K99" s="471"/>
      <c r="L99" s="483"/>
      <c r="M99" s="191" t="s">
        <v>1961</v>
      </c>
      <c r="O99" s="186"/>
      <c r="P99" s="186"/>
      <c r="Q99" s="186"/>
      <c r="R99" s="187"/>
      <c r="S99" s="187"/>
      <c r="T99" s="187"/>
      <c r="V99" s="186"/>
      <c r="W99" s="187"/>
      <c r="X99" s="187"/>
      <c r="Y99" s="187"/>
      <c r="Z99" s="219"/>
      <c r="AB99" s="189"/>
      <c r="AD99" s="190"/>
      <c r="AE99" s="187"/>
      <c r="AF99" s="187"/>
      <c r="AG99" s="486" t="s">
        <v>1964</v>
      </c>
      <c r="AI99" s="477" t="s">
        <v>1965</v>
      </c>
      <c r="AJ99" s="187"/>
      <c r="AK99" s="187"/>
      <c r="AL99" s="189" t="s">
        <v>1964</v>
      </c>
      <c r="AN99" s="190" t="s">
        <v>1960</v>
      </c>
      <c r="AO99" s="187"/>
      <c r="AP99" s="187"/>
      <c r="AQ99" s="220"/>
      <c r="AS99" s="221"/>
      <c r="AT99" s="187"/>
      <c r="AU99" s="187"/>
      <c r="AV99" s="220"/>
      <c r="AX99" s="221"/>
      <c r="AY99" s="187"/>
      <c r="AZ99" s="187"/>
      <c r="BA99" s="189"/>
      <c r="BC99" s="190"/>
      <c r="BD99" s="187"/>
      <c r="BE99" s="187"/>
      <c r="BF99" s="187"/>
      <c r="BH99" s="190"/>
      <c r="BI99" s="187"/>
      <c r="BJ99" s="187"/>
      <c r="BK99" s="187"/>
      <c r="BM99" s="190"/>
      <c r="BN99" s="187"/>
      <c r="BO99" s="187"/>
    </row>
    <row r="100" customFormat="false" ht="15.05" hidden="false" customHeight="false" outlineLevel="0" collapsed="false">
      <c r="A100" s="606"/>
      <c r="B100" s="186" t="s">
        <v>145</v>
      </c>
      <c r="C100" s="543"/>
      <c r="D100" s="213"/>
      <c r="E100" s="191"/>
      <c r="F100" s="191"/>
      <c r="G100" s="191"/>
      <c r="H100" s="191"/>
      <c r="I100" s="191"/>
      <c r="M100" s="191"/>
      <c r="O100" s="186"/>
      <c r="P100" s="186"/>
      <c r="Q100" s="186"/>
      <c r="R100" s="187"/>
      <c r="S100" s="187"/>
      <c r="T100" s="187"/>
      <c r="V100" s="186"/>
      <c r="W100" s="187"/>
      <c r="X100" s="187"/>
      <c r="Y100" s="187"/>
      <c r="Z100" s="219"/>
      <c r="AB100" s="189"/>
      <c r="AD100" s="190"/>
      <c r="AE100" s="187"/>
      <c r="AF100" s="187"/>
      <c r="AG100" s="486"/>
      <c r="AI100" s="477"/>
      <c r="AJ100" s="187"/>
      <c r="AK100" s="187"/>
      <c r="AL100" s="189" t="s">
        <v>1966</v>
      </c>
      <c r="AN100" s="190" t="s">
        <v>1960</v>
      </c>
      <c r="AO100" s="187"/>
      <c r="AP100" s="187"/>
      <c r="AQ100" s="220"/>
      <c r="AS100" s="221"/>
      <c r="AT100" s="187"/>
      <c r="AU100" s="187"/>
      <c r="AV100" s="220"/>
      <c r="AX100" s="221"/>
      <c r="AY100" s="187"/>
      <c r="AZ100" s="187"/>
      <c r="BA100" s="189"/>
      <c r="BC100" s="190"/>
      <c r="BD100" s="187"/>
      <c r="BE100" s="187"/>
      <c r="BH100" s="190"/>
      <c r="BI100" s="187"/>
      <c r="BJ100" s="187"/>
      <c r="BM100" s="190"/>
      <c r="BN100" s="187"/>
      <c r="BO100" s="187"/>
    </row>
    <row r="101" customFormat="false" ht="129.5" hidden="false" customHeight="false" outlineLevel="0" collapsed="false">
      <c r="A101" s="606"/>
      <c r="B101" s="186" t="s">
        <v>1278</v>
      </c>
      <c r="C101" s="543"/>
      <c r="D101" s="213"/>
      <c r="E101" s="191"/>
      <c r="F101" s="525" t="s">
        <v>1475</v>
      </c>
      <c r="G101" s="506" t="s">
        <v>1234</v>
      </c>
      <c r="H101" s="191" t="s">
        <v>1446</v>
      </c>
      <c r="I101" s="191"/>
      <c r="J101" s="526" t="s">
        <v>1476</v>
      </c>
      <c r="K101" s="527" t="s">
        <v>1234</v>
      </c>
      <c r="L101" s="483" t="s">
        <v>1248</v>
      </c>
      <c r="M101" s="191"/>
      <c r="O101" s="230"/>
      <c r="P101" s="186"/>
      <c r="Q101" s="186"/>
      <c r="R101" s="187"/>
      <c r="S101" s="187"/>
      <c r="T101" s="230"/>
      <c r="V101" s="186"/>
      <c r="W101" s="187"/>
      <c r="X101" s="187"/>
      <c r="Y101" s="187"/>
      <c r="Z101" s="219"/>
      <c r="AB101" s="189"/>
      <c r="AD101" s="190"/>
      <c r="AE101" s="187"/>
      <c r="AF101" s="187"/>
      <c r="AG101" s="486"/>
      <c r="AI101" s="477"/>
      <c r="AJ101" s="187"/>
      <c r="AK101" s="187"/>
      <c r="AL101" s="230" t="s">
        <v>1967</v>
      </c>
      <c r="AN101" s="190" t="s">
        <v>1960</v>
      </c>
      <c r="AO101" s="363" t="s">
        <v>1968</v>
      </c>
      <c r="AP101" s="363" t="s">
        <v>1968</v>
      </c>
      <c r="AQ101" s="220" t="s">
        <v>1969</v>
      </c>
      <c r="AR101" s="261" t="s">
        <v>154</v>
      </c>
      <c r="AS101" s="221" t="s">
        <v>1805</v>
      </c>
      <c r="AT101" s="187"/>
      <c r="AU101" s="244" t="s">
        <v>155</v>
      </c>
      <c r="AV101" s="220"/>
      <c r="AX101" s="221"/>
      <c r="AY101" s="187"/>
      <c r="AZ101" s="187"/>
      <c r="BA101" s="230"/>
      <c r="BC101" s="190"/>
      <c r="BD101" s="187"/>
      <c r="BE101" s="187"/>
      <c r="BF101" s="230"/>
      <c r="BH101" s="190"/>
      <c r="BI101" s="187"/>
      <c r="BJ101" s="187"/>
      <c r="BK101" s="230"/>
      <c r="BM101" s="190"/>
      <c r="BN101" s="187"/>
      <c r="BO101" s="187"/>
    </row>
    <row r="102" customFormat="false" ht="87.95" hidden="false" customHeight="false" outlineLevel="0" collapsed="false">
      <c r="A102" s="606"/>
      <c r="B102" s="235" t="s">
        <v>162</v>
      </c>
      <c r="C102" s="235"/>
      <c r="D102" s="213"/>
      <c r="E102" s="323" t="s">
        <v>1511</v>
      </c>
      <c r="F102" s="237" t="s">
        <v>1512</v>
      </c>
      <c r="G102" s="237" t="s">
        <v>1234</v>
      </c>
      <c r="H102" s="219" t="s">
        <v>1508</v>
      </c>
      <c r="I102" s="323" t="s">
        <v>1511</v>
      </c>
      <c r="J102" s="237" t="s">
        <v>1512</v>
      </c>
      <c r="K102" s="237" t="s">
        <v>1234</v>
      </c>
      <c r="L102" s="239" t="s">
        <v>1248</v>
      </c>
      <c r="M102" s="239"/>
      <c r="N102" s="241"/>
      <c r="O102" s="246"/>
      <c r="P102" s="561"/>
      <c r="Q102" s="213"/>
      <c r="R102" s="239"/>
      <c r="S102" s="239"/>
      <c r="T102" s="246"/>
      <c r="U102" s="235"/>
      <c r="V102" s="213"/>
      <c r="W102" s="239"/>
      <c r="X102" s="239"/>
      <c r="Y102" s="245"/>
      <c r="Z102" s="235"/>
      <c r="AA102" s="213"/>
      <c r="AB102" s="246"/>
      <c r="AC102" s="235"/>
      <c r="AD102" s="213"/>
      <c r="AE102" s="239"/>
      <c r="AF102" s="239"/>
      <c r="AG102" s="516"/>
      <c r="AH102" s="517"/>
      <c r="AI102" s="518"/>
      <c r="AJ102" s="239"/>
      <c r="AK102" s="239"/>
      <c r="AL102" s="246"/>
      <c r="AM102" s="235"/>
      <c r="AN102" s="235"/>
      <c r="AO102" s="239"/>
      <c r="AP102" s="239"/>
      <c r="AQ102" s="247"/>
      <c r="AR102" s="248"/>
      <c r="AS102" s="322"/>
      <c r="AT102" s="239"/>
      <c r="AU102" s="239"/>
      <c r="AV102" s="247"/>
      <c r="AW102" s="248"/>
      <c r="AX102" s="322"/>
      <c r="AY102" s="239"/>
      <c r="AZ102" s="239"/>
      <c r="BA102" s="246"/>
      <c r="BB102" s="235"/>
      <c r="BC102" s="213"/>
      <c r="BD102" s="239"/>
      <c r="BE102" s="239"/>
      <c r="BF102" s="246"/>
      <c r="BG102" s="235"/>
      <c r="BH102" s="213"/>
      <c r="BI102" s="239"/>
      <c r="BJ102" s="239"/>
      <c r="BK102" s="246"/>
      <c r="BL102" s="235"/>
      <c r="BM102" s="213"/>
      <c r="BN102" s="239"/>
      <c r="BO102" s="239"/>
    </row>
    <row r="103" customFormat="false" ht="14.65" hidden="false" customHeight="false" outlineLevel="0" collapsed="false">
      <c r="J103" s="215"/>
      <c r="K103" s="252"/>
      <c r="L103" s="252"/>
    </row>
    <row r="104" customFormat="false" ht="15.8" hidden="false" customHeight="false" outlineLevel="0" collapsed="false">
      <c r="J104" s="282"/>
      <c r="K104" s="282"/>
      <c r="L104" s="282"/>
    </row>
    <row r="105" customFormat="false" ht="14.65" hidden="false" customHeight="false" outlineLevel="0" collapsed="false">
      <c r="J105" s="191"/>
      <c r="K105" s="191"/>
    </row>
    <row r="108" customFormat="false" ht="15.8" hidden="false" customHeight="false" outlineLevel="0" collapsed="false">
      <c r="J108" s="607"/>
      <c r="K108" s="366"/>
    </row>
    <row r="111" customFormat="false" ht="14.65" hidden="false" customHeight="false" outlineLevel="0" collapsed="false">
      <c r="J111" s="608"/>
      <c r="K111" s="270"/>
    </row>
    <row r="113" customFormat="false" ht="14.65" hidden="false" customHeight="false" outlineLevel="0" collapsed="false">
      <c r="J113" s="252"/>
      <c r="K113" s="252"/>
      <c r="L113" s="252"/>
    </row>
    <row r="118" customFormat="false" ht="15.8" hidden="false" customHeight="false" outlineLevel="0" collapsed="false">
      <c r="J118" s="391"/>
      <c r="K118" s="391"/>
      <c r="L118" s="609"/>
    </row>
    <row r="119" customFormat="false" ht="14.65" hidden="false" customHeight="false" outlineLevel="0" collapsed="false">
      <c r="J119" s="191"/>
      <c r="K119" s="191"/>
    </row>
    <row r="120" customFormat="false" ht="14.65" hidden="false" customHeight="false" outlineLevel="0" collapsed="false">
      <c r="J120" s="191"/>
      <c r="K120" s="191"/>
    </row>
    <row r="124" customFormat="false" ht="14.65" hidden="false" customHeight="false" outlineLevel="0" collapsed="false">
      <c r="J124" s="252"/>
      <c r="K124" s="252"/>
      <c r="L124" s="252"/>
    </row>
    <row r="125" customFormat="false" ht="14.65" hidden="false" customHeight="false" outlineLevel="0" collapsed="false">
      <c r="J125" s="191"/>
      <c r="K125" s="191"/>
    </row>
    <row r="126" customFormat="false" ht="14.65" hidden="false" customHeight="false" outlineLevel="0" collapsed="false">
      <c r="J126" s="191"/>
      <c r="K126" s="191"/>
    </row>
    <row r="127" customFormat="false" ht="14.65" hidden="false" customHeight="false" outlineLevel="0" collapsed="false">
      <c r="J127" s="191"/>
      <c r="K127" s="191"/>
    </row>
    <row r="128" customFormat="false" ht="14.65" hidden="false" customHeight="false" outlineLevel="0" collapsed="false">
      <c r="J128" s="191"/>
      <c r="K128" s="191"/>
    </row>
    <row r="129" customFormat="false" ht="14.65" hidden="false" customHeight="false" outlineLevel="0" collapsed="false">
      <c r="J129" s="191"/>
      <c r="K129" s="191"/>
    </row>
    <row r="130" customFormat="false" ht="14.65" hidden="false" customHeight="false" outlineLevel="0" collapsed="false">
      <c r="J130" s="191"/>
      <c r="K130" s="191"/>
    </row>
    <row r="131" customFormat="false" ht="14.65" hidden="false" customHeight="false" outlineLevel="0" collapsed="false">
      <c r="J131" s="191"/>
      <c r="K131" s="191"/>
    </row>
    <row r="132" customFormat="false" ht="15.8" hidden="false" customHeight="false" outlineLevel="0" collapsed="false">
      <c r="J132" s="471"/>
      <c r="K132" s="471"/>
      <c r="L132" s="483"/>
    </row>
    <row r="133" customFormat="false" ht="14.65" hidden="false" customHeight="false" outlineLevel="0" collapsed="false">
      <c r="J133" s="239"/>
      <c r="K133" s="239"/>
      <c r="L133" s="239"/>
    </row>
    <row r="134" customFormat="false" ht="15.8" hidden="false" customHeight="false" outlineLevel="0" collapsed="false">
      <c r="J134" s="228"/>
      <c r="K134" s="191"/>
    </row>
    <row r="135" customFormat="false" ht="14.65" hidden="false" customHeight="false" outlineLevel="0" collapsed="false">
      <c r="J135" s="191"/>
      <c r="K135" s="191"/>
    </row>
    <row r="136" customFormat="false" ht="14.65" hidden="false" customHeight="false" outlineLevel="0" collapsed="false">
      <c r="J136" s="191"/>
      <c r="K136" s="191"/>
    </row>
    <row r="137" customFormat="false" ht="14.65" hidden="false" customHeight="false" outlineLevel="0" collapsed="false">
      <c r="J137" s="330"/>
      <c r="K137" s="257"/>
    </row>
    <row r="138" customFormat="false" ht="15.8" hidden="false" customHeight="false" outlineLevel="0" collapsed="false">
      <c r="J138" s="471"/>
      <c r="K138" s="471"/>
      <c r="L138" s="483"/>
    </row>
    <row r="139" customFormat="false" ht="14.65" hidden="false" customHeight="false" outlineLevel="0" collapsed="false">
      <c r="J139" s="191"/>
      <c r="K139" s="191"/>
    </row>
    <row r="140" customFormat="false" ht="14.65" hidden="false" customHeight="false" outlineLevel="0" collapsed="false">
      <c r="J140" s="191"/>
      <c r="K140" s="191"/>
    </row>
    <row r="141" customFormat="false" ht="14.65" hidden="false" customHeight="false" outlineLevel="0" collapsed="false">
      <c r="J141" s="404"/>
      <c r="K141" s="604"/>
      <c r="L141" s="406"/>
    </row>
    <row r="142" customFormat="false" ht="14.65" hidden="false" customHeight="false" outlineLevel="0" collapsed="false">
      <c r="J142" s="191"/>
      <c r="K142" s="191"/>
    </row>
    <row r="143" customFormat="false" ht="14.65" hidden="false" customHeight="false" outlineLevel="0" collapsed="false">
      <c r="J143" s="191"/>
      <c r="K143" s="191"/>
    </row>
    <row r="144" customFormat="false" ht="15.8" hidden="false" customHeight="false" outlineLevel="0" collapsed="false">
      <c r="J144" s="471"/>
      <c r="K144" s="471"/>
    </row>
    <row r="145" customFormat="false" ht="14.65" hidden="false" customHeight="false" outlineLevel="0" collapsed="false">
      <c r="J145" s="191"/>
      <c r="K145" s="191"/>
    </row>
    <row r="146" customFormat="false" ht="14.65" hidden="false" customHeight="false" outlineLevel="0" collapsed="false">
      <c r="J146" s="239"/>
      <c r="K146" s="239"/>
      <c r="L146" s="239"/>
    </row>
    <row r="147" customFormat="false" ht="14.65" hidden="false" customHeight="false" outlineLevel="0" collapsed="false">
      <c r="J147" s="418"/>
      <c r="K147" s="418"/>
      <c r="L147" s="418"/>
    </row>
    <row r="148" customFormat="false" ht="14.65" hidden="false" customHeight="false" outlineLevel="0" collapsed="false">
      <c r="J148" s="191"/>
      <c r="K148" s="191"/>
    </row>
    <row r="149" customFormat="false" ht="14.65" hidden="false" customHeight="false" outlineLevel="0" collapsed="false">
      <c r="J149" s="191"/>
      <c r="K149" s="191"/>
    </row>
    <row r="150" customFormat="false" ht="14.65" hidden="false" customHeight="false" outlineLevel="0" collapsed="false">
      <c r="J150" s="191"/>
      <c r="K150" s="191"/>
    </row>
    <row r="151" customFormat="false" ht="14.65" hidden="false" customHeight="false" outlineLevel="0" collapsed="false">
      <c r="J151" s="239"/>
      <c r="K151" s="239"/>
      <c r="L151" s="239"/>
    </row>
    <row r="152" customFormat="false" ht="14.65" hidden="false" customHeight="false" outlineLevel="0" collapsed="false">
      <c r="J152" s="252"/>
      <c r="K152" s="252"/>
      <c r="L152" s="252"/>
    </row>
    <row r="153" customFormat="false" ht="14.65" hidden="false" customHeight="false" outlineLevel="0" collapsed="false">
      <c r="J153" s="191"/>
      <c r="K153" s="191"/>
    </row>
    <row r="154" customFormat="false" ht="14.65" hidden="false" customHeight="false" outlineLevel="0" collapsed="false">
      <c r="J154" s="191"/>
      <c r="K154" s="191"/>
    </row>
    <row r="155" customFormat="false" ht="14.65" hidden="false" customHeight="false" outlineLevel="0" collapsed="false">
      <c r="J155" s="191"/>
      <c r="K155" s="191"/>
    </row>
    <row r="156" customFormat="false" ht="14.65" hidden="false" customHeight="false" outlineLevel="0" collapsed="false">
      <c r="J156" s="191"/>
      <c r="K156" s="191"/>
    </row>
    <row r="157" customFormat="false" ht="14.65" hidden="false" customHeight="false" outlineLevel="0" collapsed="false">
      <c r="J157" s="191"/>
      <c r="K157" s="191"/>
    </row>
    <row r="158" customFormat="false" ht="14.65" hidden="false" customHeight="false" outlineLevel="0" collapsed="false">
      <c r="J158" s="191"/>
      <c r="K158" s="191"/>
    </row>
    <row r="159" customFormat="false" ht="14.65" hidden="false" customHeight="false" outlineLevel="0" collapsed="false">
      <c r="J159" s="239"/>
      <c r="K159" s="239"/>
      <c r="L159" s="239"/>
    </row>
    <row r="160" customFormat="false" ht="15.8" hidden="false" customHeight="false" outlineLevel="0" collapsed="false">
      <c r="J160" s="610"/>
      <c r="K160" s="610"/>
      <c r="L160" s="611"/>
    </row>
    <row r="161" customFormat="false" ht="14.65" hidden="false" customHeight="false" outlineLevel="0" collapsed="false">
      <c r="J161" s="191"/>
      <c r="K161" s="191"/>
    </row>
    <row r="162" customFormat="false" ht="14.65" hidden="false" customHeight="false" outlineLevel="0" collapsed="false">
      <c r="J162" s="191"/>
      <c r="K162" s="191"/>
    </row>
    <row r="163" customFormat="false" ht="14.65" hidden="false" customHeight="false" outlineLevel="0" collapsed="false">
      <c r="J163" s="226"/>
      <c r="K163" s="226"/>
      <c r="L163" s="226"/>
    </row>
    <row r="164" customFormat="false" ht="14.65" hidden="false" customHeight="false" outlineLevel="0" collapsed="false">
      <c r="J164" s="226"/>
      <c r="K164" s="226"/>
      <c r="L164" s="226"/>
    </row>
    <row r="165" customFormat="false" ht="15.8" hidden="false" customHeight="false" outlineLevel="0" collapsed="false">
      <c r="J165" s="471"/>
      <c r="K165" s="471"/>
      <c r="L165" s="483"/>
    </row>
    <row r="166" customFormat="false" ht="14.65" hidden="false" customHeight="false" outlineLevel="0" collapsed="false">
      <c r="J166" s="252"/>
      <c r="K166" s="252"/>
      <c r="L166" s="252"/>
    </row>
    <row r="167" customFormat="false" ht="14.65" hidden="false" customHeight="false" outlineLevel="0" collapsed="false">
      <c r="J167" s="191"/>
      <c r="K167" s="191"/>
    </row>
    <row r="168" customFormat="false" ht="14.65" hidden="false" customHeight="false" outlineLevel="0" collapsed="false">
      <c r="J168" s="191"/>
      <c r="K168" s="191"/>
    </row>
    <row r="169" customFormat="false" ht="14.65" hidden="false" customHeight="false" outlineLevel="0" collapsed="false">
      <c r="J169" s="191"/>
      <c r="K169" s="191"/>
    </row>
    <row r="170" customFormat="false" ht="14.65" hidden="false" customHeight="false" outlineLevel="0" collapsed="false">
      <c r="J170" s="239"/>
      <c r="K170" s="239"/>
      <c r="L170" s="239"/>
    </row>
    <row r="171" customFormat="false" ht="14.65" hidden="false" customHeight="false" outlineLevel="0" collapsed="false">
      <c r="J171" s="612"/>
      <c r="K171" s="612"/>
      <c r="L171" s="612"/>
    </row>
    <row r="172" customFormat="false" ht="14.65" hidden="false" customHeight="false" outlineLevel="0" collapsed="false">
      <c r="J172" s="469"/>
      <c r="K172" s="469"/>
      <c r="L172" s="469"/>
    </row>
    <row r="173" customFormat="false" ht="14.65" hidden="false" customHeight="false" outlineLevel="0" collapsed="false">
      <c r="J173" s="191"/>
      <c r="K173" s="191"/>
    </row>
    <row r="174" customFormat="false" ht="14.65" hidden="false" customHeight="false" outlineLevel="0" collapsed="false">
      <c r="J174" s="191"/>
      <c r="K174" s="191"/>
    </row>
    <row r="175" customFormat="false" ht="14.65" hidden="false" customHeight="false" outlineLevel="0" collapsed="false">
      <c r="J175" s="191"/>
      <c r="K175" s="191"/>
    </row>
    <row r="176" customFormat="false" ht="14.65" hidden="false" customHeight="false" outlineLevel="0" collapsed="false">
      <c r="J176" s="239"/>
      <c r="K176" s="239"/>
      <c r="L176" s="239"/>
    </row>
    <row r="177" customFormat="false" ht="14.65" hidden="false" customHeight="false" outlineLevel="0" collapsed="false">
      <c r="J177" s="448"/>
      <c r="K177" s="448"/>
      <c r="L177" s="448"/>
    </row>
    <row r="178" customFormat="false" ht="14.65" hidden="false" customHeight="false" outlineLevel="0" collapsed="false">
      <c r="J178" s="191"/>
      <c r="K178" s="191"/>
    </row>
    <row r="179" customFormat="false" ht="14.65" hidden="false" customHeight="false" outlineLevel="0" collapsed="false">
      <c r="J179" s="191"/>
      <c r="K179" s="191"/>
    </row>
    <row r="180" customFormat="false" ht="14.65" hidden="false" customHeight="false" outlineLevel="0" collapsed="false">
      <c r="J180" s="191"/>
      <c r="K180" s="191"/>
    </row>
    <row r="181" customFormat="false" ht="14.65" hidden="false" customHeight="false" outlineLevel="0" collapsed="false">
      <c r="J181" s="239"/>
      <c r="K181" s="239"/>
      <c r="L181" s="239"/>
    </row>
    <row r="182" customFormat="false" ht="14.65" hidden="false" customHeight="false" outlineLevel="0" collapsed="false">
      <c r="J182" s="252"/>
      <c r="K182" s="252"/>
      <c r="L182" s="252"/>
    </row>
    <row r="183" customFormat="false" ht="14.65" hidden="false" customHeight="false" outlineLevel="0" collapsed="false">
      <c r="J183" s="191"/>
      <c r="K183" s="191"/>
    </row>
    <row r="184" customFormat="false" ht="14.65" hidden="false" customHeight="false" outlineLevel="0" collapsed="false">
      <c r="J184" s="191"/>
      <c r="K184" s="191"/>
    </row>
    <row r="185" customFormat="false" ht="14.65" hidden="false" customHeight="false" outlineLevel="0" collapsed="false">
      <c r="J185" s="191"/>
      <c r="K185" s="191"/>
    </row>
    <row r="186" customFormat="false" ht="14.65" hidden="false" customHeight="false" outlineLevel="0" collapsed="false">
      <c r="J186" s="239"/>
      <c r="K186" s="239"/>
      <c r="L186" s="239"/>
    </row>
    <row r="187" customFormat="false" ht="14.65" hidden="false" customHeight="false" outlineLevel="0" collapsed="false">
      <c r="J187" s="252"/>
      <c r="K187" s="252"/>
      <c r="L187" s="252"/>
    </row>
    <row r="188" customFormat="false" ht="14.65" hidden="false" customHeight="false" outlineLevel="0" collapsed="false">
      <c r="J188" s="191"/>
      <c r="K188" s="191"/>
    </row>
    <row r="189" customFormat="false" ht="14.65" hidden="false" customHeight="false" outlineLevel="0" collapsed="false">
      <c r="J189" s="191"/>
      <c r="K189" s="191"/>
    </row>
    <row r="190" customFormat="false" ht="14.65" hidden="false" customHeight="false" outlineLevel="0" collapsed="false">
      <c r="J190" s="191"/>
      <c r="K190" s="191"/>
    </row>
    <row r="191" customFormat="false" ht="14.65" hidden="false" customHeight="false" outlineLevel="0" collapsed="false">
      <c r="J191" s="239"/>
      <c r="K191" s="239"/>
      <c r="L191" s="239"/>
    </row>
    <row r="192" customFormat="false" ht="14.65" hidden="false" customHeight="false" outlineLevel="0" collapsed="false">
      <c r="J192" s="252"/>
      <c r="K192" s="252"/>
      <c r="L192" s="252"/>
    </row>
    <row r="193" customFormat="false" ht="14.65" hidden="false" customHeight="false" outlineLevel="0" collapsed="false">
      <c r="J193" s="191"/>
      <c r="K193" s="191"/>
    </row>
    <row r="194" customFormat="false" ht="14.65" hidden="false" customHeight="false" outlineLevel="0" collapsed="false">
      <c r="J194" s="191"/>
      <c r="K194" s="191"/>
    </row>
    <row r="195" customFormat="false" ht="14.65" hidden="false" customHeight="false" outlineLevel="0" collapsed="false">
      <c r="J195" s="191"/>
      <c r="K195" s="191"/>
    </row>
    <row r="196" customFormat="false" ht="14.65" hidden="false" customHeight="false" outlineLevel="0" collapsed="false">
      <c r="J196" s="191"/>
      <c r="K196" s="191"/>
    </row>
    <row r="197" customFormat="false" ht="14.65" hidden="false" customHeight="false" outlineLevel="0" collapsed="false">
      <c r="J197" s="239"/>
      <c r="K197" s="239"/>
      <c r="L197" s="239"/>
    </row>
    <row r="198" customFormat="false" ht="14.65" hidden="false" customHeight="false" outlineLevel="0" collapsed="false">
      <c r="J198" s="252"/>
      <c r="K198" s="252"/>
      <c r="L198" s="252"/>
    </row>
    <row r="199" customFormat="false" ht="14.65" hidden="false" customHeight="false" outlineLevel="0" collapsed="false">
      <c r="J199" s="191"/>
      <c r="K199" s="191"/>
    </row>
    <row r="200" customFormat="false" ht="14.65" hidden="false" customHeight="false" outlineLevel="0" collapsed="false">
      <c r="J200" s="191"/>
      <c r="K200" s="191"/>
    </row>
    <row r="201" customFormat="false" ht="14.65" hidden="false" customHeight="false" outlineLevel="0" collapsed="false">
      <c r="J201" s="191"/>
      <c r="K201" s="191"/>
    </row>
    <row r="202" customFormat="false" ht="14.65" hidden="false" customHeight="false" outlineLevel="0" collapsed="false">
      <c r="J202" s="239"/>
      <c r="K202" s="239"/>
      <c r="L202" s="239"/>
    </row>
    <row r="203" customFormat="false" ht="14.65" hidden="false" customHeight="false" outlineLevel="0" collapsed="false">
      <c r="J203" s="252"/>
      <c r="K203" s="252"/>
      <c r="L203" s="252"/>
    </row>
    <row r="204" customFormat="false" ht="14.65" hidden="false" customHeight="false" outlineLevel="0" collapsed="false">
      <c r="J204" s="191"/>
      <c r="K204" s="191"/>
    </row>
    <row r="205" customFormat="false" ht="14.65" hidden="false" customHeight="false" outlineLevel="0" collapsed="false">
      <c r="J205" s="191"/>
      <c r="K205" s="191"/>
    </row>
    <row r="206" customFormat="false" ht="14.65" hidden="false" customHeight="false" outlineLevel="0" collapsed="false">
      <c r="J206" s="191"/>
      <c r="K206" s="191"/>
    </row>
    <row r="207" customFormat="false" ht="14.65" hidden="false" customHeight="false" outlineLevel="0" collapsed="false">
      <c r="J207" s="239"/>
      <c r="K207" s="239"/>
      <c r="L207" s="239"/>
    </row>
    <row r="208" customFormat="false" ht="14.65" hidden="false" customHeight="false" outlineLevel="0" collapsed="false">
      <c r="J208" s="252"/>
      <c r="K208" s="252"/>
      <c r="L208" s="252"/>
    </row>
    <row r="209" customFormat="false" ht="14.65" hidden="false" customHeight="false" outlineLevel="0" collapsed="false">
      <c r="J209" s="191"/>
      <c r="K209" s="191"/>
    </row>
    <row r="210" customFormat="false" ht="14.65" hidden="false" customHeight="false" outlineLevel="0" collapsed="false">
      <c r="J210" s="191"/>
      <c r="K210" s="191"/>
    </row>
    <row r="211" customFormat="false" ht="14.65" hidden="false" customHeight="false" outlineLevel="0" collapsed="false">
      <c r="J211" s="191"/>
      <c r="K211" s="191"/>
    </row>
    <row r="212" customFormat="false" ht="14.65" hidden="false" customHeight="false" outlineLevel="0" collapsed="false">
      <c r="J212" s="239"/>
      <c r="K212" s="239"/>
      <c r="L212" s="239"/>
    </row>
    <row r="213" customFormat="false" ht="14.65" hidden="false" customHeight="false" outlineLevel="0" collapsed="false">
      <c r="J213" s="252"/>
      <c r="K213" s="252"/>
      <c r="L213" s="252"/>
    </row>
    <row r="214" customFormat="false" ht="14.65" hidden="false" customHeight="false" outlineLevel="0" collapsed="false">
      <c r="J214" s="191"/>
      <c r="K214" s="191"/>
    </row>
    <row r="215" customFormat="false" ht="14.65" hidden="false" customHeight="false" outlineLevel="0" collapsed="false">
      <c r="J215" s="191"/>
      <c r="K215" s="191"/>
    </row>
    <row r="216" customFormat="false" ht="14.65" hidden="false" customHeight="false" outlineLevel="0" collapsed="false">
      <c r="J216" s="191"/>
      <c r="K216" s="191"/>
    </row>
    <row r="217" customFormat="false" ht="14.65" hidden="false" customHeight="false" outlineLevel="0" collapsed="false">
      <c r="J217" s="239"/>
      <c r="K217" s="239"/>
      <c r="L217" s="239"/>
    </row>
    <row r="218" customFormat="false" ht="14.65" hidden="false" customHeight="false" outlineLevel="0" collapsed="false">
      <c r="J218" s="252"/>
      <c r="K218" s="252"/>
      <c r="L218" s="252"/>
    </row>
    <row r="219" customFormat="false" ht="14.65" hidden="false" customHeight="false" outlineLevel="0" collapsed="false">
      <c r="J219" s="191"/>
      <c r="K219" s="191"/>
    </row>
    <row r="220" customFormat="false" ht="14.65" hidden="false" customHeight="false" outlineLevel="0" collapsed="false">
      <c r="J220" s="191"/>
      <c r="K220" s="191"/>
    </row>
    <row r="221" customFormat="false" ht="14.65" hidden="false" customHeight="false" outlineLevel="0" collapsed="false">
      <c r="J221" s="191"/>
      <c r="K221" s="191"/>
    </row>
    <row r="222" customFormat="false" ht="14.65" hidden="false" customHeight="false" outlineLevel="0" collapsed="false">
      <c r="J222" s="191"/>
      <c r="K222" s="191"/>
    </row>
    <row r="223" customFormat="false" ht="14.65" hidden="false" customHeight="false" outlineLevel="0" collapsed="false">
      <c r="J223" s="239"/>
      <c r="K223" s="239"/>
      <c r="L223" s="239"/>
    </row>
    <row r="224" customFormat="false" ht="14.65" hidden="false" customHeight="false" outlineLevel="0" collapsed="false">
      <c r="J224" s="252"/>
      <c r="K224" s="252"/>
      <c r="L224" s="252"/>
    </row>
    <row r="225" customFormat="false" ht="14.65" hidden="false" customHeight="false" outlineLevel="0" collapsed="false">
      <c r="J225" s="191"/>
      <c r="K225" s="191"/>
    </row>
    <row r="226" customFormat="false" ht="14.65" hidden="false" customHeight="false" outlineLevel="0" collapsed="false">
      <c r="J226" s="191"/>
      <c r="K226" s="191"/>
    </row>
    <row r="227" customFormat="false" ht="14.65" hidden="false" customHeight="false" outlineLevel="0" collapsed="false">
      <c r="J227" s="191"/>
      <c r="K227" s="191"/>
    </row>
    <row r="228" customFormat="false" ht="14.65" hidden="false" customHeight="false" outlineLevel="0" collapsed="false">
      <c r="J228" s="239"/>
      <c r="K228" s="239"/>
      <c r="L228" s="239"/>
    </row>
    <row r="229" customFormat="false" ht="14.65" hidden="false" customHeight="false" outlineLevel="0" collapsed="false">
      <c r="J229" s="252"/>
      <c r="K229" s="252"/>
      <c r="L229" s="252"/>
    </row>
    <row r="230" customFormat="false" ht="14.65" hidden="false" customHeight="false" outlineLevel="0" collapsed="false">
      <c r="J230" s="191"/>
      <c r="K230" s="191"/>
    </row>
    <row r="231" customFormat="false" ht="14.65" hidden="false" customHeight="false" outlineLevel="0" collapsed="false">
      <c r="J231" s="191"/>
      <c r="K231" s="191"/>
    </row>
    <row r="232" customFormat="false" ht="14.65" hidden="false" customHeight="false" outlineLevel="0" collapsed="false">
      <c r="J232" s="191"/>
      <c r="K232" s="191"/>
    </row>
    <row r="233" customFormat="false" ht="14.65" hidden="false" customHeight="false" outlineLevel="0" collapsed="false">
      <c r="J233" s="239"/>
      <c r="K233" s="239"/>
      <c r="L233" s="239"/>
    </row>
    <row r="234" customFormat="false" ht="14.65" hidden="false" customHeight="false" outlineLevel="0" collapsed="false">
      <c r="J234" s="252"/>
      <c r="K234" s="252"/>
      <c r="L234" s="252"/>
    </row>
    <row r="235" customFormat="false" ht="14.65" hidden="false" customHeight="false" outlineLevel="0" collapsed="false">
      <c r="J235" s="191"/>
      <c r="K235" s="191"/>
    </row>
    <row r="236" customFormat="false" ht="14.65" hidden="false" customHeight="false" outlineLevel="0" collapsed="false">
      <c r="J236" s="191"/>
      <c r="K236" s="191"/>
    </row>
    <row r="237" customFormat="false" ht="14.65" hidden="false" customHeight="false" outlineLevel="0" collapsed="false">
      <c r="J237" s="191"/>
      <c r="K237" s="191"/>
    </row>
    <row r="238" customFormat="false" ht="14.65" hidden="false" customHeight="false" outlineLevel="0" collapsed="false">
      <c r="J238" s="239"/>
      <c r="K238" s="239"/>
      <c r="L238" s="239"/>
    </row>
    <row r="239" customFormat="false" ht="14.65" hidden="false" customHeight="false" outlineLevel="0" collapsed="false">
      <c r="J239" s="252"/>
      <c r="K239" s="252"/>
      <c r="L239" s="252"/>
    </row>
    <row r="240" customFormat="false" ht="14.65" hidden="false" customHeight="false" outlineLevel="0" collapsed="false">
      <c r="J240" s="191"/>
      <c r="K240" s="191"/>
    </row>
    <row r="241" customFormat="false" ht="14.65" hidden="false" customHeight="false" outlineLevel="0" collapsed="false">
      <c r="J241" s="191"/>
      <c r="K241" s="191"/>
    </row>
    <row r="242" customFormat="false" ht="14.65" hidden="false" customHeight="false" outlineLevel="0" collapsed="false">
      <c r="J242" s="191"/>
      <c r="K242" s="191"/>
    </row>
    <row r="243" customFormat="false" ht="14.65" hidden="false" customHeight="false" outlineLevel="0" collapsed="false">
      <c r="J243" s="239"/>
      <c r="K243" s="239"/>
      <c r="L243" s="239"/>
    </row>
    <row r="244" customFormat="false" ht="14.65" hidden="false" customHeight="false" outlineLevel="0" collapsed="false">
      <c r="J244" s="613"/>
      <c r="K244" s="613"/>
      <c r="L244" s="469"/>
    </row>
    <row r="245" customFormat="false" ht="14.65" hidden="false" customHeight="false" outlineLevel="0" collapsed="false">
      <c r="J245" s="614"/>
      <c r="K245" s="614"/>
      <c r="L245" s="614"/>
    </row>
    <row r="246" customFormat="false" ht="14.65" hidden="false" customHeight="false" outlineLevel="0" collapsed="false">
      <c r="J246" s="469"/>
      <c r="K246" s="469"/>
      <c r="L246" s="469"/>
    </row>
    <row r="247" customFormat="false" ht="14.65" hidden="false" customHeight="false" outlineLevel="0" collapsed="false">
      <c r="J247" s="191"/>
      <c r="K247" s="191"/>
    </row>
    <row r="248" customFormat="false" ht="14.65" hidden="false" customHeight="false" outlineLevel="0" collapsed="false">
      <c r="J248" s="191"/>
      <c r="K248" s="191"/>
    </row>
    <row r="249" customFormat="false" ht="15.8" hidden="false" customHeight="false" outlineLevel="0" collapsed="false">
      <c r="J249" s="471"/>
      <c r="K249" s="471"/>
      <c r="L249" s="483"/>
    </row>
    <row r="250" customFormat="false" ht="14.65" hidden="false" customHeight="false" outlineLevel="0" collapsed="false">
      <c r="J250" s="239"/>
      <c r="K250" s="239"/>
      <c r="L250" s="239"/>
    </row>
    <row r="251" customFormat="false" ht="15.8" hidden="false" customHeight="false" outlineLevel="0" collapsed="false">
      <c r="J251" s="471"/>
      <c r="K251" s="471"/>
      <c r="L251" s="483"/>
    </row>
    <row r="252" customFormat="false" ht="15.8" hidden="false" customHeight="false" outlineLevel="0" collapsed="false">
      <c r="J252" s="471"/>
      <c r="K252" s="471"/>
      <c r="L252" s="483"/>
    </row>
    <row r="253" customFormat="false" ht="15.8" hidden="false" customHeight="false" outlineLevel="0" collapsed="false">
      <c r="J253" s="471"/>
      <c r="K253" s="471"/>
      <c r="L253" s="483"/>
    </row>
    <row r="254" customFormat="false" ht="15.8" hidden="false" customHeight="false" outlineLevel="0" collapsed="false">
      <c r="J254" s="471"/>
      <c r="K254" s="471"/>
      <c r="L254" s="483"/>
    </row>
    <row r="255" customFormat="false" ht="15.8" hidden="false" customHeight="false" outlineLevel="0" collapsed="false">
      <c r="J255" s="471"/>
      <c r="K255" s="471"/>
      <c r="L255" s="483"/>
    </row>
    <row r="256" customFormat="false" ht="15.8" hidden="false" customHeight="false" outlineLevel="0" collapsed="false">
      <c r="J256" s="471"/>
      <c r="K256" s="471"/>
      <c r="L256" s="483"/>
    </row>
    <row r="257" customFormat="false" ht="15.8" hidden="false" customHeight="false" outlineLevel="0" collapsed="false">
      <c r="J257" s="471"/>
      <c r="K257" s="471"/>
      <c r="L257" s="483"/>
    </row>
    <row r="258" customFormat="false" ht="15.8" hidden="false" customHeight="false" outlineLevel="0" collapsed="false">
      <c r="J258" s="471"/>
      <c r="K258" s="471"/>
      <c r="L258" s="483"/>
    </row>
    <row r="259" customFormat="false" ht="14.65" hidden="false" customHeight="false" outlineLevel="0" collapsed="false">
      <c r="J259" s="252"/>
      <c r="K259" s="252"/>
      <c r="L259" s="252"/>
    </row>
    <row r="260" customFormat="false" ht="14.65" hidden="false" customHeight="false" outlineLevel="0" collapsed="false">
      <c r="J260" s="191"/>
      <c r="K260" s="191"/>
    </row>
    <row r="261" customFormat="false" ht="14.65" hidden="false" customHeight="false" outlineLevel="0" collapsed="false">
      <c r="J261" s="191"/>
      <c r="K261" s="191"/>
    </row>
    <row r="262" customFormat="false" ht="14.65" hidden="false" customHeight="false" outlineLevel="0" collapsed="false">
      <c r="J262" s="191"/>
      <c r="K262" s="191"/>
    </row>
    <row r="263" customFormat="false" ht="14.65" hidden="false" customHeight="false" outlineLevel="0" collapsed="false">
      <c r="J263" s="239"/>
      <c r="K263" s="239"/>
      <c r="L263" s="239"/>
    </row>
  </sheetData>
  <mergeCells count="67">
    <mergeCell ref="E2:H2"/>
    <mergeCell ref="I2:L2"/>
    <mergeCell ref="A3:A10"/>
    <mergeCell ref="D3:D10"/>
    <mergeCell ref="B6:B7"/>
    <mergeCell ref="C6:C7"/>
    <mergeCell ref="B9:B10"/>
    <mergeCell ref="C9:C10"/>
    <mergeCell ref="A11:A15"/>
    <mergeCell ref="D11:D15"/>
    <mergeCell ref="A16:A22"/>
    <mergeCell ref="D16:D22"/>
    <mergeCell ref="B19:B21"/>
    <mergeCell ref="C19:C21"/>
    <mergeCell ref="BB19:BB20"/>
    <mergeCell ref="BG19:BG21"/>
    <mergeCell ref="A23:A32"/>
    <mergeCell ref="D23:D32"/>
    <mergeCell ref="B26:B29"/>
    <mergeCell ref="C26:C29"/>
    <mergeCell ref="B30:B32"/>
    <mergeCell ref="C30:C32"/>
    <mergeCell ref="A33:A40"/>
    <mergeCell ref="B33:B34"/>
    <mergeCell ref="C33:C34"/>
    <mergeCell ref="D33:D40"/>
    <mergeCell ref="B39:B40"/>
    <mergeCell ref="C39:C40"/>
    <mergeCell ref="A41:A45"/>
    <mergeCell ref="D41:D45"/>
    <mergeCell ref="A46:A56"/>
    <mergeCell ref="D46:D56"/>
    <mergeCell ref="B49:B53"/>
    <mergeCell ref="C49:C53"/>
    <mergeCell ref="B54:B56"/>
    <mergeCell ref="C54:C56"/>
    <mergeCell ref="A57:A64"/>
    <mergeCell ref="D57:D64"/>
    <mergeCell ref="B60:B62"/>
    <mergeCell ref="C60:C62"/>
    <mergeCell ref="B63:B64"/>
    <mergeCell ref="C63:C64"/>
    <mergeCell ref="A65:A72"/>
    <mergeCell ref="D65:D72"/>
    <mergeCell ref="B69:B71"/>
    <mergeCell ref="C69:C71"/>
    <mergeCell ref="A73:A80"/>
    <mergeCell ref="B73:B74"/>
    <mergeCell ref="C73:C74"/>
    <mergeCell ref="D73:D80"/>
    <mergeCell ref="B77:B78"/>
    <mergeCell ref="C77:C78"/>
    <mergeCell ref="BG77:BG78"/>
    <mergeCell ref="BL77:BL78"/>
    <mergeCell ref="B79:B80"/>
    <mergeCell ref="C79:C80"/>
    <mergeCell ref="A81:A85"/>
    <mergeCell ref="D81:D85"/>
    <mergeCell ref="A86:A92"/>
    <mergeCell ref="D86:D92"/>
    <mergeCell ref="B89:B91"/>
    <mergeCell ref="C89:C91"/>
    <mergeCell ref="BL89:BL90"/>
    <mergeCell ref="A93:A97"/>
    <mergeCell ref="D93:D97"/>
    <mergeCell ref="A98:A102"/>
    <mergeCell ref="D98:D102"/>
  </mergeCells>
  <printOptions headings="false" gridLines="false" gridLinesSet="true" horizontalCentered="false" verticalCentered="false"/>
  <pageMargins left="0" right="0" top="0.39375" bottom="0.3937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&amp;C&amp;"Arial,Standard"&amp;A</oddHeader>
    <oddFooter>&amp;C&amp;"Arial,Standard"Seite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B1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D8" activePane="bottomRight" state="frozen"/>
      <selection pane="topLeft" activeCell="A1" activeCellId="0" sqref="A1"/>
      <selection pane="topRight" activeCell="D1" activeCellId="0" sqref="D1"/>
      <selection pane="bottomLeft" activeCell="A8" activeCellId="0" sqref="A8"/>
      <selection pane="bottomRight" activeCell="G68" activeCellId="0" sqref="G68"/>
    </sheetView>
  </sheetViews>
  <sheetFormatPr defaultColWidth="11.53515625" defaultRowHeight="15.8" zeroHeight="false" outlineLevelRow="0" outlineLevelCol="0"/>
  <cols>
    <col collapsed="false" customWidth="true" hidden="false" outlineLevel="0" max="1" min="1" style="0" width="10.01"/>
    <col collapsed="false" customWidth="true" hidden="false" outlineLevel="0" max="2" min="2" style="0" width="19.99"/>
    <col collapsed="false" customWidth="true" hidden="false" outlineLevel="0" max="3" min="3" style="0" width="13.23"/>
    <col collapsed="false" customWidth="true" hidden="false" outlineLevel="0" max="4" min="4" style="0" width="6.89"/>
    <col collapsed="false" customWidth="true" hidden="false" outlineLevel="0" max="5" min="5" style="0" width="15.11"/>
    <col collapsed="false" customWidth="true" hidden="false" outlineLevel="0" max="6" min="6" style="0" width="19.5"/>
    <col collapsed="false" customWidth="true" hidden="false" outlineLevel="0" max="7" min="7" style="0" width="21.15"/>
    <col collapsed="false" customWidth="true" hidden="false" outlineLevel="0" max="8" min="8" style="0" width="14.98"/>
    <col collapsed="false" customWidth="true" hidden="false" outlineLevel="0" max="9" min="9" style="0" width="16.09"/>
    <col collapsed="false" customWidth="true" hidden="false" outlineLevel="0" max="10" min="10" style="0" width="17.74"/>
    <col collapsed="false" customWidth="true" hidden="false" outlineLevel="0" max="12" min="12" style="615" width="13.11"/>
    <col collapsed="false" customWidth="true" hidden="false" outlineLevel="0" max="13" min="13" style="0" width="17.56"/>
    <col collapsed="false" customWidth="true" hidden="false" outlineLevel="0" max="14" min="14" style="0" width="27.55"/>
    <col collapsed="false" customWidth="true" hidden="false" outlineLevel="0" max="15" min="15" style="0" width="17.11"/>
    <col collapsed="false" customWidth="true" hidden="false" outlineLevel="0" max="16" min="16" style="0" width="27.11"/>
    <col collapsed="false" customWidth="true" hidden="false" outlineLevel="0" max="17" min="17" style="0" width="18.56"/>
    <col collapsed="false" customWidth="true" hidden="false" outlineLevel="0" max="19" min="18" style="0" width="21.59"/>
    <col collapsed="false" customWidth="true" hidden="false" outlineLevel="0" max="20" min="20" style="0" width="31.61"/>
    <col collapsed="false" customWidth="true" hidden="false" outlineLevel="0" max="21" min="21" style="0" width="25.21"/>
    <col collapsed="false" customWidth="true" hidden="false" outlineLevel="0" max="22" min="22" style="0" width="35.32"/>
    <col collapsed="false" customWidth="true" hidden="false" outlineLevel="0" max="23" min="23" style="0" width="19.94"/>
    <col collapsed="false" customWidth="true" hidden="false" outlineLevel="0" max="24" min="24" style="0" width="29.62"/>
    <col collapsed="false" customWidth="true" hidden="false" outlineLevel="0" max="25" min="25" style="0" width="25.44"/>
    <col collapsed="false" customWidth="true" hidden="false" outlineLevel="0" max="26" min="26" style="0" width="27.09"/>
    <col collapsed="false" customWidth="true" hidden="false" outlineLevel="0" max="27" min="27" style="0" width="20.93"/>
    <col collapsed="false" customWidth="true" hidden="false" outlineLevel="0" max="28" min="28" style="0" width="15.87"/>
  </cols>
  <sheetData>
    <row r="1" customFormat="false" ht="15.8" hidden="false" customHeight="false" outlineLevel="0" collapsed="false">
      <c r="A1" s="616" t="s">
        <v>1970</v>
      </c>
      <c r="B1" s="616" t="s">
        <v>1971</v>
      </c>
      <c r="C1" s="616" t="s">
        <v>1972</v>
      </c>
      <c r="D1" s="616" t="s">
        <v>1973</v>
      </c>
      <c r="E1" s="616" t="s">
        <v>1974</v>
      </c>
      <c r="F1" s="616" t="s">
        <v>1975</v>
      </c>
      <c r="G1" s="616" t="s">
        <v>1976</v>
      </c>
      <c r="H1" s="616" t="s">
        <v>1977</v>
      </c>
      <c r="I1" s="616" t="s">
        <v>1978</v>
      </c>
      <c r="J1" s="616" t="s">
        <v>1979</v>
      </c>
      <c r="K1" s="616" t="s">
        <v>1980</v>
      </c>
      <c r="L1" s="617" t="s">
        <v>1981</v>
      </c>
      <c r="M1" s="616" t="s">
        <v>1982</v>
      </c>
      <c r="N1" s="616" t="s">
        <v>1983</v>
      </c>
      <c r="O1" s="616" t="s">
        <v>1984</v>
      </c>
      <c r="P1" s="616" t="s">
        <v>1985</v>
      </c>
      <c r="Q1" s="616" t="s">
        <v>1986</v>
      </c>
      <c r="R1" s="616" t="s">
        <v>1987</v>
      </c>
      <c r="S1" s="616" t="s">
        <v>1988</v>
      </c>
      <c r="T1" s="616" t="s">
        <v>1989</v>
      </c>
      <c r="U1" s="616" t="s">
        <v>1990</v>
      </c>
      <c r="V1" s="616" t="s">
        <v>1991</v>
      </c>
      <c r="W1" s="616" t="s">
        <v>1992</v>
      </c>
      <c r="X1" s="616" t="s">
        <v>1993</v>
      </c>
      <c r="Y1" s="618" t="s">
        <v>1994</v>
      </c>
      <c r="Z1" s="618" t="s">
        <v>1995</v>
      </c>
      <c r="AA1" s="618" t="s">
        <v>1996</v>
      </c>
      <c r="AB1" s="618" t="s">
        <v>1997</v>
      </c>
    </row>
    <row r="2" customFormat="false" ht="15.8" hidden="false" customHeight="false" outlineLevel="0" collapsed="false">
      <c r="A2" s="619" t="s">
        <v>1283</v>
      </c>
      <c r="B2" s="362" t="s">
        <v>1998</v>
      </c>
      <c r="C2" s="0" t="s">
        <v>111</v>
      </c>
      <c r="D2" s="0" t="s">
        <v>1999</v>
      </c>
      <c r="E2" s="0" t="s">
        <v>2000</v>
      </c>
      <c r="F2" s="0" t="s">
        <v>2001</v>
      </c>
      <c r="G2" s="0" t="s">
        <v>2002</v>
      </c>
      <c r="H2" s="0" t="s">
        <v>2002</v>
      </c>
      <c r="I2" s="0" t="s">
        <v>2003</v>
      </c>
      <c r="J2" s="0" t="s">
        <v>2004</v>
      </c>
      <c r="K2" s="0" t="s">
        <v>2004</v>
      </c>
      <c r="L2" s="615" t="n">
        <v>1</v>
      </c>
      <c r="M2" s="620" t="s">
        <v>2005</v>
      </c>
      <c r="N2" s="362" t="s">
        <v>2006</v>
      </c>
      <c r="O2" s="620" t="s">
        <v>2007</v>
      </c>
      <c r="P2" s="362" t="s">
        <v>2006</v>
      </c>
      <c r="Q2" s="620" t="s">
        <v>2008</v>
      </c>
      <c r="R2" s="362" t="s">
        <v>2006</v>
      </c>
    </row>
    <row r="3" customFormat="false" ht="15.8" hidden="false" customHeight="false" outlineLevel="0" collapsed="false">
      <c r="A3" s="621" t="s">
        <v>1312</v>
      </c>
      <c r="B3" s="362" t="s">
        <v>2009</v>
      </c>
      <c r="C3" s="0" t="s">
        <v>111</v>
      </c>
      <c r="D3" s="0" t="s">
        <v>2010</v>
      </c>
      <c r="E3" s="0" t="s">
        <v>2000</v>
      </c>
      <c r="F3" s="0" t="s">
        <v>2001</v>
      </c>
      <c r="G3" s="0" t="s">
        <v>2002</v>
      </c>
      <c r="H3" s="0" t="s">
        <v>2002</v>
      </c>
      <c r="I3" s="0" t="s">
        <v>2003</v>
      </c>
      <c r="J3" s="0" t="s">
        <v>2004</v>
      </c>
      <c r="K3" s="0" t="s">
        <v>2004</v>
      </c>
      <c r="L3" s="615" t="n">
        <v>1</v>
      </c>
      <c r="M3" s="620" t="s">
        <v>2005</v>
      </c>
      <c r="N3" s="362" t="s">
        <v>2006</v>
      </c>
      <c r="O3" s="620" t="s">
        <v>2007</v>
      </c>
      <c r="P3" s="362" t="s">
        <v>2006</v>
      </c>
      <c r="Q3" s="620" t="s">
        <v>2008</v>
      </c>
      <c r="R3" s="362" t="s">
        <v>2006</v>
      </c>
    </row>
    <row r="4" customFormat="false" ht="15.8" hidden="false" customHeight="false" outlineLevel="0" collapsed="false">
      <c r="A4" s="619" t="s">
        <v>2011</v>
      </c>
      <c r="B4" s="362" t="s">
        <v>2012</v>
      </c>
      <c r="C4" s="0" t="s">
        <v>113</v>
      </c>
      <c r="D4" s="0" t="s">
        <v>1999</v>
      </c>
      <c r="E4" s="0" t="s">
        <v>2000</v>
      </c>
      <c r="F4" s="0" t="s">
        <v>2001</v>
      </c>
      <c r="G4" s="0" t="s">
        <v>2002</v>
      </c>
      <c r="H4" s="0" t="s">
        <v>2002</v>
      </c>
      <c r="I4" s="0" t="s">
        <v>2003</v>
      </c>
      <c r="J4" s="0" t="s">
        <v>2004</v>
      </c>
      <c r="K4" s="0" t="s">
        <v>2004</v>
      </c>
      <c r="L4" s="615" t="n">
        <v>1</v>
      </c>
      <c r="M4" s="620" t="s">
        <v>2005</v>
      </c>
      <c r="N4" s="362" t="s">
        <v>2006</v>
      </c>
      <c r="O4" s="620" t="s">
        <v>2007</v>
      </c>
      <c r="P4" s="362" t="s">
        <v>2006</v>
      </c>
      <c r="Q4" s="620" t="s">
        <v>2008</v>
      </c>
      <c r="R4" s="362" t="s">
        <v>2006</v>
      </c>
    </row>
    <row r="5" customFormat="false" ht="15.8" hidden="false" customHeight="false" outlineLevel="0" collapsed="false">
      <c r="A5" s="359" t="s">
        <v>2013</v>
      </c>
      <c r="B5" s="362" t="s">
        <v>2014</v>
      </c>
      <c r="C5" s="0" t="s">
        <v>113</v>
      </c>
      <c r="D5" s="0" t="s">
        <v>2010</v>
      </c>
      <c r="E5" s="0" t="s">
        <v>2000</v>
      </c>
      <c r="F5" s="0" t="s">
        <v>2001</v>
      </c>
      <c r="G5" s="0" t="s">
        <v>2002</v>
      </c>
      <c r="H5" s="0" t="s">
        <v>2002</v>
      </c>
      <c r="I5" s="0" t="s">
        <v>2003</v>
      </c>
      <c r="J5" s="0" t="s">
        <v>2004</v>
      </c>
      <c r="K5" s="0" t="s">
        <v>2004</v>
      </c>
      <c r="L5" s="615" t="n">
        <v>1</v>
      </c>
      <c r="M5" s="620" t="s">
        <v>2005</v>
      </c>
      <c r="N5" s="362" t="s">
        <v>2006</v>
      </c>
      <c r="O5" s="620" t="s">
        <v>2007</v>
      </c>
      <c r="P5" s="362" t="s">
        <v>2006</v>
      </c>
      <c r="Q5" s="620" t="s">
        <v>2008</v>
      </c>
      <c r="R5" s="362" t="s">
        <v>2006</v>
      </c>
    </row>
    <row r="6" customFormat="false" ht="15.8" hidden="false" customHeight="false" outlineLevel="0" collapsed="false">
      <c r="A6" s="359" t="s">
        <v>2015</v>
      </c>
      <c r="B6" s="362" t="s">
        <v>2012</v>
      </c>
      <c r="C6" s="0" t="s">
        <v>113</v>
      </c>
      <c r="D6" s="0" t="s">
        <v>2010</v>
      </c>
      <c r="E6" s="0" t="s">
        <v>2000</v>
      </c>
      <c r="F6" s="0" t="s">
        <v>2001</v>
      </c>
      <c r="G6" s="0" t="s">
        <v>2001</v>
      </c>
      <c r="H6" s="0" t="s">
        <v>2016</v>
      </c>
      <c r="I6" s="0" t="s">
        <v>2003</v>
      </c>
      <c r="J6" s="0" t="s">
        <v>2003</v>
      </c>
      <c r="K6" s="0" t="s">
        <v>2017</v>
      </c>
      <c r="L6" s="615" t="n">
        <v>1</v>
      </c>
      <c r="M6" s="620" t="s">
        <v>2005</v>
      </c>
      <c r="N6" s="362" t="s">
        <v>2006</v>
      </c>
      <c r="O6" s="620" t="s">
        <v>2007</v>
      </c>
      <c r="P6" s="362" t="s">
        <v>2006</v>
      </c>
      <c r="Q6" s="620" t="s">
        <v>2008</v>
      </c>
      <c r="R6" s="362" t="s">
        <v>2006</v>
      </c>
    </row>
    <row r="7" customFormat="false" ht="15.8" hidden="false" customHeight="false" outlineLevel="0" collapsed="false">
      <c r="A7" s="619" t="s">
        <v>1286</v>
      </c>
      <c r="B7" s="362" t="s">
        <v>2018</v>
      </c>
      <c r="C7" s="0" t="s">
        <v>1241</v>
      </c>
      <c r="D7" s="0" t="s">
        <v>1999</v>
      </c>
      <c r="E7" s="0" t="s">
        <v>2000</v>
      </c>
      <c r="F7" s="0" t="s">
        <v>2001</v>
      </c>
      <c r="G7" s="0" t="s">
        <v>2002</v>
      </c>
      <c r="H7" s="0" t="s">
        <v>2002</v>
      </c>
      <c r="I7" s="0" t="s">
        <v>2003</v>
      </c>
      <c r="J7" s="0" t="s">
        <v>2004</v>
      </c>
      <c r="K7" s="0" t="s">
        <v>2004</v>
      </c>
      <c r="L7" s="615" t="n">
        <v>1</v>
      </c>
      <c r="M7" s="620" t="s">
        <v>2005</v>
      </c>
      <c r="N7" s="362" t="s">
        <v>2006</v>
      </c>
      <c r="O7" s="620" t="s">
        <v>2007</v>
      </c>
      <c r="P7" s="362" t="s">
        <v>2006</v>
      </c>
      <c r="Q7" s="620" t="s">
        <v>2008</v>
      </c>
      <c r="R7" s="362" t="s">
        <v>2006</v>
      </c>
    </row>
    <row r="8" customFormat="false" ht="15.8" hidden="false" customHeight="false" outlineLevel="0" collapsed="false">
      <c r="A8" s="619" t="s">
        <v>1286</v>
      </c>
      <c r="B8" s="362" t="s">
        <v>1998</v>
      </c>
      <c r="C8" s="0" t="s">
        <v>114</v>
      </c>
      <c r="D8" s="0" t="s">
        <v>1999</v>
      </c>
      <c r="E8" s="0" t="s">
        <v>2000</v>
      </c>
      <c r="F8" s="0" t="s">
        <v>2001</v>
      </c>
      <c r="G8" s="0" t="s">
        <v>2002</v>
      </c>
      <c r="H8" s="0" t="s">
        <v>2002</v>
      </c>
      <c r="I8" s="0" t="s">
        <v>2003</v>
      </c>
      <c r="J8" s="0" t="s">
        <v>2004</v>
      </c>
      <c r="K8" s="0" t="s">
        <v>2004</v>
      </c>
      <c r="L8" s="615" t="n">
        <v>1</v>
      </c>
      <c r="M8" s="620" t="s">
        <v>2005</v>
      </c>
      <c r="N8" s="362" t="s">
        <v>2006</v>
      </c>
      <c r="O8" s="620" t="s">
        <v>2007</v>
      </c>
      <c r="P8" s="362" t="s">
        <v>2006</v>
      </c>
      <c r="Q8" s="620" t="s">
        <v>2008</v>
      </c>
      <c r="R8" s="362" t="s">
        <v>2006</v>
      </c>
    </row>
    <row r="9" customFormat="false" ht="15.8" hidden="false" customHeight="false" outlineLevel="0" collapsed="false">
      <c r="A9" s="359" t="s">
        <v>1323</v>
      </c>
      <c r="B9" s="362" t="s">
        <v>2019</v>
      </c>
      <c r="C9" s="0" t="s">
        <v>114</v>
      </c>
      <c r="D9" s="0" t="s">
        <v>2010</v>
      </c>
      <c r="E9" s="0" t="s">
        <v>2000</v>
      </c>
      <c r="F9" s="0" t="s">
        <v>2001</v>
      </c>
      <c r="G9" s="0" t="s">
        <v>2020</v>
      </c>
      <c r="H9" s="0" t="s">
        <v>2021</v>
      </c>
      <c r="I9" s="0" t="s">
        <v>2003</v>
      </c>
      <c r="J9" s="0" t="s">
        <v>2022</v>
      </c>
      <c r="K9" s="0" t="s">
        <v>2023</v>
      </c>
      <c r="L9" s="615" t="n">
        <v>1</v>
      </c>
      <c r="M9" s="620" t="s">
        <v>2005</v>
      </c>
      <c r="N9" s="362" t="s">
        <v>2006</v>
      </c>
      <c r="O9" s="620" t="s">
        <v>2007</v>
      </c>
      <c r="P9" s="362" t="s">
        <v>2006</v>
      </c>
      <c r="Q9" s="620" t="s">
        <v>2008</v>
      </c>
      <c r="R9" s="362" t="s">
        <v>2006</v>
      </c>
    </row>
    <row r="10" customFormat="false" ht="15.8" hidden="false" customHeight="false" outlineLevel="0" collapsed="false">
      <c r="A10" s="619" t="s">
        <v>1288</v>
      </c>
      <c r="B10" s="362" t="s">
        <v>2018</v>
      </c>
      <c r="C10" s="0" t="s">
        <v>115</v>
      </c>
      <c r="D10" s="0" t="s">
        <v>1999</v>
      </c>
      <c r="E10" s="0" t="s">
        <v>2000</v>
      </c>
      <c r="F10" s="0" t="s">
        <v>2001</v>
      </c>
      <c r="G10" s="0" t="s">
        <v>2002</v>
      </c>
      <c r="H10" s="0" t="s">
        <v>2002</v>
      </c>
      <c r="I10" s="0" t="s">
        <v>2003</v>
      </c>
      <c r="J10" s="0" t="s">
        <v>2004</v>
      </c>
      <c r="K10" s="0" t="s">
        <v>2004</v>
      </c>
      <c r="L10" s="615" t="n">
        <v>1</v>
      </c>
      <c r="M10" s="620" t="s">
        <v>2005</v>
      </c>
      <c r="N10" s="362" t="s">
        <v>2006</v>
      </c>
      <c r="O10" s="620" t="s">
        <v>2007</v>
      </c>
      <c r="P10" s="362" t="s">
        <v>2006</v>
      </c>
      <c r="Q10" s="620" t="s">
        <v>2008</v>
      </c>
      <c r="R10" s="362" t="s">
        <v>2006</v>
      </c>
    </row>
    <row r="11" customFormat="false" ht="15.8" hidden="false" customHeight="false" outlineLevel="0" collapsed="false">
      <c r="A11" s="622" t="s">
        <v>1296</v>
      </c>
      <c r="B11" s="362" t="s">
        <v>2018</v>
      </c>
      <c r="C11" s="0" t="s">
        <v>115</v>
      </c>
      <c r="D11" s="0" t="s">
        <v>1999</v>
      </c>
      <c r="E11" s="0" t="s">
        <v>2000</v>
      </c>
      <c r="F11" s="0" t="s">
        <v>2001</v>
      </c>
      <c r="G11" s="0" t="s">
        <v>2002</v>
      </c>
      <c r="H11" s="0" t="s">
        <v>2016</v>
      </c>
      <c r="I11" s="0" t="s">
        <v>2003</v>
      </c>
      <c r="J11" s="0" t="s">
        <v>2004</v>
      </c>
      <c r="K11" s="0" t="s">
        <v>2017</v>
      </c>
      <c r="L11" s="615" t="n">
        <v>1</v>
      </c>
      <c r="M11" s="620" t="s">
        <v>2005</v>
      </c>
      <c r="N11" s="362" t="s">
        <v>2006</v>
      </c>
      <c r="O11" s="620" t="s">
        <v>2007</v>
      </c>
      <c r="P11" s="362" t="s">
        <v>2006</v>
      </c>
      <c r="Q11" s="620" t="s">
        <v>2008</v>
      </c>
      <c r="R11" s="362" t="s">
        <v>2006</v>
      </c>
    </row>
    <row r="12" customFormat="false" ht="15.8" hidden="false" customHeight="false" outlineLevel="0" collapsed="false">
      <c r="A12" s="359" t="s">
        <v>1325</v>
      </c>
      <c r="B12" s="362" t="s">
        <v>2024</v>
      </c>
      <c r="C12" s="0" t="s">
        <v>115</v>
      </c>
      <c r="D12" s="0" t="s">
        <v>2010</v>
      </c>
      <c r="E12" s="0" t="s">
        <v>2000</v>
      </c>
      <c r="F12" s="0" t="s">
        <v>2001</v>
      </c>
      <c r="G12" s="0" t="s">
        <v>2016</v>
      </c>
      <c r="H12" s="0" t="s">
        <v>2016</v>
      </c>
      <c r="I12" s="0" t="s">
        <v>2003</v>
      </c>
      <c r="J12" s="0" t="s">
        <v>2017</v>
      </c>
      <c r="K12" s="0" t="s">
        <v>2017</v>
      </c>
      <c r="L12" s="615" t="n">
        <v>1</v>
      </c>
      <c r="M12" s="620" t="s">
        <v>2005</v>
      </c>
      <c r="N12" s="362" t="s">
        <v>2006</v>
      </c>
      <c r="O12" s="620" t="s">
        <v>2007</v>
      </c>
      <c r="P12" s="362" t="s">
        <v>2006</v>
      </c>
      <c r="Q12" s="620" t="s">
        <v>2008</v>
      </c>
      <c r="R12" s="362" t="s">
        <v>2006</v>
      </c>
    </row>
    <row r="13" customFormat="false" ht="15.8" hidden="false" customHeight="false" outlineLevel="0" collapsed="false">
      <c r="A13" s="619" t="s">
        <v>1283</v>
      </c>
      <c r="B13" s="362" t="s">
        <v>2018</v>
      </c>
      <c r="C13" s="0" t="s">
        <v>1242</v>
      </c>
      <c r="D13" s="0" t="s">
        <v>1999</v>
      </c>
      <c r="E13" s="0" t="s">
        <v>2000</v>
      </c>
      <c r="F13" s="0" t="s">
        <v>2001</v>
      </c>
      <c r="G13" s="0" t="s">
        <v>2002</v>
      </c>
      <c r="H13" s="0" t="s">
        <v>2002</v>
      </c>
      <c r="I13" s="0" t="s">
        <v>2003</v>
      </c>
      <c r="J13" s="0" t="s">
        <v>2004</v>
      </c>
      <c r="K13" s="0" t="s">
        <v>2004</v>
      </c>
      <c r="L13" s="615" t="n">
        <v>1</v>
      </c>
      <c r="M13" s="620" t="s">
        <v>2005</v>
      </c>
      <c r="N13" s="362" t="s">
        <v>2006</v>
      </c>
      <c r="O13" s="620" t="s">
        <v>2007</v>
      </c>
      <c r="P13" s="362" t="s">
        <v>2006</v>
      </c>
      <c r="Q13" s="620" t="s">
        <v>2008</v>
      </c>
      <c r="R13" s="362" t="s">
        <v>2006</v>
      </c>
    </row>
    <row r="14" customFormat="false" ht="15.8" hidden="false" customHeight="false" outlineLevel="0" collapsed="false">
      <c r="A14" s="622" t="s">
        <v>1299</v>
      </c>
      <c r="B14" s="362" t="s">
        <v>2018</v>
      </c>
      <c r="C14" s="0" t="s">
        <v>1242</v>
      </c>
      <c r="D14" s="0" t="s">
        <v>1999</v>
      </c>
      <c r="E14" s="0" t="s">
        <v>2000</v>
      </c>
      <c r="F14" s="0" t="s">
        <v>2001</v>
      </c>
      <c r="G14" s="0" t="s">
        <v>2002</v>
      </c>
      <c r="H14" s="0" t="s">
        <v>2016</v>
      </c>
      <c r="I14" s="0" t="s">
        <v>2003</v>
      </c>
      <c r="J14" s="0" t="s">
        <v>2004</v>
      </c>
      <c r="K14" s="0" t="s">
        <v>2017</v>
      </c>
      <c r="L14" s="615" t="n">
        <v>1</v>
      </c>
      <c r="M14" s="620" t="s">
        <v>2005</v>
      </c>
      <c r="N14" s="362" t="s">
        <v>2006</v>
      </c>
      <c r="O14" s="620" t="s">
        <v>2007</v>
      </c>
      <c r="P14" s="362" t="s">
        <v>2006</v>
      </c>
      <c r="Q14" s="620" t="s">
        <v>2008</v>
      </c>
      <c r="R14" s="362" t="s">
        <v>2006</v>
      </c>
    </row>
    <row r="15" customFormat="false" ht="15.8" hidden="false" customHeight="false" outlineLevel="0" collapsed="false">
      <c r="A15" s="619" t="s">
        <v>1289</v>
      </c>
      <c r="B15" s="362" t="s">
        <v>1998</v>
      </c>
      <c r="C15" s="0" t="s">
        <v>116</v>
      </c>
      <c r="D15" s="0" t="s">
        <v>1999</v>
      </c>
      <c r="E15" s="0" t="s">
        <v>2000</v>
      </c>
      <c r="F15" s="0" t="s">
        <v>2001</v>
      </c>
      <c r="G15" s="0" t="s">
        <v>2002</v>
      </c>
      <c r="H15" s="0" t="s">
        <v>2016</v>
      </c>
      <c r="I15" s="0" t="s">
        <v>2003</v>
      </c>
      <c r="J15" s="0" t="s">
        <v>2004</v>
      </c>
      <c r="K15" s="0" t="s">
        <v>2017</v>
      </c>
      <c r="L15" s="615" t="n">
        <v>1</v>
      </c>
      <c r="M15" s="620" t="s">
        <v>2005</v>
      </c>
      <c r="N15" s="362" t="s">
        <v>2006</v>
      </c>
      <c r="O15" s="620" t="s">
        <v>2007</v>
      </c>
      <c r="P15" s="362" t="s">
        <v>2006</v>
      </c>
      <c r="Q15" s="620" t="s">
        <v>2008</v>
      </c>
      <c r="R15" s="362" t="s">
        <v>2006</v>
      </c>
    </row>
    <row r="16" customFormat="false" ht="15.8" hidden="false" customHeight="false" outlineLevel="0" collapsed="false">
      <c r="A16" s="622" t="s">
        <v>1299</v>
      </c>
      <c r="B16" s="362" t="s">
        <v>2025</v>
      </c>
      <c r="C16" s="0" t="s">
        <v>116</v>
      </c>
      <c r="D16" s="0" t="s">
        <v>1999</v>
      </c>
      <c r="E16" s="0" t="s">
        <v>2000</v>
      </c>
      <c r="F16" s="0" t="s">
        <v>2001</v>
      </c>
      <c r="G16" s="0" t="s">
        <v>2002</v>
      </c>
      <c r="H16" s="0" t="s">
        <v>2016</v>
      </c>
      <c r="I16" s="0" t="s">
        <v>2003</v>
      </c>
      <c r="J16" s="0" t="s">
        <v>2004</v>
      </c>
      <c r="K16" s="0" t="s">
        <v>2017</v>
      </c>
      <c r="L16" s="615" t="n">
        <v>1</v>
      </c>
      <c r="M16" s="620" t="s">
        <v>2005</v>
      </c>
      <c r="N16" s="362" t="s">
        <v>2006</v>
      </c>
      <c r="O16" s="620" t="s">
        <v>2007</v>
      </c>
      <c r="P16" s="362" t="s">
        <v>2006</v>
      </c>
      <c r="Q16" s="620" t="s">
        <v>2008</v>
      </c>
      <c r="R16" s="362" t="s">
        <v>2006</v>
      </c>
    </row>
    <row r="17" customFormat="false" ht="15.8" hidden="false" customHeight="false" outlineLevel="0" collapsed="false">
      <c r="A17" s="359" t="s">
        <v>2026</v>
      </c>
      <c r="B17" s="362" t="s">
        <v>2027</v>
      </c>
      <c r="C17" s="0" t="s">
        <v>116</v>
      </c>
      <c r="D17" s="0" t="s">
        <v>2010</v>
      </c>
      <c r="E17" s="0" t="s">
        <v>2000</v>
      </c>
      <c r="F17" s="0" t="s">
        <v>2001</v>
      </c>
      <c r="G17" s="0" t="s">
        <v>2002</v>
      </c>
      <c r="H17" s="0" t="s">
        <v>2002</v>
      </c>
      <c r="I17" s="0" t="s">
        <v>2003</v>
      </c>
      <c r="J17" s="0" t="s">
        <v>2004</v>
      </c>
      <c r="K17" s="0" t="s">
        <v>2004</v>
      </c>
      <c r="L17" s="615" t="n">
        <v>1</v>
      </c>
      <c r="M17" s="620" t="s">
        <v>2005</v>
      </c>
      <c r="N17" s="362" t="s">
        <v>2006</v>
      </c>
      <c r="O17" s="620" t="s">
        <v>2007</v>
      </c>
      <c r="P17" s="362" t="s">
        <v>2006</v>
      </c>
      <c r="Q17" s="620" t="s">
        <v>2008</v>
      </c>
      <c r="R17" s="362" t="s">
        <v>2006</v>
      </c>
    </row>
    <row r="18" customFormat="false" ht="15.8" hidden="false" customHeight="false" outlineLevel="0" collapsed="false">
      <c r="A18" s="359" t="s">
        <v>1328</v>
      </c>
      <c r="B18" s="362" t="s">
        <v>2025</v>
      </c>
      <c r="C18" s="0" t="s">
        <v>116</v>
      </c>
      <c r="D18" s="0" t="s">
        <v>2010</v>
      </c>
      <c r="E18" s="0" t="s">
        <v>2000</v>
      </c>
      <c r="F18" s="0" t="s">
        <v>2001</v>
      </c>
      <c r="G18" s="0" t="s">
        <v>2028</v>
      </c>
      <c r="H18" s="0" t="s">
        <v>2016</v>
      </c>
      <c r="I18" s="0" t="s">
        <v>2003</v>
      </c>
      <c r="J18" s="0" t="s">
        <v>2004</v>
      </c>
      <c r="K18" s="0" t="s">
        <v>2017</v>
      </c>
      <c r="L18" s="615" t="n">
        <v>1</v>
      </c>
      <c r="M18" s="620" t="s">
        <v>2005</v>
      </c>
      <c r="N18" s="362" t="s">
        <v>2006</v>
      </c>
      <c r="O18" s="620" t="s">
        <v>2007</v>
      </c>
      <c r="P18" s="362" t="s">
        <v>2006</v>
      </c>
      <c r="Q18" s="620" t="s">
        <v>2008</v>
      </c>
      <c r="R18" s="362" t="s">
        <v>2006</v>
      </c>
    </row>
    <row r="19" customFormat="false" ht="15.8" hidden="false" customHeight="false" outlineLevel="0" collapsed="false">
      <c r="A19" s="619" t="s">
        <v>1283</v>
      </c>
      <c r="B19" s="362" t="s">
        <v>1998</v>
      </c>
      <c r="C19" s="0" t="s">
        <v>117</v>
      </c>
      <c r="D19" s="0" t="s">
        <v>1999</v>
      </c>
      <c r="E19" s="0" t="s">
        <v>2000</v>
      </c>
      <c r="F19" s="0" t="s">
        <v>2001</v>
      </c>
      <c r="G19" s="0" t="s">
        <v>2002</v>
      </c>
      <c r="H19" s="0" t="s">
        <v>2002</v>
      </c>
      <c r="I19" s="0" t="s">
        <v>2003</v>
      </c>
      <c r="J19" s="0" t="s">
        <v>2004</v>
      </c>
      <c r="K19" s="0" t="s">
        <v>2004</v>
      </c>
      <c r="L19" s="615" t="n">
        <v>1</v>
      </c>
      <c r="M19" s="620" t="s">
        <v>2005</v>
      </c>
      <c r="N19" s="362" t="s">
        <v>2006</v>
      </c>
      <c r="O19" s="620" t="s">
        <v>2007</v>
      </c>
      <c r="P19" s="362" t="s">
        <v>2006</v>
      </c>
      <c r="Q19" s="620" t="s">
        <v>2008</v>
      </c>
      <c r="R19" s="362" t="s">
        <v>2006</v>
      </c>
    </row>
    <row r="20" customFormat="false" ht="15.8" hidden="false" customHeight="false" outlineLevel="0" collapsed="false">
      <c r="A20" s="622" t="s">
        <v>2029</v>
      </c>
      <c r="B20" s="362" t="s">
        <v>2030</v>
      </c>
      <c r="C20" s="0" t="s">
        <v>117</v>
      </c>
      <c r="D20" s="0" t="s">
        <v>1999</v>
      </c>
      <c r="E20" s="0" t="s">
        <v>2000</v>
      </c>
      <c r="F20" s="0" t="s">
        <v>2001</v>
      </c>
      <c r="G20" s="0" t="s">
        <v>2002</v>
      </c>
      <c r="H20" s="0" t="s">
        <v>2016</v>
      </c>
      <c r="I20" s="0" t="s">
        <v>2003</v>
      </c>
      <c r="J20" s="0" t="s">
        <v>2004</v>
      </c>
      <c r="K20" s="0" t="s">
        <v>2017</v>
      </c>
      <c r="L20" s="615" t="n">
        <v>1</v>
      </c>
      <c r="M20" s="620" t="s">
        <v>2005</v>
      </c>
      <c r="N20" s="362" t="s">
        <v>2006</v>
      </c>
      <c r="O20" s="620" t="s">
        <v>2007</v>
      </c>
      <c r="P20" s="362" t="s">
        <v>2006</v>
      </c>
      <c r="Q20" s="620" t="s">
        <v>2008</v>
      </c>
      <c r="R20" s="362" t="s">
        <v>2006</v>
      </c>
    </row>
    <row r="21" customFormat="false" ht="15.8" hidden="false" customHeight="false" outlineLevel="0" collapsed="false">
      <c r="A21" s="622" t="s">
        <v>2031</v>
      </c>
      <c r="B21" s="362" t="s">
        <v>2030</v>
      </c>
      <c r="C21" s="0" t="s">
        <v>117</v>
      </c>
      <c r="D21" s="0" t="s">
        <v>1999</v>
      </c>
      <c r="E21" s="0" t="s">
        <v>2000</v>
      </c>
      <c r="F21" s="0" t="s">
        <v>2032</v>
      </c>
      <c r="G21" s="0" t="s">
        <v>2002</v>
      </c>
      <c r="H21" s="0" t="s">
        <v>2016</v>
      </c>
      <c r="I21" s="0" t="s">
        <v>2033</v>
      </c>
      <c r="J21" s="0" t="s">
        <v>2004</v>
      </c>
      <c r="K21" s="0" t="s">
        <v>2017</v>
      </c>
      <c r="L21" s="615" t="n">
        <v>1</v>
      </c>
      <c r="M21" s="620" t="s">
        <v>2005</v>
      </c>
      <c r="N21" s="362" t="s">
        <v>2006</v>
      </c>
      <c r="O21" s="620" t="s">
        <v>2007</v>
      </c>
      <c r="P21" s="362" t="s">
        <v>2006</v>
      </c>
      <c r="Q21" s="620" t="s">
        <v>2008</v>
      </c>
      <c r="R21" s="362" t="s">
        <v>2006</v>
      </c>
    </row>
    <row r="22" customFormat="false" ht="15.8" hidden="false" customHeight="false" outlineLevel="0" collapsed="false">
      <c r="A22" s="359" t="s">
        <v>1318</v>
      </c>
      <c r="B22" s="362" t="s">
        <v>1317</v>
      </c>
      <c r="C22" s="0" t="s">
        <v>117</v>
      </c>
      <c r="D22" s="0" t="s">
        <v>2010</v>
      </c>
      <c r="E22" s="0" t="s">
        <v>2000</v>
      </c>
      <c r="F22" s="0" t="s">
        <v>2001</v>
      </c>
      <c r="G22" s="623" t="s">
        <v>2034</v>
      </c>
      <c r="H22" s="0" t="s">
        <v>2002</v>
      </c>
      <c r="I22" s="0" t="s">
        <v>2003</v>
      </c>
      <c r="J22" s="623" t="s">
        <v>2034</v>
      </c>
      <c r="K22" s="0" t="s">
        <v>2004</v>
      </c>
      <c r="L22" s="615" t="n">
        <v>1</v>
      </c>
      <c r="M22" s="620" t="s">
        <v>2005</v>
      </c>
      <c r="N22" s="362" t="s">
        <v>2006</v>
      </c>
      <c r="O22" s="620" t="s">
        <v>2007</v>
      </c>
      <c r="P22" s="362" t="s">
        <v>2006</v>
      </c>
      <c r="Q22" s="620" t="s">
        <v>2008</v>
      </c>
      <c r="R22" s="362" t="s">
        <v>2006</v>
      </c>
    </row>
    <row r="23" customFormat="false" ht="15.8" hidden="false" customHeight="false" outlineLevel="0" collapsed="false">
      <c r="A23" s="359" t="s">
        <v>1330</v>
      </c>
      <c r="B23" s="362" t="s">
        <v>2035</v>
      </c>
      <c r="C23" s="0" t="s">
        <v>117</v>
      </c>
      <c r="D23" s="0" t="s">
        <v>2010</v>
      </c>
      <c r="E23" s="0" t="s">
        <v>2000</v>
      </c>
      <c r="F23" s="0" t="s">
        <v>2001</v>
      </c>
      <c r="G23" s="0" t="s">
        <v>2036</v>
      </c>
      <c r="H23" s="0" t="s">
        <v>2036</v>
      </c>
      <c r="I23" s="0" t="s">
        <v>2003</v>
      </c>
      <c r="J23" s="0" t="s">
        <v>2004</v>
      </c>
      <c r="K23" s="0" t="s">
        <v>2004</v>
      </c>
      <c r="L23" s="615" t="n">
        <v>1</v>
      </c>
      <c r="M23" s="620" t="s">
        <v>2005</v>
      </c>
      <c r="N23" s="362" t="s">
        <v>2006</v>
      </c>
      <c r="O23" s="620" t="s">
        <v>2007</v>
      </c>
      <c r="P23" s="362" t="s">
        <v>2006</v>
      </c>
      <c r="Q23" s="620" t="s">
        <v>2008</v>
      </c>
      <c r="R23" s="362" t="s">
        <v>2006</v>
      </c>
    </row>
    <row r="24" customFormat="false" ht="15.8" hidden="false" customHeight="false" outlineLevel="0" collapsed="false">
      <c r="A24" s="619" t="s">
        <v>1283</v>
      </c>
      <c r="B24" s="362" t="s">
        <v>1998</v>
      </c>
      <c r="C24" s="0" t="s">
        <v>118</v>
      </c>
      <c r="D24" s="0" t="s">
        <v>1999</v>
      </c>
      <c r="E24" s="0" t="s">
        <v>2000</v>
      </c>
      <c r="F24" s="0" t="s">
        <v>2001</v>
      </c>
      <c r="G24" s="0" t="s">
        <v>2002</v>
      </c>
      <c r="H24" s="0" t="s">
        <v>2002</v>
      </c>
      <c r="I24" s="0" t="s">
        <v>2003</v>
      </c>
      <c r="J24" s="0" t="s">
        <v>2004</v>
      </c>
      <c r="K24" s="0" t="s">
        <v>2004</v>
      </c>
      <c r="L24" s="615" t="n">
        <v>1</v>
      </c>
      <c r="M24" s="620" t="s">
        <v>2005</v>
      </c>
      <c r="N24" s="362" t="s">
        <v>2006</v>
      </c>
      <c r="O24" s="620" t="s">
        <v>2007</v>
      </c>
      <c r="P24" s="362" t="s">
        <v>2006</v>
      </c>
      <c r="Q24" s="620" t="s">
        <v>2008</v>
      </c>
      <c r="R24" s="362" t="s">
        <v>2006</v>
      </c>
    </row>
    <row r="25" customFormat="false" ht="15.8" hidden="false" customHeight="false" outlineLevel="0" collapsed="false">
      <c r="A25" s="359" t="s">
        <v>1319</v>
      </c>
      <c r="B25" s="362" t="s">
        <v>2014</v>
      </c>
      <c r="C25" s="0" t="s">
        <v>118</v>
      </c>
      <c r="D25" s="0" t="s">
        <v>2010</v>
      </c>
      <c r="E25" s="0" t="s">
        <v>2000</v>
      </c>
      <c r="F25" s="0" t="s">
        <v>2037</v>
      </c>
      <c r="G25" s="623" t="s">
        <v>2034</v>
      </c>
      <c r="H25" s="0" t="s">
        <v>2002</v>
      </c>
      <c r="I25" s="0" t="s">
        <v>2003</v>
      </c>
      <c r="J25" s="623" t="s">
        <v>2034</v>
      </c>
      <c r="K25" s="0" t="s">
        <v>2004</v>
      </c>
      <c r="L25" s="615" t="n">
        <v>1</v>
      </c>
      <c r="M25" s="620" t="s">
        <v>2005</v>
      </c>
      <c r="N25" s="362" t="s">
        <v>2006</v>
      </c>
      <c r="O25" s="620" t="s">
        <v>2007</v>
      </c>
      <c r="P25" s="362" t="s">
        <v>2006</v>
      </c>
      <c r="Q25" s="620" t="s">
        <v>2008</v>
      </c>
      <c r="R25" s="362" t="s">
        <v>2006</v>
      </c>
    </row>
    <row r="26" customFormat="false" ht="15.8" hidden="false" customHeight="false" outlineLevel="0" collapsed="false">
      <c r="A26" s="359" t="s">
        <v>1331</v>
      </c>
      <c r="B26" s="362" t="s">
        <v>2038</v>
      </c>
      <c r="C26" s="0" t="s">
        <v>118</v>
      </c>
      <c r="D26" s="0" t="s">
        <v>2010</v>
      </c>
      <c r="E26" s="0" t="s">
        <v>2000</v>
      </c>
      <c r="F26" s="0" t="s">
        <v>2039</v>
      </c>
      <c r="G26" s="623" t="s">
        <v>2034</v>
      </c>
      <c r="H26" s="0" t="s">
        <v>2016</v>
      </c>
      <c r="I26" s="0" t="s">
        <v>2003</v>
      </c>
      <c r="J26" s="623" t="s">
        <v>2034</v>
      </c>
      <c r="K26" s="0" t="s">
        <v>2017</v>
      </c>
      <c r="L26" s="615" t="n">
        <v>1</v>
      </c>
      <c r="M26" s="620" t="s">
        <v>2005</v>
      </c>
      <c r="N26" s="362" t="s">
        <v>2006</v>
      </c>
      <c r="O26" s="620" t="s">
        <v>2007</v>
      </c>
      <c r="P26" s="362" t="s">
        <v>2006</v>
      </c>
      <c r="Q26" s="620" t="s">
        <v>2008</v>
      </c>
      <c r="R26" s="362" t="s">
        <v>2006</v>
      </c>
    </row>
    <row r="27" customFormat="false" ht="15.8" hidden="false" customHeight="false" outlineLevel="0" collapsed="false">
      <c r="A27" s="622" t="s">
        <v>1373</v>
      </c>
      <c r="B27" s="362" t="s">
        <v>1998</v>
      </c>
      <c r="C27" s="0" t="s">
        <v>111</v>
      </c>
      <c r="D27" s="0" t="s">
        <v>1999</v>
      </c>
      <c r="E27" s="0" t="s">
        <v>2000</v>
      </c>
      <c r="F27" s="0" t="s">
        <v>2040</v>
      </c>
      <c r="G27" s="0" t="s">
        <v>2041</v>
      </c>
      <c r="H27" s="0" t="s">
        <v>2016</v>
      </c>
      <c r="I27" s="0" t="s">
        <v>2042</v>
      </c>
      <c r="J27" s="0" t="s">
        <v>2043</v>
      </c>
      <c r="K27" s="0" t="s">
        <v>2017</v>
      </c>
      <c r="L27" s="615" t="n">
        <v>2</v>
      </c>
      <c r="M27" s="362" t="s">
        <v>2044</v>
      </c>
      <c r="N27" s="362" t="s">
        <v>2045</v>
      </c>
      <c r="O27" s="362" t="s">
        <v>2046</v>
      </c>
      <c r="P27" s="362" t="s">
        <v>2045</v>
      </c>
      <c r="Q27" s="362" t="s">
        <v>2047</v>
      </c>
      <c r="R27" s="362" t="s">
        <v>2045</v>
      </c>
    </row>
    <row r="28" customFormat="false" ht="15.8" hidden="false" customHeight="false" outlineLevel="0" collapsed="false">
      <c r="A28" s="622" t="s">
        <v>2048</v>
      </c>
      <c r="B28" s="362" t="s">
        <v>2012</v>
      </c>
      <c r="C28" s="0" t="s">
        <v>113</v>
      </c>
      <c r="D28" s="0" t="s">
        <v>1999</v>
      </c>
      <c r="E28" s="0" t="s">
        <v>2000</v>
      </c>
      <c r="F28" s="0" t="s">
        <v>2049</v>
      </c>
      <c r="G28" s="0" t="s">
        <v>2016</v>
      </c>
      <c r="H28" s="0" t="s">
        <v>2016</v>
      </c>
      <c r="I28" s="0" t="s">
        <v>2022</v>
      </c>
      <c r="J28" s="0" t="s">
        <v>2017</v>
      </c>
      <c r="K28" s="0" t="s">
        <v>2017</v>
      </c>
      <c r="L28" s="615" t="n">
        <v>2</v>
      </c>
      <c r="M28" s="362" t="s">
        <v>2044</v>
      </c>
      <c r="N28" s="362" t="s">
        <v>2045</v>
      </c>
      <c r="O28" s="362" t="s">
        <v>2046</v>
      </c>
      <c r="P28" s="362" t="s">
        <v>2045</v>
      </c>
      <c r="Q28" s="362" t="s">
        <v>2047</v>
      </c>
      <c r="R28" s="362" t="s">
        <v>2045</v>
      </c>
    </row>
    <row r="29" customFormat="false" ht="15.8" hidden="false" customHeight="false" outlineLevel="0" collapsed="false">
      <c r="A29" s="359" t="s">
        <v>1390</v>
      </c>
      <c r="B29" s="362" t="s">
        <v>2012</v>
      </c>
      <c r="C29" s="0" t="s">
        <v>113</v>
      </c>
      <c r="D29" s="0" t="s">
        <v>2010</v>
      </c>
      <c r="E29" s="0" t="s">
        <v>2000</v>
      </c>
      <c r="F29" s="0" t="s">
        <v>2049</v>
      </c>
      <c r="G29" s="0" t="s">
        <v>2016</v>
      </c>
      <c r="H29" s="0" t="s">
        <v>2016</v>
      </c>
      <c r="I29" s="0" t="s">
        <v>2022</v>
      </c>
      <c r="J29" s="0" t="s">
        <v>2017</v>
      </c>
      <c r="K29" s="0" t="s">
        <v>2017</v>
      </c>
      <c r="L29" s="615" t="n">
        <v>2</v>
      </c>
      <c r="M29" s="362" t="s">
        <v>2044</v>
      </c>
      <c r="N29" s="362" t="s">
        <v>2045</v>
      </c>
      <c r="O29" s="362" t="s">
        <v>2046</v>
      </c>
      <c r="P29" s="362" t="s">
        <v>2045</v>
      </c>
      <c r="Q29" s="362" t="s">
        <v>2047</v>
      </c>
      <c r="R29" s="362" t="s">
        <v>2045</v>
      </c>
    </row>
    <row r="30" customFormat="false" ht="15.8" hidden="false" customHeight="false" outlineLevel="0" collapsed="false">
      <c r="A30" s="622" t="s">
        <v>1376</v>
      </c>
      <c r="B30" s="362" t="s">
        <v>2050</v>
      </c>
      <c r="C30" s="0" t="s">
        <v>1241</v>
      </c>
      <c r="D30" s="0" t="s">
        <v>1999</v>
      </c>
      <c r="E30" s="0" t="s">
        <v>2000</v>
      </c>
      <c r="F30" s="0" t="s">
        <v>2049</v>
      </c>
      <c r="G30" s="0" t="s">
        <v>2016</v>
      </c>
      <c r="H30" s="0" t="s">
        <v>2016</v>
      </c>
      <c r="I30" s="0" t="s">
        <v>2022</v>
      </c>
      <c r="J30" s="0" t="s">
        <v>2017</v>
      </c>
      <c r="K30" s="0" t="s">
        <v>2017</v>
      </c>
      <c r="L30" s="615" t="n">
        <v>2</v>
      </c>
      <c r="M30" s="362" t="s">
        <v>2044</v>
      </c>
      <c r="N30" s="362" t="s">
        <v>2045</v>
      </c>
      <c r="O30" s="362" t="s">
        <v>2046</v>
      </c>
      <c r="P30" s="362" t="s">
        <v>2045</v>
      </c>
      <c r="Q30" s="362" t="s">
        <v>2047</v>
      </c>
      <c r="R30" s="362" t="s">
        <v>2045</v>
      </c>
    </row>
    <row r="31" customFormat="false" ht="15.8" hidden="false" customHeight="false" outlineLevel="0" collapsed="false">
      <c r="A31" s="622" t="s">
        <v>1376</v>
      </c>
      <c r="B31" s="362" t="s">
        <v>1998</v>
      </c>
      <c r="C31" s="0" t="s">
        <v>114</v>
      </c>
      <c r="D31" s="0" t="s">
        <v>1999</v>
      </c>
      <c r="E31" s="0" t="s">
        <v>2000</v>
      </c>
      <c r="F31" s="0" t="s">
        <v>2049</v>
      </c>
      <c r="G31" s="0" t="s">
        <v>2016</v>
      </c>
      <c r="H31" s="0" t="s">
        <v>2016</v>
      </c>
      <c r="I31" s="0" t="s">
        <v>2022</v>
      </c>
      <c r="J31" s="0" t="s">
        <v>2017</v>
      </c>
      <c r="K31" s="0" t="s">
        <v>2017</v>
      </c>
      <c r="L31" s="615" t="n">
        <v>2</v>
      </c>
      <c r="M31" s="362" t="s">
        <v>2044</v>
      </c>
      <c r="N31" s="362" t="s">
        <v>2045</v>
      </c>
      <c r="O31" s="362" t="s">
        <v>2046</v>
      </c>
      <c r="P31" s="362" t="s">
        <v>2045</v>
      </c>
      <c r="Q31" s="362" t="s">
        <v>2047</v>
      </c>
      <c r="R31" s="362" t="s">
        <v>2045</v>
      </c>
    </row>
    <row r="32" customFormat="false" ht="15.8" hidden="false" customHeight="false" outlineLevel="0" collapsed="false">
      <c r="A32" s="359" t="s">
        <v>1391</v>
      </c>
      <c r="B32" s="362" t="s">
        <v>2019</v>
      </c>
      <c r="C32" s="0" t="s">
        <v>114</v>
      </c>
      <c r="D32" s="0" t="s">
        <v>2010</v>
      </c>
      <c r="E32" s="0" t="s">
        <v>2000</v>
      </c>
      <c r="F32" s="0" t="s">
        <v>2049</v>
      </c>
      <c r="G32" s="0" t="s">
        <v>2016</v>
      </c>
      <c r="H32" s="0" t="s">
        <v>2016</v>
      </c>
      <c r="I32" s="0" t="s">
        <v>2022</v>
      </c>
      <c r="J32" s="0" t="s">
        <v>2017</v>
      </c>
      <c r="K32" s="0" t="s">
        <v>2017</v>
      </c>
      <c r="L32" s="615" t="n">
        <v>2</v>
      </c>
      <c r="M32" s="362" t="s">
        <v>2044</v>
      </c>
      <c r="N32" s="362" t="s">
        <v>2045</v>
      </c>
      <c r="O32" s="362" t="s">
        <v>2046</v>
      </c>
      <c r="P32" s="362" t="s">
        <v>2045</v>
      </c>
      <c r="Q32" s="362" t="s">
        <v>2047</v>
      </c>
      <c r="R32" s="362" t="s">
        <v>2045</v>
      </c>
    </row>
    <row r="33" customFormat="false" ht="15.8" hidden="false" customHeight="false" outlineLevel="0" collapsed="false">
      <c r="A33" s="622" t="s">
        <v>2051</v>
      </c>
      <c r="B33" s="362" t="s">
        <v>2024</v>
      </c>
      <c r="C33" s="0" t="s">
        <v>115</v>
      </c>
      <c r="D33" s="0" t="s">
        <v>1999</v>
      </c>
      <c r="E33" s="0" t="s">
        <v>2000</v>
      </c>
      <c r="F33" s="0" t="s">
        <v>2052</v>
      </c>
      <c r="G33" s="0" t="s">
        <v>2016</v>
      </c>
      <c r="H33" s="0" t="s">
        <v>2016</v>
      </c>
      <c r="I33" s="0" t="s">
        <v>2022</v>
      </c>
      <c r="J33" s="0" t="s">
        <v>2017</v>
      </c>
      <c r="K33" s="0" t="s">
        <v>2017</v>
      </c>
      <c r="L33" s="615" t="n">
        <v>2</v>
      </c>
      <c r="M33" s="362" t="s">
        <v>2044</v>
      </c>
      <c r="N33" s="362" t="s">
        <v>2045</v>
      </c>
      <c r="O33" s="362" t="s">
        <v>2046</v>
      </c>
      <c r="P33" s="362" t="s">
        <v>2045</v>
      </c>
      <c r="Q33" s="362" t="s">
        <v>2047</v>
      </c>
      <c r="R33" s="362" t="s">
        <v>2045</v>
      </c>
    </row>
    <row r="34" customFormat="false" ht="15.8" hidden="false" customHeight="false" outlineLevel="0" collapsed="false">
      <c r="A34" s="359" t="s">
        <v>2053</v>
      </c>
      <c r="B34" s="362" t="s">
        <v>2024</v>
      </c>
      <c r="C34" s="0" t="s">
        <v>115</v>
      </c>
      <c r="D34" s="0" t="s">
        <v>2010</v>
      </c>
      <c r="E34" s="0" t="s">
        <v>2000</v>
      </c>
      <c r="F34" s="0" t="s">
        <v>2049</v>
      </c>
      <c r="G34" s="623" t="s">
        <v>2034</v>
      </c>
      <c r="H34" s="0" t="s">
        <v>2016</v>
      </c>
      <c r="I34" s="0" t="s">
        <v>2022</v>
      </c>
      <c r="J34" s="623" t="s">
        <v>2034</v>
      </c>
      <c r="K34" s="0" t="s">
        <v>2017</v>
      </c>
      <c r="L34" s="615" t="n">
        <v>2</v>
      </c>
      <c r="M34" s="362" t="s">
        <v>2044</v>
      </c>
      <c r="N34" s="362" t="s">
        <v>2045</v>
      </c>
      <c r="O34" s="362" t="s">
        <v>2046</v>
      </c>
      <c r="P34" s="362" t="s">
        <v>2045</v>
      </c>
      <c r="Q34" s="362" t="s">
        <v>2047</v>
      </c>
      <c r="R34" s="362" t="s">
        <v>2045</v>
      </c>
    </row>
    <row r="35" customFormat="false" ht="15.8" hidden="false" customHeight="false" outlineLevel="0" collapsed="false">
      <c r="A35" s="622" t="s">
        <v>1379</v>
      </c>
      <c r="B35" s="362" t="s">
        <v>2050</v>
      </c>
      <c r="C35" s="0" t="s">
        <v>1242</v>
      </c>
      <c r="D35" s="0" t="s">
        <v>1999</v>
      </c>
      <c r="E35" s="0" t="s">
        <v>2000</v>
      </c>
      <c r="F35" s="0" t="s">
        <v>2020</v>
      </c>
      <c r="G35" s="0" t="s">
        <v>2016</v>
      </c>
      <c r="H35" s="0" t="s">
        <v>2016</v>
      </c>
      <c r="I35" s="0" t="s">
        <v>2022</v>
      </c>
      <c r="J35" s="0" t="s">
        <v>2017</v>
      </c>
      <c r="K35" s="0" t="s">
        <v>2017</v>
      </c>
      <c r="L35" s="615" t="n">
        <v>2</v>
      </c>
      <c r="M35" s="362" t="s">
        <v>2044</v>
      </c>
      <c r="N35" s="362" t="s">
        <v>2045</v>
      </c>
      <c r="O35" s="362" t="s">
        <v>2046</v>
      </c>
      <c r="P35" s="362" t="s">
        <v>2045</v>
      </c>
      <c r="Q35" s="362" t="s">
        <v>2047</v>
      </c>
      <c r="R35" s="362" t="s">
        <v>2045</v>
      </c>
    </row>
    <row r="36" customFormat="false" ht="15.8" hidden="false" customHeight="false" outlineLevel="0" collapsed="false">
      <c r="A36" s="622" t="s">
        <v>1380</v>
      </c>
      <c r="B36" s="362" t="s">
        <v>1998</v>
      </c>
      <c r="C36" s="0" t="s">
        <v>116</v>
      </c>
      <c r="D36" s="0" t="s">
        <v>1999</v>
      </c>
      <c r="E36" s="0" t="s">
        <v>2000</v>
      </c>
      <c r="F36" s="0" t="s">
        <v>2052</v>
      </c>
      <c r="G36" s="0" t="s">
        <v>2041</v>
      </c>
      <c r="H36" s="0" t="s">
        <v>2016</v>
      </c>
      <c r="I36" s="0" t="s">
        <v>2022</v>
      </c>
      <c r="J36" s="0" t="s">
        <v>2043</v>
      </c>
      <c r="K36" s="0" t="s">
        <v>2017</v>
      </c>
      <c r="L36" s="615" t="n">
        <v>2</v>
      </c>
      <c r="M36" s="362" t="s">
        <v>2044</v>
      </c>
      <c r="N36" s="362" t="s">
        <v>2045</v>
      </c>
      <c r="O36" s="362" t="s">
        <v>2046</v>
      </c>
      <c r="P36" s="362" t="s">
        <v>2045</v>
      </c>
      <c r="Q36" s="362" t="s">
        <v>2047</v>
      </c>
      <c r="R36" s="362" t="s">
        <v>2045</v>
      </c>
    </row>
    <row r="37" customFormat="false" ht="15.8" hidden="false" customHeight="false" outlineLevel="0" collapsed="false">
      <c r="A37" s="624" t="s">
        <v>1382</v>
      </c>
      <c r="B37" s="362" t="s">
        <v>1998</v>
      </c>
      <c r="C37" s="0" t="s">
        <v>118</v>
      </c>
      <c r="D37" s="0" t="s">
        <v>1999</v>
      </c>
      <c r="E37" s="0" t="s">
        <v>2000</v>
      </c>
      <c r="F37" s="0" t="s">
        <v>2054</v>
      </c>
      <c r="G37" s="0" t="s">
        <v>2041</v>
      </c>
      <c r="H37" s="0" t="s">
        <v>2016</v>
      </c>
      <c r="I37" s="0" t="s">
        <v>2033</v>
      </c>
      <c r="J37" s="0" t="s">
        <v>2043</v>
      </c>
      <c r="K37" s="0" t="s">
        <v>2017</v>
      </c>
      <c r="L37" s="615" t="n">
        <v>2</v>
      </c>
      <c r="M37" s="362" t="s">
        <v>2044</v>
      </c>
      <c r="N37" s="362" t="s">
        <v>2045</v>
      </c>
      <c r="O37" s="362" t="s">
        <v>2046</v>
      </c>
      <c r="P37" s="362" t="s">
        <v>2045</v>
      </c>
      <c r="Q37" s="362" t="s">
        <v>2047</v>
      </c>
      <c r="R37" s="362" t="s">
        <v>2045</v>
      </c>
    </row>
    <row r="38" customFormat="false" ht="15.8" hidden="false" customHeight="false" outlineLevel="0" collapsed="false">
      <c r="A38" s="625" t="s">
        <v>1478</v>
      </c>
      <c r="B38" s="362" t="s">
        <v>1998</v>
      </c>
      <c r="C38" s="0" t="s">
        <v>111</v>
      </c>
      <c r="D38" s="0" t="s">
        <v>1999</v>
      </c>
      <c r="E38" s="0" t="s">
        <v>2000</v>
      </c>
      <c r="F38" s="0" t="s">
        <v>2055</v>
      </c>
      <c r="G38" s="0" t="s">
        <v>2056</v>
      </c>
      <c r="H38" s="0" t="s">
        <v>2021</v>
      </c>
      <c r="I38" s="0" t="s">
        <v>2057</v>
      </c>
      <c r="J38" s="0" t="s">
        <v>2058</v>
      </c>
      <c r="K38" s="0" t="s">
        <v>2023</v>
      </c>
      <c r="L38" s="615" t="n">
        <v>3</v>
      </c>
      <c r="M38" s="362" t="s">
        <v>2059</v>
      </c>
      <c r="N38" s="362" t="s">
        <v>2060</v>
      </c>
      <c r="O38" s="362" t="s">
        <v>2061</v>
      </c>
      <c r="P38" s="362" t="s">
        <v>2062</v>
      </c>
      <c r="Q38" s="362" t="s">
        <v>2063</v>
      </c>
      <c r="R38" s="362" t="s">
        <v>2062</v>
      </c>
    </row>
    <row r="39" customFormat="false" ht="15.8" hidden="false" customHeight="false" outlineLevel="0" collapsed="false">
      <c r="A39" s="626" t="s">
        <v>1515</v>
      </c>
      <c r="B39" s="362" t="s">
        <v>2064</v>
      </c>
      <c r="C39" s="0" t="s">
        <v>111</v>
      </c>
      <c r="D39" s="0" t="s">
        <v>2010</v>
      </c>
      <c r="E39" s="0" t="s">
        <v>2000</v>
      </c>
      <c r="F39" s="0" t="s">
        <v>2055</v>
      </c>
      <c r="G39" s="0" t="s">
        <v>2056</v>
      </c>
      <c r="H39" s="0" t="s">
        <v>2021</v>
      </c>
      <c r="I39" s="0" t="s">
        <v>2057</v>
      </c>
      <c r="J39" s="0" t="s">
        <v>2058</v>
      </c>
      <c r="K39" s="0" t="s">
        <v>2023</v>
      </c>
      <c r="L39" s="615" t="n">
        <v>3</v>
      </c>
      <c r="M39" s="362" t="s">
        <v>2059</v>
      </c>
      <c r="N39" s="362" t="s">
        <v>2060</v>
      </c>
      <c r="O39" s="362" t="s">
        <v>2061</v>
      </c>
      <c r="P39" s="362" t="s">
        <v>2062</v>
      </c>
      <c r="Q39" s="362" t="s">
        <v>2063</v>
      </c>
      <c r="R39" s="362" t="s">
        <v>2062</v>
      </c>
    </row>
    <row r="40" customFormat="false" ht="15.8" hidden="false" customHeight="false" outlineLevel="0" collapsed="false">
      <c r="A40" s="627" t="s">
        <v>2065</v>
      </c>
      <c r="B40" s="362" t="s">
        <v>1255</v>
      </c>
      <c r="C40" s="0" t="s">
        <v>113</v>
      </c>
      <c r="D40" s="0" t="s">
        <v>1999</v>
      </c>
      <c r="E40" s="0" t="s">
        <v>2000</v>
      </c>
      <c r="F40" s="0" t="s">
        <v>2055</v>
      </c>
      <c r="G40" s="0" t="s">
        <v>2056</v>
      </c>
      <c r="H40" s="0" t="s">
        <v>2056</v>
      </c>
      <c r="I40" s="0" t="s">
        <v>2057</v>
      </c>
      <c r="J40" s="0" t="s">
        <v>2058</v>
      </c>
      <c r="K40" s="0" t="s">
        <v>2058</v>
      </c>
      <c r="L40" s="615" t="n">
        <v>3</v>
      </c>
      <c r="M40" s="362" t="s">
        <v>2059</v>
      </c>
      <c r="N40" s="362" t="s">
        <v>2060</v>
      </c>
      <c r="O40" s="362" t="s">
        <v>2061</v>
      </c>
      <c r="P40" s="362" t="s">
        <v>2062</v>
      </c>
      <c r="Q40" s="362" t="s">
        <v>2063</v>
      </c>
      <c r="R40" s="362" t="s">
        <v>2062</v>
      </c>
    </row>
    <row r="41" customFormat="false" ht="15.8" hidden="false" customHeight="false" outlineLevel="0" collapsed="false">
      <c r="A41" s="359" t="s">
        <v>1500</v>
      </c>
      <c r="B41" s="362" t="s">
        <v>1501</v>
      </c>
      <c r="C41" s="0" t="s">
        <v>113</v>
      </c>
      <c r="D41" s="0" t="s">
        <v>2010</v>
      </c>
      <c r="E41" s="0" t="s">
        <v>2000</v>
      </c>
      <c r="F41" s="0" t="s">
        <v>2055</v>
      </c>
      <c r="G41" s="0" t="s">
        <v>2056</v>
      </c>
      <c r="H41" s="0" t="s">
        <v>2056</v>
      </c>
      <c r="I41" s="0" t="s">
        <v>2057</v>
      </c>
      <c r="J41" s="0" t="s">
        <v>2058</v>
      </c>
      <c r="K41" s="0" t="s">
        <v>2058</v>
      </c>
      <c r="L41" s="615" t="n">
        <v>3</v>
      </c>
      <c r="M41" s="362" t="s">
        <v>2059</v>
      </c>
      <c r="N41" s="362" t="s">
        <v>2060</v>
      </c>
      <c r="O41" s="362" t="s">
        <v>2061</v>
      </c>
      <c r="P41" s="362" t="s">
        <v>2062</v>
      </c>
      <c r="Q41" s="362" t="s">
        <v>2063</v>
      </c>
      <c r="R41" s="362" t="s">
        <v>2062</v>
      </c>
    </row>
    <row r="42" customFormat="false" ht="15.8" hidden="false" customHeight="false" outlineLevel="0" collapsed="false">
      <c r="A42" s="359" t="s">
        <v>1516</v>
      </c>
      <c r="B42" s="362" t="s">
        <v>1255</v>
      </c>
      <c r="C42" s="0" t="s">
        <v>113</v>
      </c>
      <c r="D42" s="0" t="s">
        <v>2010</v>
      </c>
      <c r="E42" s="0" t="s">
        <v>2000</v>
      </c>
      <c r="F42" s="0" t="s">
        <v>2055</v>
      </c>
      <c r="G42" s="0" t="s">
        <v>2056</v>
      </c>
      <c r="H42" s="0" t="s">
        <v>2056</v>
      </c>
      <c r="I42" s="0" t="s">
        <v>2057</v>
      </c>
      <c r="J42" s="0" t="s">
        <v>2058</v>
      </c>
      <c r="K42" s="0" t="s">
        <v>2058</v>
      </c>
      <c r="L42" s="615" t="n">
        <v>3</v>
      </c>
      <c r="M42" s="362" t="s">
        <v>2059</v>
      </c>
      <c r="N42" s="362" t="s">
        <v>2060</v>
      </c>
      <c r="O42" s="362" t="s">
        <v>2061</v>
      </c>
      <c r="P42" s="362" t="s">
        <v>2062</v>
      </c>
      <c r="Q42" s="362" t="s">
        <v>2063</v>
      </c>
      <c r="R42" s="362" t="s">
        <v>2062</v>
      </c>
    </row>
    <row r="43" customFormat="false" ht="15.8" hidden="false" customHeight="false" outlineLevel="0" collapsed="false">
      <c r="A43" s="622" t="s">
        <v>1453</v>
      </c>
      <c r="B43" s="362" t="s">
        <v>1998</v>
      </c>
      <c r="C43" s="0" t="s">
        <v>114</v>
      </c>
      <c r="D43" s="0" t="s">
        <v>1999</v>
      </c>
      <c r="E43" s="0" t="s">
        <v>2000</v>
      </c>
      <c r="F43" s="0" t="s">
        <v>2055</v>
      </c>
      <c r="G43" s="0" t="s">
        <v>2056</v>
      </c>
      <c r="H43" s="0" t="s">
        <v>2056</v>
      </c>
      <c r="I43" s="0" t="s">
        <v>2057</v>
      </c>
      <c r="J43" s="0" t="s">
        <v>2058</v>
      </c>
      <c r="K43" s="0" t="s">
        <v>2058</v>
      </c>
      <c r="L43" s="615" t="n">
        <v>3</v>
      </c>
      <c r="M43" s="362" t="s">
        <v>2059</v>
      </c>
      <c r="N43" s="362" t="s">
        <v>2060</v>
      </c>
      <c r="O43" s="362" t="s">
        <v>2061</v>
      </c>
      <c r="P43" s="362" t="s">
        <v>2062</v>
      </c>
      <c r="Q43" s="362" t="s">
        <v>2063</v>
      </c>
      <c r="R43" s="362" t="s">
        <v>2062</v>
      </c>
    </row>
    <row r="44" customFormat="false" ht="15.8" hidden="false" customHeight="false" outlineLevel="0" collapsed="false">
      <c r="A44" s="359" t="s">
        <v>1516</v>
      </c>
      <c r="B44" s="362" t="s">
        <v>2019</v>
      </c>
      <c r="C44" s="0" t="s">
        <v>114</v>
      </c>
      <c r="D44" s="0" t="s">
        <v>2010</v>
      </c>
      <c r="E44" s="0" t="s">
        <v>2000</v>
      </c>
      <c r="F44" s="0" t="s">
        <v>2055</v>
      </c>
      <c r="G44" s="0" t="s">
        <v>2056</v>
      </c>
      <c r="H44" s="0" t="s">
        <v>2056</v>
      </c>
      <c r="I44" s="0" t="s">
        <v>2057</v>
      </c>
      <c r="J44" s="0" t="s">
        <v>2058</v>
      </c>
      <c r="K44" s="0" t="s">
        <v>2058</v>
      </c>
      <c r="L44" s="615" t="n">
        <v>3</v>
      </c>
      <c r="M44" s="362" t="s">
        <v>2059</v>
      </c>
      <c r="N44" s="362" t="s">
        <v>2060</v>
      </c>
      <c r="O44" s="362" t="s">
        <v>2061</v>
      </c>
      <c r="P44" s="362" t="s">
        <v>2062</v>
      </c>
      <c r="Q44" s="362" t="s">
        <v>2063</v>
      </c>
      <c r="R44" s="362" t="s">
        <v>2062</v>
      </c>
    </row>
    <row r="45" customFormat="false" ht="15.8" hidden="false" customHeight="false" outlineLevel="0" collapsed="false">
      <c r="A45" s="622" t="s">
        <v>2066</v>
      </c>
      <c r="B45" s="362" t="s">
        <v>2067</v>
      </c>
      <c r="C45" s="0" t="s">
        <v>114</v>
      </c>
      <c r="D45" s="0" t="s">
        <v>1999</v>
      </c>
      <c r="E45" s="0" t="s">
        <v>2000</v>
      </c>
      <c r="F45" s="0" t="s">
        <v>2049</v>
      </c>
      <c r="G45" s="0" t="s">
        <v>2016</v>
      </c>
      <c r="H45" s="0" t="s">
        <v>2016</v>
      </c>
      <c r="I45" s="0" t="s">
        <v>2022</v>
      </c>
      <c r="J45" s="0" t="s">
        <v>2017</v>
      </c>
      <c r="K45" s="0" t="s">
        <v>2017</v>
      </c>
      <c r="L45" s="615" t="n">
        <v>3</v>
      </c>
      <c r="M45" s="362" t="s">
        <v>2059</v>
      </c>
      <c r="N45" s="362" t="s">
        <v>2060</v>
      </c>
      <c r="O45" s="362" t="s">
        <v>2061</v>
      </c>
      <c r="P45" s="362" t="s">
        <v>2062</v>
      </c>
      <c r="Q45" s="362" t="s">
        <v>2063</v>
      </c>
      <c r="R45" s="362" t="s">
        <v>2062</v>
      </c>
    </row>
    <row r="46" customFormat="false" ht="15.8" hidden="false" customHeight="false" outlineLevel="0" collapsed="false">
      <c r="A46" s="622" t="s">
        <v>1479</v>
      </c>
      <c r="B46" s="362" t="s">
        <v>2068</v>
      </c>
      <c r="C46" s="0" t="s">
        <v>115</v>
      </c>
      <c r="D46" s="0" t="s">
        <v>1999</v>
      </c>
      <c r="E46" s="0" t="s">
        <v>2000</v>
      </c>
      <c r="F46" s="0" t="s">
        <v>2055</v>
      </c>
      <c r="G46" s="0" t="s">
        <v>2056</v>
      </c>
      <c r="H46" s="0" t="s">
        <v>2069</v>
      </c>
      <c r="I46" s="0" t="s">
        <v>2057</v>
      </c>
      <c r="J46" s="0" t="s">
        <v>2058</v>
      </c>
      <c r="K46" s="0" t="s">
        <v>2070</v>
      </c>
      <c r="L46" s="615" t="n">
        <v>3</v>
      </c>
      <c r="M46" s="362" t="s">
        <v>2059</v>
      </c>
      <c r="N46" s="362" t="s">
        <v>2060</v>
      </c>
      <c r="O46" s="362" t="s">
        <v>2061</v>
      </c>
      <c r="P46" s="362" t="s">
        <v>2062</v>
      </c>
      <c r="Q46" s="362" t="s">
        <v>2063</v>
      </c>
      <c r="R46" s="362" t="s">
        <v>2062</v>
      </c>
    </row>
    <row r="47" customFormat="false" ht="15.8" hidden="false" customHeight="false" outlineLevel="0" collapsed="false">
      <c r="A47" s="622" t="s">
        <v>1494</v>
      </c>
      <c r="B47" s="362" t="s">
        <v>2068</v>
      </c>
      <c r="C47" s="0" t="s">
        <v>115</v>
      </c>
      <c r="D47" s="0" t="s">
        <v>1999</v>
      </c>
      <c r="E47" s="0" t="s">
        <v>2000</v>
      </c>
      <c r="F47" s="0" t="s">
        <v>2055</v>
      </c>
      <c r="G47" s="0" t="s">
        <v>2056</v>
      </c>
      <c r="H47" s="0" t="s">
        <v>2056</v>
      </c>
      <c r="I47" s="0" t="s">
        <v>2057</v>
      </c>
      <c r="J47" s="0" t="s">
        <v>2058</v>
      </c>
      <c r="K47" s="0" t="s">
        <v>2058</v>
      </c>
      <c r="L47" s="615" t="n">
        <v>3</v>
      </c>
      <c r="M47" s="362" t="s">
        <v>2059</v>
      </c>
      <c r="N47" s="362" t="s">
        <v>2060</v>
      </c>
      <c r="O47" s="362" t="s">
        <v>2061</v>
      </c>
      <c r="P47" s="362" t="s">
        <v>2062</v>
      </c>
      <c r="Q47" s="362" t="s">
        <v>2063</v>
      </c>
      <c r="R47" s="362" t="s">
        <v>2062</v>
      </c>
    </row>
    <row r="48" customFormat="false" ht="15.8" hidden="false" customHeight="false" outlineLevel="0" collapsed="false">
      <c r="A48" s="359" t="s">
        <v>2071</v>
      </c>
      <c r="B48" s="362" t="s">
        <v>2024</v>
      </c>
      <c r="C48" s="0" t="s">
        <v>115</v>
      </c>
      <c r="D48" s="0" t="s">
        <v>2010</v>
      </c>
      <c r="E48" s="0" t="s">
        <v>2000</v>
      </c>
      <c r="F48" s="0" t="s">
        <v>2055</v>
      </c>
      <c r="G48" s="0" t="s">
        <v>2056</v>
      </c>
      <c r="H48" s="0" t="s">
        <v>2069</v>
      </c>
      <c r="I48" s="0" t="s">
        <v>2057</v>
      </c>
      <c r="J48" s="0" t="s">
        <v>2058</v>
      </c>
      <c r="K48" s="0" t="s">
        <v>2070</v>
      </c>
      <c r="L48" s="615" t="n">
        <v>3</v>
      </c>
      <c r="M48" s="362" t="s">
        <v>2059</v>
      </c>
      <c r="N48" s="362" t="s">
        <v>2060</v>
      </c>
      <c r="O48" s="362" t="s">
        <v>2061</v>
      </c>
      <c r="P48" s="362" t="s">
        <v>2062</v>
      </c>
      <c r="Q48" s="362" t="s">
        <v>2063</v>
      </c>
      <c r="R48" s="362" t="s">
        <v>2062</v>
      </c>
    </row>
    <row r="49" customFormat="false" ht="15.8" hidden="false" customHeight="false" outlineLevel="0" collapsed="false">
      <c r="A49" s="359" t="s">
        <v>2072</v>
      </c>
      <c r="B49" s="362" t="s">
        <v>2024</v>
      </c>
      <c r="C49" s="0" t="s">
        <v>115</v>
      </c>
      <c r="D49" s="0" t="s">
        <v>2010</v>
      </c>
      <c r="E49" s="0" t="s">
        <v>2000</v>
      </c>
      <c r="F49" s="0" t="s">
        <v>2055</v>
      </c>
      <c r="G49" s="0" t="s">
        <v>2056</v>
      </c>
      <c r="H49" s="0" t="s">
        <v>2056</v>
      </c>
      <c r="I49" s="0" t="s">
        <v>2057</v>
      </c>
      <c r="J49" s="0" t="s">
        <v>2058</v>
      </c>
      <c r="K49" s="0" t="s">
        <v>2058</v>
      </c>
      <c r="L49" s="615" t="n">
        <v>3</v>
      </c>
      <c r="M49" s="362" t="s">
        <v>2059</v>
      </c>
      <c r="N49" s="362" t="s">
        <v>2060</v>
      </c>
      <c r="O49" s="362" t="s">
        <v>2061</v>
      </c>
      <c r="P49" s="362" t="s">
        <v>2062</v>
      </c>
      <c r="Q49" s="362" t="s">
        <v>2063</v>
      </c>
      <c r="R49" s="362" t="s">
        <v>2062</v>
      </c>
    </row>
    <row r="50" customFormat="false" ht="15.8" hidden="false" customHeight="false" outlineLevel="0" collapsed="false">
      <c r="A50" s="622" t="s">
        <v>2073</v>
      </c>
      <c r="B50" s="362" t="s">
        <v>2074</v>
      </c>
      <c r="C50" s="0" t="s">
        <v>2075</v>
      </c>
      <c r="D50" s="0" t="s">
        <v>1999</v>
      </c>
      <c r="E50" s="0" t="s">
        <v>2000</v>
      </c>
      <c r="F50" s="0" t="s">
        <v>2052</v>
      </c>
      <c r="G50" s="623" t="s">
        <v>2034</v>
      </c>
      <c r="H50" s="0" t="s">
        <v>2016</v>
      </c>
      <c r="I50" s="0" t="s">
        <v>2022</v>
      </c>
      <c r="J50" s="623" t="s">
        <v>2034</v>
      </c>
      <c r="K50" s="0" t="s">
        <v>2017</v>
      </c>
      <c r="L50" s="615" t="n">
        <v>3</v>
      </c>
      <c r="M50" s="362" t="s">
        <v>2059</v>
      </c>
      <c r="N50" s="362" t="s">
        <v>2060</v>
      </c>
      <c r="O50" s="362" t="s">
        <v>2061</v>
      </c>
      <c r="P50" s="362" t="s">
        <v>2062</v>
      </c>
      <c r="Q50" s="362" t="s">
        <v>2063</v>
      </c>
      <c r="R50" s="362" t="s">
        <v>2062</v>
      </c>
    </row>
    <row r="51" customFormat="false" ht="15.8" hidden="false" customHeight="false" outlineLevel="0" collapsed="false">
      <c r="A51" s="622" t="s">
        <v>1479</v>
      </c>
      <c r="B51" s="362" t="s">
        <v>2068</v>
      </c>
      <c r="C51" s="0" t="s">
        <v>1242</v>
      </c>
      <c r="D51" s="0" t="s">
        <v>1999</v>
      </c>
      <c r="E51" s="0" t="s">
        <v>2000</v>
      </c>
      <c r="F51" s="0" t="s">
        <v>2055</v>
      </c>
      <c r="G51" s="0" t="s">
        <v>2056</v>
      </c>
      <c r="H51" s="0" t="s">
        <v>2069</v>
      </c>
      <c r="I51" s="0" t="s">
        <v>2057</v>
      </c>
      <c r="J51" s="0" t="s">
        <v>2058</v>
      </c>
      <c r="K51" s="0" t="s">
        <v>2070</v>
      </c>
      <c r="L51" s="615" t="n">
        <v>3</v>
      </c>
      <c r="M51" s="362" t="s">
        <v>2059</v>
      </c>
      <c r="N51" s="362" t="s">
        <v>2060</v>
      </c>
      <c r="O51" s="362" t="s">
        <v>2061</v>
      </c>
      <c r="P51" s="362" t="s">
        <v>2062</v>
      </c>
      <c r="Q51" s="362" t="s">
        <v>2063</v>
      </c>
      <c r="R51" s="362" t="s">
        <v>2062</v>
      </c>
    </row>
    <row r="52" customFormat="false" ht="15.8" hidden="false" customHeight="false" outlineLevel="0" collapsed="false">
      <c r="A52" s="622" t="s">
        <v>1494</v>
      </c>
      <c r="B52" s="362" t="s">
        <v>2068</v>
      </c>
      <c r="C52" s="0" t="s">
        <v>1242</v>
      </c>
      <c r="D52" s="0" t="s">
        <v>1999</v>
      </c>
      <c r="E52" s="0" t="s">
        <v>2000</v>
      </c>
      <c r="F52" s="0" t="s">
        <v>2055</v>
      </c>
      <c r="G52" s="0" t="s">
        <v>2056</v>
      </c>
      <c r="H52" s="0" t="s">
        <v>2056</v>
      </c>
      <c r="I52" s="0" t="s">
        <v>2057</v>
      </c>
      <c r="J52" s="0" t="s">
        <v>2058</v>
      </c>
      <c r="K52" s="0" t="s">
        <v>2058</v>
      </c>
      <c r="L52" s="615" t="n">
        <v>3</v>
      </c>
      <c r="M52" s="362" t="s">
        <v>2059</v>
      </c>
      <c r="N52" s="362" t="s">
        <v>2060</v>
      </c>
      <c r="O52" s="362" t="s">
        <v>2061</v>
      </c>
      <c r="P52" s="362" t="s">
        <v>2062</v>
      </c>
      <c r="Q52" s="362" t="s">
        <v>2063</v>
      </c>
      <c r="R52" s="362" t="s">
        <v>2062</v>
      </c>
    </row>
    <row r="53" customFormat="false" ht="15.8" hidden="false" customHeight="false" outlineLevel="0" collapsed="false">
      <c r="A53" s="628" t="s">
        <v>1481</v>
      </c>
      <c r="B53" s="362" t="s">
        <v>1998</v>
      </c>
      <c r="C53" s="0" t="s">
        <v>116</v>
      </c>
      <c r="D53" s="0" t="s">
        <v>1999</v>
      </c>
      <c r="E53" s="0" t="s">
        <v>2000</v>
      </c>
      <c r="F53" s="0" t="s">
        <v>2076</v>
      </c>
      <c r="G53" s="623" t="s">
        <v>2034</v>
      </c>
      <c r="H53" s="0" t="s">
        <v>2021</v>
      </c>
      <c r="I53" s="0" t="s">
        <v>2057</v>
      </c>
      <c r="J53" s="623" t="s">
        <v>2034</v>
      </c>
      <c r="K53" s="0" t="s">
        <v>2023</v>
      </c>
      <c r="L53" s="615" t="n">
        <v>3</v>
      </c>
      <c r="M53" s="362" t="s">
        <v>2059</v>
      </c>
      <c r="N53" s="362" t="s">
        <v>2060</v>
      </c>
      <c r="O53" s="362" t="s">
        <v>2061</v>
      </c>
      <c r="P53" s="362" t="s">
        <v>2062</v>
      </c>
      <c r="Q53" s="362" t="s">
        <v>2063</v>
      </c>
      <c r="R53" s="362" t="s">
        <v>2062</v>
      </c>
    </row>
    <row r="54" customFormat="false" ht="15.8" hidden="false" customHeight="false" outlineLevel="0" collapsed="false">
      <c r="A54" s="628" t="s">
        <v>1485</v>
      </c>
      <c r="B54" s="362" t="s">
        <v>2068</v>
      </c>
      <c r="C54" s="0" t="s">
        <v>116</v>
      </c>
      <c r="D54" s="0" t="s">
        <v>1999</v>
      </c>
      <c r="E54" s="0" t="s">
        <v>2000</v>
      </c>
      <c r="F54" s="0" t="s">
        <v>2076</v>
      </c>
      <c r="G54" s="623" t="s">
        <v>2034</v>
      </c>
      <c r="H54" s="0" t="s">
        <v>2077</v>
      </c>
      <c r="I54" s="0" t="s">
        <v>2057</v>
      </c>
      <c r="J54" s="623" t="s">
        <v>2034</v>
      </c>
      <c r="K54" s="0" t="s">
        <v>2078</v>
      </c>
      <c r="L54" s="615" t="n">
        <v>3</v>
      </c>
      <c r="M54" s="362" t="s">
        <v>2059</v>
      </c>
      <c r="N54" s="362" t="s">
        <v>2060</v>
      </c>
      <c r="O54" s="362" t="s">
        <v>2061</v>
      </c>
      <c r="P54" s="362" t="s">
        <v>2062</v>
      </c>
      <c r="Q54" s="362" t="s">
        <v>2063</v>
      </c>
      <c r="R54" s="362" t="s">
        <v>2062</v>
      </c>
    </row>
    <row r="55" customFormat="false" ht="15.8" hidden="false" customHeight="false" outlineLevel="0" collapsed="false">
      <c r="A55" s="359" t="s">
        <v>2079</v>
      </c>
      <c r="B55" s="362" t="s">
        <v>2080</v>
      </c>
      <c r="C55" s="0" t="s">
        <v>116</v>
      </c>
      <c r="D55" s="0" t="s">
        <v>2010</v>
      </c>
      <c r="E55" s="0" t="s">
        <v>2000</v>
      </c>
      <c r="F55" s="0" t="s">
        <v>2076</v>
      </c>
      <c r="G55" s="623" t="s">
        <v>2034</v>
      </c>
      <c r="H55" s="0" t="s">
        <v>2021</v>
      </c>
      <c r="I55" s="0" t="s">
        <v>2057</v>
      </c>
      <c r="J55" s="623" t="s">
        <v>2034</v>
      </c>
      <c r="K55" s="0" t="s">
        <v>2023</v>
      </c>
      <c r="L55" s="615" t="n">
        <v>3</v>
      </c>
      <c r="M55" s="362" t="s">
        <v>2059</v>
      </c>
      <c r="N55" s="362" t="s">
        <v>2060</v>
      </c>
      <c r="O55" s="362" t="s">
        <v>2061</v>
      </c>
      <c r="P55" s="362" t="s">
        <v>2062</v>
      </c>
      <c r="Q55" s="362" t="s">
        <v>2063</v>
      </c>
      <c r="R55" s="362" t="s">
        <v>2062</v>
      </c>
    </row>
    <row r="56" customFormat="false" ht="15.8" hidden="false" customHeight="false" outlineLevel="0" collapsed="false">
      <c r="A56" s="359" t="s">
        <v>1519</v>
      </c>
      <c r="B56" s="362" t="s">
        <v>2081</v>
      </c>
      <c r="C56" s="0" t="s">
        <v>116</v>
      </c>
      <c r="D56" s="0" t="s">
        <v>2010</v>
      </c>
      <c r="E56" s="0" t="s">
        <v>2000</v>
      </c>
      <c r="F56" s="0" t="s">
        <v>2055</v>
      </c>
      <c r="G56" s="0" t="s">
        <v>2056</v>
      </c>
      <c r="H56" s="0" t="s">
        <v>2056</v>
      </c>
      <c r="I56" s="0" t="s">
        <v>2057</v>
      </c>
      <c r="J56" s="0" t="s">
        <v>2058</v>
      </c>
      <c r="K56" s="0" t="s">
        <v>2058</v>
      </c>
      <c r="L56" s="615" t="n">
        <v>3</v>
      </c>
      <c r="M56" s="362" t="s">
        <v>2059</v>
      </c>
      <c r="N56" s="362" t="s">
        <v>2060</v>
      </c>
      <c r="O56" s="362" t="s">
        <v>2061</v>
      </c>
      <c r="P56" s="362" t="s">
        <v>2062</v>
      </c>
      <c r="Q56" s="362" t="s">
        <v>2063</v>
      </c>
      <c r="R56" s="362" t="s">
        <v>2062</v>
      </c>
    </row>
    <row r="57" customFormat="false" ht="15.8" hidden="false" customHeight="false" outlineLevel="0" collapsed="false">
      <c r="A57" s="619" t="s">
        <v>1482</v>
      </c>
      <c r="B57" s="362" t="s">
        <v>1998</v>
      </c>
      <c r="C57" s="0" t="s">
        <v>117</v>
      </c>
      <c r="D57" s="0" t="s">
        <v>1999</v>
      </c>
      <c r="E57" s="0" t="s">
        <v>2000</v>
      </c>
      <c r="F57" s="0" t="s">
        <v>2082</v>
      </c>
      <c r="G57" s="0" t="s">
        <v>2056</v>
      </c>
      <c r="H57" s="0" t="s">
        <v>2069</v>
      </c>
      <c r="I57" s="0" t="s">
        <v>2083</v>
      </c>
      <c r="J57" s="0" t="s">
        <v>2058</v>
      </c>
      <c r="K57" s="0" t="s">
        <v>2070</v>
      </c>
      <c r="L57" s="615" t="n">
        <v>3</v>
      </c>
      <c r="M57" s="362" t="s">
        <v>2059</v>
      </c>
      <c r="N57" s="362" t="s">
        <v>2060</v>
      </c>
      <c r="O57" s="362" t="s">
        <v>2061</v>
      </c>
      <c r="P57" s="362" t="s">
        <v>2062</v>
      </c>
      <c r="Q57" s="362" t="s">
        <v>2063</v>
      </c>
      <c r="R57" s="362" t="s">
        <v>2062</v>
      </c>
    </row>
    <row r="58" customFormat="false" ht="15.8" hidden="false" customHeight="false" outlineLevel="0" collapsed="false">
      <c r="A58" s="622" t="s">
        <v>1495</v>
      </c>
      <c r="B58" s="362" t="s">
        <v>2068</v>
      </c>
      <c r="C58" s="0" t="s">
        <v>117</v>
      </c>
      <c r="D58" s="0" t="s">
        <v>1999</v>
      </c>
      <c r="E58" s="0" t="s">
        <v>2000</v>
      </c>
      <c r="F58" s="0" t="s">
        <v>2082</v>
      </c>
      <c r="G58" s="0" t="s">
        <v>2002</v>
      </c>
      <c r="H58" s="0" t="s">
        <v>2016</v>
      </c>
      <c r="I58" s="0" t="s">
        <v>2083</v>
      </c>
      <c r="J58" s="0" t="s">
        <v>2004</v>
      </c>
      <c r="K58" s="0" t="s">
        <v>2017</v>
      </c>
      <c r="L58" s="615" t="n">
        <v>3</v>
      </c>
      <c r="M58" s="362" t="s">
        <v>2059</v>
      </c>
      <c r="N58" s="362" t="s">
        <v>2060</v>
      </c>
      <c r="O58" s="362" t="s">
        <v>2061</v>
      </c>
      <c r="P58" s="362" t="s">
        <v>2062</v>
      </c>
      <c r="Q58" s="362" t="s">
        <v>2063</v>
      </c>
      <c r="R58" s="362" t="s">
        <v>2062</v>
      </c>
    </row>
    <row r="59" customFormat="false" ht="15.8" hidden="false" customHeight="false" outlineLevel="0" collapsed="false">
      <c r="A59" s="359" t="s">
        <v>1507</v>
      </c>
      <c r="B59" s="362" t="s">
        <v>2084</v>
      </c>
      <c r="C59" s="0" t="s">
        <v>117</v>
      </c>
      <c r="D59" s="0" t="s">
        <v>2010</v>
      </c>
      <c r="E59" s="0" t="s">
        <v>2000</v>
      </c>
      <c r="F59" s="0" t="s">
        <v>2055</v>
      </c>
      <c r="G59" s="0" t="s">
        <v>2056</v>
      </c>
      <c r="H59" s="0" t="s">
        <v>2069</v>
      </c>
      <c r="I59" s="0" t="s">
        <v>2057</v>
      </c>
      <c r="J59" s="0" t="s">
        <v>2058</v>
      </c>
      <c r="K59" s="0" t="s">
        <v>2070</v>
      </c>
      <c r="L59" s="615" t="n">
        <v>3</v>
      </c>
      <c r="M59" s="362" t="s">
        <v>2059</v>
      </c>
      <c r="N59" s="362" t="s">
        <v>2060</v>
      </c>
      <c r="O59" s="362" t="s">
        <v>2061</v>
      </c>
      <c r="P59" s="362" t="s">
        <v>2062</v>
      </c>
      <c r="Q59" s="362" t="s">
        <v>2063</v>
      </c>
      <c r="R59" s="362" t="s">
        <v>2062</v>
      </c>
    </row>
    <row r="60" customFormat="false" ht="15.8" hidden="false" customHeight="false" outlineLevel="0" collapsed="false">
      <c r="A60" s="359" t="s">
        <v>1522</v>
      </c>
      <c r="B60" s="362" t="s">
        <v>1456</v>
      </c>
      <c r="C60" s="0" t="s">
        <v>117</v>
      </c>
      <c r="D60" s="0" t="s">
        <v>2010</v>
      </c>
      <c r="E60" s="0" t="s">
        <v>2000</v>
      </c>
      <c r="F60" s="0" t="s">
        <v>2055</v>
      </c>
      <c r="G60" s="0" t="s">
        <v>2056</v>
      </c>
      <c r="H60" s="0" t="s">
        <v>2056</v>
      </c>
      <c r="I60" s="0" t="s">
        <v>2057</v>
      </c>
      <c r="J60" s="0" t="s">
        <v>2058</v>
      </c>
      <c r="K60" s="0" t="s">
        <v>2058</v>
      </c>
      <c r="L60" s="615" t="n">
        <v>3</v>
      </c>
      <c r="M60" s="362" t="s">
        <v>2059</v>
      </c>
      <c r="N60" s="362" t="s">
        <v>2060</v>
      </c>
      <c r="O60" s="362" t="s">
        <v>2061</v>
      </c>
      <c r="P60" s="362" t="s">
        <v>2062</v>
      </c>
      <c r="Q60" s="362" t="s">
        <v>2063</v>
      </c>
      <c r="R60" s="362" t="s">
        <v>2062</v>
      </c>
    </row>
    <row r="61" customFormat="false" ht="15.8" hidden="false" customHeight="false" outlineLevel="0" collapsed="false">
      <c r="A61" s="619" t="s">
        <v>1487</v>
      </c>
      <c r="B61" s="362" t="s">
        <v>2085</v>
      </c>
      <c r="C61" s="0" t="s">
        <v>118</v>
      </c>
      <c r="D61" s="0" t="s">
        <v>1999</v>
      </c>
      <c r="E61" s="0" t="s">
        <v>2000</v>
      </c>
      <c r="F61" s="0" t="s">
        <v>2076</v>
      </c>
      <c r="G61" s="623" t="s">
        <v>2034</v>
      </c>
      <c r="H61" s="0" t="s">
        <v>2077</v>
      </c>
      <c r="I61" s="0" t="s">
        <v>2057</v>
      </c>
      <c r="J61" s="623" t="s">
        <v>2034</v>
      </c>
      <c r="K61" s="0" t="s">
        <v>2078</v>
      </c>
      <c r="L61" s="615" t="n">
        <v>3</v>
      </c>
      <c r="M61" s="362" t="s">
        <v>2059</v>
      </c>
      <c r="N61" s="362" t="s">
        <v>2060</v>
      </c>
      <c r="O61" s="362" t="s">
        <v>2061</v>
      </c>
      <c r="P61" s="362" t="s">
        <v>2062</v>
      </c>
      <c r="Q61" s="362" t="s">
        <v>2063</v>
      </c>
      <c r="R61" s="362" t="s">
        <v>2062</v>
      </c>
    </row>
    <row r="62" customFormat="false" ht="15.8" hidden="false" customHeight="false" outlineLevel="0" collapsed="false">
      <c r="A62" s="622" t="s">
        <v>1497</v>
      </c>
      <c r="B62" s="362" t="s">
        <v>1998</v>
      </c>
      <c r="C62" s="0" t="s">
        <v>118</v>
      </c>
      <c r="D62" s="0" t="s">
        <v>1999</v>
      </c>
      <c r="E62" s="0" t="s">
        <v>2000</v>
      </c>
      <c r="F62" s="0" t="s">
        <v>2082</v>
      </c>
      <c r="G62" s="0" t="s">
        <v>2002</v>
      </c>
      <c r="H62" s="0" t="s">
        <v>2016</v>
      </c>
      <c r="I62" s="0" t="s">
        <v>2083</v>
      </c>
      <c r="J62" s="0" t="s">
        <v>2004</v>
      </c>
      <c r="K62" s="0" t="s">
        <v>2017</v>
      </c>
      <c r="L62" s="615" t="n">
        <v>3</v>
      </c>
      <c r="M62" s="362" t="s">
        <v>2059</v>
      </c>
      <c r="N62" s="362" t="s">
        <v>2060</v>
      </c>
      <c r="O62" s="362" t="s">
        <v>2061</v>
      </c>
      <c r="P62" s="362" t="s">
        <v>2062</v>
      </c>
      <c r="Q62" s="362" t="s">
        <v>2063</v>
      </c>
      <c r="R62" s="362" t="s">
        <v>2062</v>
      </c>
    </row>
    <row r="63" customFormat="false" ht="15.8" hidden="false" customHeight="false" outlineLevel="0" collapsed="false">
      <c r="A63" s="359" t="s">
        <v>1510</v>
      </c>
      <c r="B63" s="362" t="s">
        <v>2084</v>
      </c>
      <c r="C63" s="0" t="s">
        <v>118</v>
      </c>
      <c r="D63" s="0" t="s">
        <v>2010</v>
      </c>
      <c r="E63" s="0" t="s">
        <v>2000</v>
      </c>
      <c r="F63" s="0" t="s">
        <v>2076</v>
      </c>
      <c r="G63" s="623" t="s">
        <v>2034</v>
      </c>
      <c r="H63" s="0" t="s">
        <v>2021</v>
      </c>
      <c r="I63" s="0" t="s">
        <v>2057</v>
      </c>
      <c r="J63" s="623" t="s">
        <v>2034</v>
      </c>
      <c r="K63" s="0" t="s">
        <v>2023</v>
      </c>
      <c r="L63" s="615" t="n">
        <v>3</v>
      </c>
      <c r="M63" s="362" t="s">
        <v>2059</v>
      </c>
      <c r="N63" s="362" t="s">
        <v>2060</v>
      </c>
      <c r="O63" s="362" t="s">
        <v>2061</v>
      </c>
      <c r="P63" s="362" t="s">
        <v>2062</v>
      </c>
      <c r="Q63" s="362" t="s">
        <v>2063</v>
      </c>
      <c r="R63" s="362" t="s">
        <v>2062</v>
      </c>
    </row>
    <row r="64" customFormat="false" ht="15.8" hidden="false" customHeight="false" outlineLevel="0" collapsed="false">
      <c r="A64" s="622" t="s">
        <v>1567</v>
      </c>
      <c r="B64" s="362" t="s">
        <v>1998</v>
      </c>
      <c r="C64" s="0" t="s">
        <v>111</v>
      </c>
      <c r="D64" s="0" t="s">
        <v>1999</v>
      </c>
      <c r="E64" s="0" t="s">
        <v>2000</v>
      </c>
      <c r="F64" s="0" t="s">
        <v>2086</v>
      </c>
      <c r="G64" s="0" t="s">
        <v>2087</v>
      </c>
      <c r="H64" s="0" t="s">
        <v>2016</v>
      </c>
      <c r="I64" s="0" t="s">
        <v>2083</v>
      </c>
      <c r="J64" s="0" t="s">
        <v>2088</v>
      </c>
      <c r="K64" s="0" t="s">
        <v>2017</v>
      </c>
      <c r="L64" s="615" t="n">
        <v>4</v>
      </c>
      <c r="M64" s="362" t="s">
        <v>2089</v>
      </c>
      <c r="N64" s="362" t="s">
        <v>2090</v>
      </c>
      <c r="O64" s="362" t="s">
        <v>2091</v>
      </c>
      <c r="P64" s="362" t="s">
        <v>2090</v>
      </c>
      <c r="Q64" s="362" t="s">
        <v>2092</v>
      </c>
      <c r="R64" s="362" t="s">
        <v>2090</v>
      </c>
    </row>
    <row r="65" customFormat="false" ht="15.8" hidden="false" customHeight="false" outlineLevel="0" collapsed="false">
      <c r="A65" s="359" t="s">
        <v>1588</v>
      </c>
      <c r="B65" s="362" t="s">
        <v>2093</v>
      </c>
      <c r="C65" s="0" t="s">
        <v>111</v>
      </c>
      <c r="D65" s="0" t="s">
        <v>2010</v>
      </c>
      <c r="E65" s="0" t="s">
        <v>2000</v>
      </c>
      <c r="F65" s="0" t="s">
        <v>2086</v>
      </c>
      <c r="G65" s="0" t="s">
        <v>2087</v>
      </c>
      <c r="H65" s="0" t="s">
        <v>2016</v>
      </c>
      <c r="I65" s="0" t="s">
        <v>2083</v>
      </c>
      <c r="J65" s="0" t="s">
        <v>2088</v>
      </c>
      <c r="K65" s="0" t="s">
        <v>2017</v>
      </c>
      <c r="L65" s="615" t="n">
        <v>4</v>
      </c>
      <c r="M65" s="362" t="s">
        <v>2089</v>
      </c>
      <c r="N65" s="362" t="s">
        <v>2090</v>
      </c>
      <c r="O65" s="362" t="s">
        <v>2091</v>
      </c>
      <c r="P65" s="362" t="s">
        <v>2090</v>
      </c>
      <c r="Q65" s="362" t="s">
        <v>2092</v>
      </c>
      <c r="R65" s="362" t="s">
        <v>2090</v>
      </c>
    </row>
    <row r="66" customFormat="false" ht="15.8" hidden="false" customHeight="false" outlineLevel="0" collapsed="false">
      <c r="A66" s="622" t="s">
        <v>2094</v>
      </c>
      <c r="B66" s="362" t="s">
        <v>1255</v>
      </c>
      <c r="C66" s="0" t="s">
        <v>113</v>
      </c>
      <c r="D66" s="0" t="s">
        <v>1999</v>
      </c>
      <c r="E66" s="0" t="s">
        <v>2000</v>
      </c>
      <c r="F66" s="0" t="s">
        <v>2055</v>
      </c>
      <c r="G66" s="0" t="s">
        <v>2087</v>
      </c>
      <c r="H66" s="0" t="s">
        <v>2016</v>
      </c>
      <c r="I66" s="0" t="s">
        <v>2057</v>
      </c>
      <c r="J66" s="0" t="s">
        <v>2088</v>
      </c>
      <c r="K66" s="0" t="s">
        <v>2017</v>
      </c>
      <c r="L66" s="615" t="n">
        <v>4</v>
      </c>
      <c r="M66" s="362" t="s">
        <v>2089</v>
      </c>
      <c r="N66" s="362" t="s">
        <v>2090</v>
      </c>
      <c r="O66" s="362" t="s">
        <v>2091</v>
      </c>
      <c r="P66" s="362" t="s">
        <v>2090</v>
      </c>
      <c r="Q66" s="362" t="s">
        <v>2092</v>
      </c>
      <c r="R66" s="362" t="s">
        <v>2090</v>
      </c>
    </row>
    <row r="67" customFormat="false" ht="15.8" hidden="false" customHeight="false" outlineLevel="0" collapsed="false">
      <c r="A67" s="359" t="s">
        <v>1582</v>
      </c>
      <c r="B67" s="362" t="s">
        <v>1255</v>
      </c>
      <c r="C67" s="0" t="s">
        <v>113</v>
      </c>
      <c r="D67" s="0" t="s">
        <v>2010</v>
      </c>
      <c r="E67" s="0" t="s">
        <v>2000</v>
      </c>
      <c r="F67" s="0" t="s">
        <v>2055</v>
      </c>
      <c r="G67" s="0" t="s">
        <v>2087</v>
      </c>
      <c r="H67" s="0" t="s">
        <v>2016</v>
      </c>
      <c r="I67" s="0" t="s">
        <v>2057</v>
      </c>
      <c r="J67" s="0" t="s">
        <v>2088</v>
      </c>
      <c r="K67" s="0" t="s">
        <v>2017</v>
      </c>
      <c r="L67" s="615" t="n">
        <v>4</v>
      </c>
      <c r="M67" s="362" t="s">
        <v>2089</v>
      </c>
      <c r="N67" s="362" t="s">
        <v>2090</v>
      </c>
      <c r="O67" s="362" t="s">
        <v>2091</v>
      </c>
      <c r="P67" s="362" t="s">
        <v>2090</v>
      </c>
      <c r="Q67" s="362" t="s">
        <v>2092</v>
      </c>
      <c r="R67" s="362" t="s">
        <v>2090</v>
      </c>
    </row>
    <row r="68" customFormat="false" ht="15.8" hidden="false" customHeight="false" outlineLevel="0" collapsed="false">
      <c r="A68" s="359" t="s">
        <v>1589</v>
      </c>
      <c r="B68" s="362" t="s">
        <v>1255</v>
      </c>
      <c r="C68" s="0" t="s">
        <v>113</v>
      </c>
      <c r="D68" s="0" t="s">
        <v>2010</v>
      </c>
      <c r="E68" s="0" t="s">
        <v>2000</v>
      </c>
      <c r="F68" s="0" t="s">
        <v>2055</v>
      </c>
      <c r="G68" s="0" t="s">
        <v>2087</v>
      </c>
      <c r="H68" s="0" t="s">
        <v>2016</v>
      </c>
      <c r="I68" s="0" t="s">
        <v>2057</v>
      </c>
      <c r="J68" s="0" t="s">
        <v>2088</v>
      </c>
      <c r="K68" s="0" t="s">
        <v>2017</v>
      </c>
      <c r="L68" s="615" t="n">
        <v>4</v>
      </c>
      <c r="M68" s="362" t="s">
        <v>2089</v>
      </c>
      <c r="N68" s="362" t="s">
        <v>2090</v>
      </c>
      <c r="O68" s="362" t="s">
        <v>2091</v>
      </c>
      <c r="P68" s="362" t="s">
        <v>2090</v>
      </c>
      <c r="Q68" s="362" t="s">
        <v>2092</v>
      </c>
      <c r="R68" s="362" t="s">
        <v>2090</v>
      </c>
    </row>
    <row r="69" customFormat="false" ht="15.8" hidden="false" customHeight="false" outlineLevel="0" collapsed="false">
      <c r="A69" s="622" t="s">
        <v>1570</v>
      </c>
      <c r="B69" s="362" t="s">
        <v>2095</v>
      </c>
      <c r="C69" s="0" t="s">
        <v>1241</v>
      </c>
      <c r="D69" s="0" t="s">
        <v>1999</v>
      </c>
      <c r="E69" s="0" t="s">
        <v>2000</v>
      </c>
      <c r="F69" s="0" t="s">
        <v>2055</v>
      </c>
      <c r="G69" s="0" t="s">
        <v>2087</v>
      </c>
      <c r="H69" s="0" t="s">
        <v>2016</v>
      </c>
      <c r="I69" s="0" t="s">
        <v>2057</v>
      </c>
      <c r="J69" s="0" t="s">
        <v>2088</v>
      </c>
      <c r="K69" s="0" t="s">
        <v>2017</v>
      </c>
      <c r="L69" s="615" t="n">
        <v>4</v>
      </c>
      <c r="M69" s="362" t="s">
        <v>2089</v>
      </c>
      <c r="N69" s="362" t="s">
        <v>2090</v>
      </c>
      <c r="O69" s="362" t="s">
        <v>2091</v>
      </c>
      <c r="P69" s="362" t="s">
        <v>2090</v>
      </c>
      <c r="Q69" s="362" t="s">
        <v>2092</v>
      </c>
      <c r="R69" s="362" t="s">
        <v>2090</v>
      </c>
    </row>
    <row r="70" customFormat="false" ht="15.8" hidden="false" customHeight="false" outlineLevel="0" collapsed="false">
      <c r="A70" s="622" t="s">
        <v>1570</v>
      </c>
      <c r="B70" s="362" t="s">
        <v>1998</v>
      </c>
      <c r="C70" s="0" t="s">
        <v>114</v>
      </c>
      <c r="D70" s="0" t="s">
        <v>1999</v>
      </c>
      <c r="E70" s="0" t="s">
        <v>2000</v>
      </c>
      <c r="F70" s="0" t="s">
        <v>2055</v>
      </c>
      <c r="G70" s="0" t="s">
        <v>2087</v>
      </c>
      <c r="H70" s="0" t="s">
        <v>2016</v>
      </c>
      <c r="I70" s="0" t="s">
        <v>2057</v>
      </c>
      <c r="J70" s="0" t="s">
        <v>2088</v>
      </c>
      <c r="K70" s="0" t="s">
        <v>2017</v>
      </c>
      <c r="L70" s="615" t="n">
        <v>4</v>
      </c>
      <c r="M70" s="362" t="s">
        <v>2089</v>
      </c>
      <c r="N70" s="362" t="s">
        <v>2090</v>
      </c>
      <c r="O70" s="362" t="s">
        <v>2091</v>
      </c>
      <c r="P70" s="362" t="s">
        <v>2090</v>
      </c>
      <c r="Q70" s="362" t="s">
        <v>2092</v>
      </c>
      <c r="R70" s="362" t="s">
        <v>2090</v>
      </c>
    </row>
    <row r="71" customFormat="false" ht="15.8" hidden="false" customHeight="false" outlineLevel="0" collapsed="false">
      <c r="A71" s="359" t="s">
        <v>1589</v>
      </c>
      <c r="B71" s="362" t="s">
        <v>2019</v>
      </c>
      <c r="C71" s="0" t="s">
        <v>114</v>
      </c>
      <c r="D71" s="0" t="s">
        <v>2010</v>
      </c>
      <c r="E71" s="0" t="s">
        <v>2000</v>
      </c>
      <c r="F71" s="0" t="s">
        <v>2055</v>
      </c>
      <c r="G71" s="0" t="s">
        <v>2087</v>
      </c>
      <c r="H71" s="0" t="s">
        <v>2016</v>
      </c>
      <c r="I71" s="0" t="s">
        <v>2057</v>
      </c>
      <c r="J71" s="0" t="s">
        <v>2088</v>
      </c>
      <c r="K71" s="0" t="s">
        <v>2017</v>
      </c>
      <c r="L71" s="615" t="n">
        <v>4</v>
      </c>
      <c r="M71" s="362" t="s">
        <v>2089</v>
      </c>
      <c r="N71" s="362" t="s">
        <v>2090</v>
      </c>
      <c r="O71" s="362" t="s">
        <v>2091</v>
      </c>
      <c r="P71" s="362" t="s">
        <v>2090</v>
      </c>
      <c r="Q71" s="362" t="s">
        <v>2092</v>
      </c>
      <c r="R71" s="362" t="s">
        <v>2090</v>
      </c>
    </row>
    <row r="72" customFormat="false" ht="15.8" hidden="false" customHeight="false" outlineLevel="0" collapsed="false">
      <c r="A72" s="622" t="s">
        <v>2096</v>
      </c>
      <c r="B72" s="362" t="s">
        <v>2095</v>
      </c>
      <c r="C72" s="0" t="s">
        <v>115</v>
      </c>
      <c r="D72" s="0" t="s">
        <v>1999</v>
      </c>
      <c r="E72" s="0" t="s">
        <v>2000</v>
      </c>
      <c r="F72" s="0" t="s">
        <v>2082</v>
      </c>
      <c r="G72" s="0" t="s">
        <v>2087</v>
      </c>
      <c r="H72" s="0" t="s">
        <v>2016</v>
      </c>
      <c r="I72" s="0" t="s">
        <v>2083</v>
      </c>
      <c r="J72" s="0" t="s">
        <v>2088</v>
      </c>
      <c r="K72" s="0" t="s">
        <v>2017</v>
      </c>
      <c r="L72" s="615" t="n">
        <v>4</v>
      </c>
      <c r="M72" s="362" t="s">
        <v>2089</v>
      </c>
      <c r="N72" s="362" t="s">
        <v>2090</v>
      </c>
      <c r="O72" s="362" t="s">
        <v>2091</v>
      </c>
      <c r="P72" s="362" t="s">
        <v>2090</v>
      </c>
      <c r="Q72" s="362" t="s">
        <v>2092</v>
      </c>
      <c r="R72" s="362" t="s">
        <v>2090</v>
      </c>
    </row>
    <row r="73" customFormat="false" ht="15.8" hidden="false" customHeight="false" outlineLevel="0" collapsed="false">
      <c r="A73" s="622" t="s">
        <v>2094</v>
      </c>
      <c r="B73" s="362" t="s">
        <v>2095</v>
      </c>
      <c r="C73" s="0" t="s">
        <v>115</v>
      </c>
      <c r="D73" s="0" t="s">
        <v>1999</v>
      </c>
      <c r="E73" s="0" t="s">
        <v>2000</v>
      </c>
      <c r="F73" s="0" t="s">
        <v>2055</v>
      </c>
      <c r="G73" s="0" t="s">
        <v>2087</v>
      </c>
      <c r="H73" s="0" t="s">
        <v>2016</v>
      </c>
      <c r="I73" s="0" t="s">
        <v>2057</v>
      </c>
      <c r="J73" s="0" t="s">
        <v>2088</v>
      </c>
      <c r="K73" s="0" t="s">
        <v>2017</v>
      </c>
      <c r="L73" s="615" t="n">
        <v>4</v>
      </c>
      <c r="M73" s="362" t="s">
        <v>2089</v>
      </c>
      <c r="N73" s="362" t="s">
        <v>2090</v>
      </c>
      <c r="O73" s="362" t="s">
        <v>2091</v>
      </c>
      <c r="P73" s="362" t="s">
        <v>2090</v>
      </c>
      <c r="Q73" s="362" t="s">
        <v>2092</v>
      </c>
      <c r="R73" s="362" t="s">
        <v>2090</v>
      </c>
    </row>
    <row r="74" customFormat="false" ht="15.8" hidden="false" customHeight="false" outlineLevel="0" collapsed="false">
      <c r="A74" s="622" t="s">
        <v>2097</v>
      </c>
      <c r="B74" s="362" t="s">
        <v>2024</v>
      </c>
      <c r="C74" s="0" t="s">
        <v>115</v>
      </c>
      <c r="D74" s="0" t="s">
        <v>1999</v>
      </c>
      <c r="E74" s="0" t="s">
        <v>2000</v>
      </c>
      <c r="F74" s="0" t="s">
        <v>2098</v>
      </c>
      <c r="G74" s="0" t="s">
        <v>2087</v>
      </c>
      <c r="H74" s="0" t="s">
        <v>2016</v>
      </c>
      <c r="I74" s="0" t="s">
        <v>2099</v>
      </c>
      <c r="J74" s="0" t="s">
        <v>2088</v>
      </c>
      <c r="K74" s="0" t="s">
        <v>2017</v>
      </c>
      <c r="L74" s="615" t="n">
        <v>4</v>
      </c>
      <c r="M74" s="362" t="s">
        <v>2089</v>
      </c>
      <c r="N74" s="362" t="s">
        <v>2090</v>
      </c>
      <c r="O74" s="362" t="s">
        <v>2091</v>
      </c>
      <c r="P74" s="362" t="s">
        <v>2090</v>
      </c>
      <c r="Q74" s="362" t="s">
        <v>2092</v>
      </c>
      <c r="R74" s="362" t="s">
        <v>2090</v>
      </c>
    </row>
    <row r="75" customFormat="false" ht="15.8" hidden="false" customHeight="false" outlineLevel="0" collapsed="false">
      <c r="A75" s="359" t="s">
        <v>2100</v>
      </c>
      <c r="B75" s="362" t="s">
        <v>2024</v>
      </c>
      <c r="C75" s="0" t="s">
        <v>115</v>
      </c>
      <c r="D75" s="0" t="s">
        <v>2010</v>
      </c>
      <c r="E75" s="0" t="s">
        <v>2000</v>
      </c>
      <c r="F75" s="0" t="s">
        <v>2098</v>
      </c>
      <c r="G75" s="0" t="s">
        <v>2087</v>
      </c>
      <c r="H75" s="0" t="s">
        <v>2016</v>
      </c>
      <c r="I75" s="0" t="s">
        <v>2099</v>
      </c>
      <c r="J75" s="0" t="s">
        <v>2088</v>
      </c>
      <c r="K75" s="0" t="s">
        <v>2017</v>
      </c>
      <c r="L75" s="615" t="n">
        <v>4</v>
      </c>
      <c r="M75" s="362" t="s">
        <v>2089</v>
      </c>
      <c r="N75" s="362" t="s">
        <v>2090</v>
      </c>
      <c r="O75" s="362" t="s">
        <v>2091</v>
      </c>
      <c r="P75" s="362" t="s">
        <v>2090</v>
      </c>
      <c r="Q75" s="362" t="s">
        <v>2092</v>
      </c>
      <c r="R75" s="362" t="s">
        <v>2090</v>
      </c>
    </row>
    <row r="76" customFormat="false" ht="15.8" hidden="false" customHeight="false" outlineLevel="0" collapsed="false">
      <c r="A76" s="622" t="s">
        <v>1574</v>
      </c>
      <c r="B76" s="362" t="s">
        <v>2095</v>
      </c>
      <c r="C76" s="0" t="s">
        <v>1242</v>
      </c>
      <c r="D76" s="0" t="s">
        <v>1999</v>
      </c>
      <c r="E76" s="0" t="s">
        <v>2000</v>
      </c>
      <c r="F76" s="0" t="s">
        <v>2055</v>
      </c>
      <c r="G76" s="0" t="s">
        <v>2087</v>
      </c>
      <c r="H76" s="0" t="s">
        <v>2016</v>
      </c>
      <c r="I76" s="0" t="s">
        <v>2057</v>
      </c>
      <c r="J76" s="0" t="s">
        <v>2088</v>
      </c>
      <c r="K76" s="0" t="s">
        <v>2017</v>
      </c>
      <c r="L76" s="615" t="n">
        <v>4</v>
      </c>
      <c r="M76" s="362" t="s">
        <v>2089</v>
      </c>
      <c r="N76" s="362" t="s">
        <v>2090</v>
      </c>
      <c r="O76" s="362" t="s">
        <v>2091</v>
      </c>
      <c r="P76" s="362" t="s">
        <v>2090</v>
      </c>
      <c r="Q76" s="362" t="s">
        <v>2092</v>
      </c>
      <c r="R76" s="362" t="s">
        <v>2090</v>
      </c>
    </row>
    <row r="77" customFormat="false" ht="15.8" hidden="false" customHeight="false" outlineLevel="0" collapsed="false">
      <c r="A77" s="622" t="s">
        <v>1575</v>
      </c>
      <c r="B77" s="362" t="s">
        <v>1998</v>
      </c>
      <c r="C77" s="0" t="s">
        <v>116</v>
      </c>
      <c r="D77" s="0" t="s">
        <v>1999</v>
      </c>
      <c r="E77" s="0" t="s">
        <v>2000</v>
      </c>
      <c r="F77" s="0" t="s">
        <v>2082</v>
      </c>
      <c r="G77" s="0" t="s">
        <v>2087</v>
      </c>
      <c r="H77" s="0" t="s">
        <v>2016</v>
      </c>
      <c r="I77" s="0" t="s">
        <v>2083</v>
      </c>
      <c r="J77" s="0" t="s">
        <v>2088</v>
      </c>
      <c r="K77" s="0" t="s">
        <v>2017</v>
      </c>
      <c r="L77" s="615" t="n">
        <v>4</v>
      </c>
      <c r="M77" s="362" t="s">
        <v>2089</v>
      </c>
      <c r="N77" s="362" t="s">
        <v>2090</v>
      </c>
      <c r="O77" s="362" t="s">
        <v>2091</v>
      </c>
      <c r="P77" s="362" t="s">
        <v>2090</v>
      </c>
      <c r="Q77" s="362" t="s">
        <v>2092</v>
      </c>
      <c r="R77" s="362" t="s">
        <v>2090</v>
      </c>
    </row>
    <row r="78" customFormat="false" ht="15.8" hidden="false" customHeight="false" outlineLevel="0" collapsed="false">
      <c r="A78" s="622" t="s">
        <v>1576</v>
      </c>
      <c r="B78" s="362" t="s">
        <v>1998</v>
      </c>
      <c r="C78" s="0" t="s">
        <v>117</v>
      </c>
      <c r="D78" s="0" t="s">
        <v>1999</v>
      </c>
      <c r="E78" s="0" t="s">
        <v>2000</v>
      </c>
      <c r="F78" s="0" t="s">
        <v>2082</v>
      </c>
      <c r="G78" s="0" t="s">
        <v>2087</v>
      </c>
      <c r="H78" s="0" t="s">
        <v>2016</v>
      </c>
      <c r="I78" s="0" t="s">
        <v>2083</v>
      </c>
      <c r="J78" s="0" t="s">
        <v>2088</v>
      </c>
      <c r="K78" s="0" t="s">
        <v>2017</v>
      </c>
      <c r="L78" s="615" t="n">
        <v>4</v>
      </c>
      <c r="M78" s="362" t="s">
        <v>2089</v>
      </c>
      <c r="N78" s="362" t="s">
        <v>2090</v>
      </c>
      <c r="O78" s="362" t="s">
        <v>2091</v>
      </c>
      <c r="P78" s="362" t="s">
        <v>2090</v>
      </c>
      <c r="Q78" s="362" t="s">
        <v>2092</v>
      </c>
      <c r="R78" s="362" t="s">
        <v>2090</v>
      </c>
    </row>
    <row r="79" customFormat="false" ht="15.8" hidden="false" customHeight="false" outlineLevel="0" collapsed="false">
      <c r="A79" s="622" t="s">
        <v>1577</v>
      </c>
      <c r="B79" s="362" t="s">
        <v>1998</v>
      </c>
      <c r="C79" s="0" t="s">
        <v>118</v>
      </c>
      <c r="D79" s="0" t="s">
        <v>1999</v>
      </c>
      <c r="E79" s="0" t="s">
        <v>2000</v>
      </c>
      <c r="F79" s="0" t="s">
        <v>2082</v>
      </c>
      <c r="G79" s="0" t="s">
        <v>2087</v>
      </c>
      <c r="H79" s="0" t="s">
        <v>2016</v>
      </c>
      <c r="I79" s="0" t="s">
        <v>2083</v>
      </c>
      <c r="J79" s="0" t="s">
        <v>2088</v>
      </c>
      <c r="K79" s="0" t="s">
        <v>2017</v>
      </c>
      <c r="L79" s="615" t="n">
        <v>4</v>
      </c>
      <c r="M79" s="362" t="s">
        <v>2089</v>
      </c>
      <c r="N79" s="362" t="s">
        <v>2090</v>
      </c>
      <c r="O79" s="362" t="s">
        <v>2091</v>
      </c>
      <c r="P79" s="362" t="s">
        <v>2090</v>
      </c>
      <c r="Q79" s="362" t="s">
        <v>2092</v>
      </c>
      <c r="R79" s="362" t="s">
        <v>2090</v>
      </c>
    </row>
    <row r="80" customFormat="false" ht="15.8" hidden="false" customHeight="false" outlineLevel="0" collapsed="false">
      <c r="A80" s="619" t="s">
        <v>1620</v>
      </c>
      <c r="B80" s="362" t="s">
        <v>2101</v>
      </c>
      <c r="C80" s="0" t="s">
        <v>111</v>
      </c>
      <c r="D80" s="0" t="s">
        <v>1999</v>
      </c>
      <c r="E80" s="0" t="s">
        <v>2000</v>
      </c>
      <c r="F80" s="0" t="s">
        <v>2086</v>
      </c>
      <c r="G80" s="0" t="s">
        <v>2002</v>
      </c>
      <c r="H80" s="0" t="s">
        <v>2016</v>
      </c>
      <c r="I80" s="0" t="s">
        <v>2083</v>
      </c>
      <c r="J80" s="0" t="s">
        <v>2004</v>
      </c>
      <c r="K80" s="0" t="s">
        <v>2017</v>
      </c>
      <c r="L80" s="615" t="n">
        <v>5</v>
      </c>
      <c r="M80" s="362" t="s">
        <v>2102</v>
      </c>
      <c r="N80" s="362" t="s">
        <v>2101</v>
      </c>
      <c r="O80" s="362" t="s">
        <v>2103</v>
      </c>
      <c r="P80" s="362" t="s">
        <v>2101</v>
      </c>
      <c r="Q80" s="362" t="s">
        <v>2104</v>
      </c>
      <c r="R80" s="362" t="s">
        <v>2101</v>
      </c>
    </row>
    <row r="81" customFormat="false" ht="15.8" hidden="false" customHeight="false" outlineLevel="0" collapsed="false">
      <c r="A81" s="622" t="s">
        <v>1718</v>
      </c>
      <c r="B81" s="362" t="s">
        <v>1998</v>
      </c>
      <c r="C81" s="0" t="s">
        <v>111</v>
      </c>
      <c r="D81" s="0" t="s">
        <v>1999</v>
      </c>
      <c r="E81" s="0" t="s">
        <v>2000</v>
      </c>
      <c r="F81" s="0" t="s">
        <v>2055</v>
      </c>
      <c r="G81" s="0" t="s">
        <v>2105</v>
      </c>
      <c r="H81" s="0" t="s">
        <v>2069</v>
      </c>
      <c r="I81" s="0" t="s">
        <v>2057</v>
      </c>
      <c r="J81" s="0" t="s">
        <v>2106</v>
      </c>
      <c r="K81" s="0" t="s">
        <v>2070</v>
      </c>
      <c r="L81" s="615" t="n">
        <v>6</v>
      </c>
      <c r="M81" s="629" t="s">
        <v>2107</v>
      </c>
      <c r="N81" s="282" t="s">
        <v>2108</v>
      </c>
      <c r="O81" s="629" t="s">
        <v>2109</v>
      </c>
      <c r="P81" s="282" t="s">
        <v>2108</v>
      </c>
      <c r="Q81" s="629" t="s">
        <v>2110</v>
      </c>
      <c r="R81" s="282" t="s">
        <v>2108</v>
      </c>
    </row>
    <row r="82" customFormat="false" ht="15.8" hidden="false" customHeight="false" outlineLevel="0" collapsed="false">
      <c r="A82" s="359" t="s">
        <v>1740</v>
      </c>
      <c r="B82" s="362" t="s">
        <v>1741</v>
      </c>
      <c r="C82" s="0" t="s">
        <v>111</v>
      </c>
      <c r="D82" s="0" t="s">
        <v>2010</v>
      </c>
      <c r="E82" s="0" t="s">
        <v>2000</v>
      </c>
      <c r="F82" s="0" t="s">
        <v>2055</v>
      </c>
      <c r="G82" s="0" t="s">
        <v>2105</v>
      </c>
      <c r="H82" s="0" t="s">
        <v>2069</v>
      </c>
      <c r="I82" s="0" t="s">
        <v>2057</v>
      </c>
      <c r="J82" s="0" t="s">
        <v>2106</v>
      </c>
      <c r="K82" s="0" t="s">
        <v>2070</v>
      </c>
      <c r="L82" s="615" t="n">
        <v>6</v>
      </c>
      <c r="M82" s="629" t="s">
        <v>2107</v>
      </c>
      <c r="N82" s="282" t="s">
        <v>2108</v>
      </c>
      <c r="O82" s="629" t="s">
        <v>2109</v>
      </c>
      <c r="P82" s="282" t="s">
        <v>2108</v>
      </c>
      <c r="Q82" s="629" t="s">
        <v>2110</v>
      </c>
      <c r="R82" s="282" t="s">
        <v>2108</v>
      </c>
    </row>
    <row r="83" customFormat="false" ht="15.8" hidden="false" customHeight="false" outlineLevel="0" collapsed="false">
      <c r="A83" s="622" t="s">
        <v>2111</v>
      </c>
      <c r="B83" s="362" t="s">
        <v>1255</v>
      </c>
      <c r="C83" s="0" t="s">
        <v>113</v>
      </c>
      <c r="D83" s="0" t="s">
        <v>1999</v>
      </c>
      <c r="E83" s="0" t="s">
        <v>2000</v>
      </c>
      <c r="F83" s="0" t="s">
        <v>2112</v>
      </c>
      <c r="G83" s="0" t="s">
        <v>2105</v>
      </c>
      <c r="H83" s="0" t="s">
        <v>2069</v>
      </c>
      <c r="I83" s="0" t="s">
        <v>2113</v>
      </c>
      <c r="J83" s="0" t="s">
        <v>2106</v>
      </c>
      <c r="K83" s="0" t="s">
        <v>2070</v>
      </c>
      <c r="L83" s="615" t="n">
        <v>6</v>
      </c>
      <c r="M83" s="629" t="s">
        <v>2107</v>
      </c>
      <c r="N83" s="282" t="s">
        <v>2108</v>
      </c>
      <c r="O83" s="629" t="s">
        <v>2109</v>
      </c>
      <c r="P83" s="282" t="s">
        <v>2108</v>
      </c>
      <c r="Q83" s="629" t="s">
        <v>2110</v>
      </c>
      <c r="R83" s="282" t="s">
        <v>2108</v>
      </c>
    </row>
    <row r="84" customFormat="false" ht="15.8" hidden="false" customHeight="false" outlineLevel="0" collapsed="false">
      <c r="A84" s="622" t="s">
        <v>1722</v>
      </c>
      <c r="B84" s="362" t="s">
        <v>2114</v>
      </c>
      <c r="C84" s="0" t="s">
        <v>1241</v>
      </c>
      <c r="D84" s="0" t="s">
        <v>1999</v>
      </c>
      <c r="E84" s="0" t="s">
        <v>2000</v>
      </c>
      <c r="F84" s="0" t="s">
        <v>2112</v>
      </c>
      <c r="G84" s="0" t="s">
        <v>2105</v>
      </c>
      <c r="H84" s="0" t="s">
        <v>2069</v>
      </c>
      <c r="I84" s="0" t="s">
        <v>2113</v>
      </c>
      <c r="J84" s="0" t="s">
        <v>2106</v>
      </c>
      <c r="K84" s="0" t="s">
        <v>2070</v>
      </c>
      <c r="L84" s="615" t="n">
        <v>6</v>
      </c>
      <c r="M84" s="629" t="s">
        <v>2107</v>
      </c>
      <c r="N84" s="282" t="s">
        <v>2108</v>
      </c>
      <c r="O84" s="629" t="s">
        <v>2109</v>
      </c>
      <c r="P84" s="282" t="s">
        <v>2108</v>
      </c>
      <c r="Q84" s="629" t="s">
        <v>2110</v>
      </c>
      <c r="R84" s="282" t="s">
        <v>2108</v>
      </c>
    </row>
    <row r="85" customFormat="false" ht="15.8" hidden="false" customHeight="false" outlineLevel="0" collapsed="false">
      <c r="A85" s="622" t="s">
        <v>1722</v>
      </c>
      <c r="B85" s="362" t="s">
        <v>1998</v>
      </c>
      <c r="C85" s="0" t="s">
        <v>114</v>
      </c>
      <c r="D85" s="0" t="s">
        <v>1999</v>
      </c>
      <c r="E85" s="0" t="s">
        <v>2000</v>
      </c>
      <c r="F85" s="0" t="s">
        <v>2112</v>
      </c>
      <c r="G85" s="0" t="s">
        <v>2105</v>
      </c>
      <c r="H85" s="0" t="s">
        <v>2069</v>
      </c>
      <c r="I85" s="0" t="s">
        <v>2113</v>
      </c>
      <c r="J85" s="0" t="s">
        <v>2106</v>
      </c>
      <c r="K85" s="0" t="s">
        <v>2070</v>
      </c>
      <c r="L85" s="615" t="n">
        <v>6</v>
      </c>
      <c r="M85" s="629" t="s">
        <v>2107</v>
      </c>
      <c r="N85" s="282" t="s">
        <v>2108</v>
      </c>
      <c r="O85" s="629" t="s">
        <v>2109</v>
      </c>
      <c r="P85" s="282" t="s">
        <v>2108</v>
      </c>
      <c r="Q85" s="629" t="s">
        <v>2110</v>
      </c>
      <c r="R85" s="282" t="s">
        <v>2108</v>
      </c>
    </row>
    <row r="86" customFormat="false" ht="15.8" hidden="false" customHeight="false" outlineLevel="0" collapsed="false">
      <c r="A86" s="622" t="s">
        <v>1723</v>
      </c>
      <c r="B86" s="362" t="s">
        <v>2114</v>
      </c>
      <c r="C86" s="0" t="s">
        <v>115</v>
      </c>
      <c r="D86" s="0" t="s">
        <v>1999</v>
      </c>
      <c r="E86" s="0" t="s">
        <v>2000</v>
      </c>
      <c r="F86" s="0" t="s">
        <v>2055</v>
      </c>
      <c r="G86" s="0" t="s">
        <v>2105</v>
      </c>
      <c r="H86" s="0" t="s">
        <v>2069</v>
      </c>
      <c r="I86" s="0" t="s">
        <v>2057</v>
      </c>
      <c r="J86" s="0" t="s">
        <v>2106</v>
      </c>
      <c r="K86" s="0" t="s">
        <v>2070</v>
      </c>
      <c r="L86" s="615" t="n">
        <v>6</v>
      </c>
      <c r="M86" s="629" t="s">
        <v>2107</v>
      </c>
      <c r="N86" s="282" t="s">
        <v>2108</v>
      </c>
      <c r="O86" s="629" t="s">
        <v>2109</v>
      </c>
      <c r="P86" s="282" t="s">
        <v>2108</v>
      </c>
      <c r="Q86" s="629" t="s">
        <v>2110</v>
      </c>
      <c r="R86" s="282" t="s">
        <v>2108</v>
      </c>
    </row>
    <row r="87" customFormat="false" ht="15.8" hidden="false" customHeight="false" outlineLevel="0" collapsed="false">
      <c r="A87" s="622" t="s">
        <v>1728</v>
      </c>
      <c r="B87" s="362" t="s">
        <v>2114</v>
      </c>
      <c r="C87" s="0" t="s">
        <v>115</v>
      </c>
      <c r="D87" s="0" t="s">
        <v>1999</v>
      </c>
      <c r="E87" s="0" t="s">
        <v>2000</v>
      </c>
      <c r="F87" s="0" t="s">
        <v>2055</v>
      </c>
      <c r="G87" s="0" t="s">
        <v>2105</v>
      </c>
      <c r="H87" s="0" t="s">
        <v>2105</v>
      </c>
      <c r="I87" s="0" t="s">
        <v>2057</v>
      </c>
      <c r="J87" s="0" t="s">
        <v>2106</v>
      </c>
      <c r="K87" s="0" t="s">
        <v>2106</v>
      </c>
      <c r="L87" s="615" t="n">
        <v>6</v>
      </c>
      <c r="M87" s="629" t="s">
        <v>2107</v>
      </c>
      <c r="N87" s="282" t="s">
        <v>2108</v>
      </c>
      <c r="O87" s="629" t="s">
        <v>2109</v>
      </c>
      <c r="P87" s="282" t="s">
        <v>2108</v>
      </c>
      <c r="Q87" s="629" t="s">
        <v>2110</v>
      </c>
      <c r="R87" s="282" t="s">
        <v>2108</v>
      </c>
    </row>
    <row r="88" customFormat="false" ht="15.8" hidden="false" customHeight="false" outlineLevel="0" collapsed="false">
      <c r="A88" s="359" t="s">
        <v>2115</v>
      </c>
      <c r="B88" s="362" t="s">
        <v>2116</v>
      </c>
      <c r="C88" s="0" t="s">
        <v>115</v>
      </c>
      <c r="D88" s="0" t="s">
        <v>2010</v>
      </c>
      <c r="E88" s="0" t="s">
        <v>2000</v>
      </c>
      <c r="F88" s="0" t="s">
        <v>2112</v>
      </c>
      <c r="G88" s="0" t="s">
        <v>2105</v>
      </c>
      <c r="H88" s="0" t="s">
        <v>2069</v>
      </c>
      <c r="I88" s="0" t="s">
        <v>2113</v>
      </c>
      <c r="J88" s="0" t="s">
        <v>2106</v>
      </c>
      <c r="K88" s="0" t="s">
        <v>2070</v>
      </c>
      <c r="L88" s="615" t="n">
        <v>6</v>
      </c>
      <c r="M88" s="629" t="s">
        <v>2107</v>
      </c>
      <c r="N88" s="282" t="s">
        <v>2108</v>
      </c>
      <c r="O88" s="629" t="s">
        <v>2109</v>
      </c>
      <c r="P88" s="282" t="s">
        <v>2108</v>
      </c>
      <c r="Q88" s="629" t="s">
        <v>2110</v>
      </c>
      <c r="R88" s="282" t="s">
        <v>2108</v>
      </c>
    </row>
    <row r="89" customFormat="false" ht="15.8" hidden="false" customHeight="false" outlineLevel="0" collapsed="false">
      <c r="A89" s="359" t="s">
        <v>2117</v>
      </c>
      <c r="B89" s="362" t="s">
        <v>2116</v>
      </c>
      <c r="C89" s="0" t="s">
        <v>115</v>
      </c>
      <c r="D89" s="0" t="s">
        <v>2010</v>
      </c>
      <c r="E89" s="0" t="s">
        <v>2000</v>
      </c>
      <c r="F89" s="0" t="s">
        <v>2112</v>
      </c>
      <c r="G89" s="0" t="s">
        <v>2105</v>
      </c>
      <c r="H89" s="0" t="s">
        <v>2069</v>
      </c>
      <c r="I89" s="0" t="s">
        <v>2113</v>
      </c>
      <c r="J89" s="0" t="s">
        <v>2106</v>
      </c>
      <c r="K89" s="0" t="s">
        <v>2070</v>
      </c>
      <c r="L89" s="615" t="n">
        <v>6</v>
      </c>
      <c r="M89" s="629" t="s">
        <v>2107</v>
      </c>
      <c r="N89" s="282" t="s">
        <v>2108</v>
      </c>
      <c r="O89" s="629" t="s">
        <v>2109</v>
      </c>
      <c r="P89" s="282" t="s">
        <v>2108</v>
      </c>
      <c r="Q89" s="629" t="s">
        <v>2110</v>
      </c>
      <c r="R89" s="282" t="s">
        <v>2108</v>
      </c>
    </row>
    <row r="90" customFormat="false" ht="15.8" hidden="false" customHeight="false" outlineLevel="0" collapsed="false">
      <c r="A90" s="359" t="s">
        <v>2118</v>
      </c>
      <c r="B90" s="362" t="s">
        <v>2116</v>
      </c>
      <c r="C90" s="0" t="s">
        <v>115</v>
      </c>
      <c r="D90" s="0" t="s">
        <v>2010</v>
      </c>
      <c r="E90" s="0" t="s">
        <v>2000</v>
      </c>
      <c r="F90" s="0" t="s">
        <v>2055</v>
      </c>
      <c r="G90" s="0" t="s">
        <v>2001</v>
      </c>
      <c r="H90" s="0" t="s">
        <v>2016</v>
      </c>
      <c r="I90" s="0" t="s">
        <v>2057</v>
      </c>
      <c r="J90" s="0" t="s">
        <v>2003</v>
      </c>
      <c r="K90" s="0" t="s">
        <v>2017</v>
      </c>
      <c r="L90" s="615" t="n">
        <v>6</v>
      </c>
      <c r="M90" s="629" t="s">
        <v>2107</v>
      </c>
      <c r="N90" s="282" t="s">
        <v>2108</v>
      </c>
      <c r="O90" s="629" t="s">
        <v>2109</v>
      </c>
      <c r="P90" s="282" t="s">
        <v>2108</v>
      </c>
      <c r="Q90" s="629" t="s">
        <v>2110</v>
      </c>
      <c r="R90" s="282" t="s">
        <v>2108</v>
      </c>
    </row>
    <row r="91" customFormat="false" ht="15.8" hidden="false" customHeight="false" outlineLevel="0" collapsed="false">
      <c r="A91" s="359" t="s">
        <v>2119</v>
      </c>
      <c r="B91" s="362" t="s">
        <v>2116</v>
      </c>
      <c r="C91" s="0" t="s">
        <v>115</v>
      </c>
      <c r="D91" s="0" t="s">
        <v>2010</v>
      </c>
      <c r="E91" s="0" t="s">
        <v>2000</v>
      </c>
      <c r="F91" s="0" t="s">
        <v>2055</v>
      </c>
      <c r="G91" s="0" t="s">
        <v>2020</v>
      </c>
      <c r="H91" s="0" t="s">
        <v>2016</v>
      </c>
      <c r="I91" s="0" t="s">
        <v>2057</v>
      </c>
      <c r="J91" s="0" t="s">
        <v>2022</v>
      </c>
      <c r="K91" s="0" t="s">
        <v>2017</v>
      </c>
      <c r="L91" s="615" t="n">
        <v>6</v>
      </c>
      <c r="M91" s="629" t="s">
        <v>2107</v>
      </c>
      <c r="N91" s="282" t="s">
        <v>2108</v>
      </c>
      <c r="O91" s="629" t="s">
        <v>2109</v>
      </c>
      <c r="P91" s="282" t="s">
        <v>2108</v>
      </c>
      <c r="Q91" s="629" t="s">
        <v>2110</v>
      </c>
      <c r="R91" s="282" t="s">
        <v>2108</v>
      </c>
    </row>
    <row r="92" customFormat="false" ht="15.8" hidden="false" customHeight="false" outlineLevel="0" collapsed="false">
      <c r="A92" s="622" t="s">
        <v>1723</v>
      </c>
      <c r="B92" s="362" t="s">
        <v>2114</v>
      </c>
      <c r="C92" s="0" t="s">
        <v>1242</v>
      </c>
      <c r="D92" s="0" t="s">
        <v>1999</v>
      </c>
      <c r="E92" s="0" t="s">
        <v>2000</v>
      </c>
      <c r="F92" s="0" t="s">
        <v>2055</v>
      </c>
      <c r="G92" s="0" t="s">
        <v>2105</v>
      </c>
      <c r="H92" s="0" t="s">
        <v>2069</v>
      </c>
      <c r="I92" s="0" t="s">
        <v>2057</v>
      </c>
      <c r="J92" s="0" t="s">
        <v>2106</v>
      </c>
      <c r="K92" s="0" t="s">
        <v>2070</v>
      </c>
      <c r="L92" s="615" t="n">
        <v>6</v>
      </c>
      <c r="M92" s="629" t="s">
        <v>2107</v>
      </c>
      <c r="N92" s="282" t="s">
        <v>2108</v>
      </c>
      <c r="O92" s="629" t="s">
        <v>2109</v>
      </c>
      <c r="P92" s="282" t="s">
        <v>2108</v>
      </c>
      <c r="Q92" s="629" t="s">
        <v>2110</v>
      </c>
      <c r="R92" s="282" t="s">
        <v>2108</v>
      </c>
    </row>
    <row r="93" customFormat="false" ht="15.8" hidden="false" customHeight="false" outlineLevel="0" collapsed="false">
      <c r="A93" s="622" t="s">
        <v>1728</v>
      </c>
      <c r="B93" s="362" t="s">
        <v>2114</v>
      </c>
      <c r="C93" s="0" t="s">
        <v>1242</v>
      </c>
      <c r="D93" s="0" t="s">
        <v>1999</v>
      </c>
      <c r="E93" s="0" t="s">
        <v>2000</v>
      </c>
      <c r="F93" s="0" t="s">
        <v>2055</v>
      </c>
      <c r="G93" s="0" t="s">
        <v>2105</v>
      </c>
      <c r="H93" s="0" t="s">
        <v>2105</v>
      </c>
      <c r="I93" s="0" t="s">
        <v>2057</v>
      </c>
      <c r="J93" s="0" t="s">
        <v>2106</v>
      </c>
      <c r="K93" s="0" t="s">
        <v>2106</v>
      </c>
      <c r="L93" s="615" t="n">
        <v>6</v>
      </c>
      <c r="M93" s="629" t="s">
        <v>2107</v>
      </c>
      <c r="N93" s="282" t="s">
        <v>2108</v>
      </c>
      <c r="O93" s="629" t="s">
        <v>2109</v>
      </c>
      <c r="P93" s="282" t="s">
        <v>2108</v>
      </c>
      <c r="Q93" s="629" t="s">
        <v>2110</v>
      </c>
      <c r="R93" s="282" t="s">
        <v>2108</v>
      </c>
    </row>
    <row r="94" customFormat="false" ht="15.8" hidden="false" customHeight="false" outlineLevel="0" collapsed="false">
      <c r="A94" s="622" t="s">
        <v>1768</v>
      </c>
      <c r="B94" s="362" t="s">
        <v>1777</v>
      </c>
      <c r="C94" s="0" t="s">
        <v>111</v>
      </c>
      <c r="D94" s="0" t="s">
        <v>1999</v>
      </c>
      <c r="E94" s="0" t="s">
        <v>2000</v>
      </c>
      <c r="F94" s="0" t="s">
        <v>2055</v>
      </c>
      <c r="G94" s="0" t="s">
        <v>2056</v>
      </c>
      <c r="H94" s="0" t="s">
        <v>2069</v>
      </c>
      <c r="I94" s="0" t="s">
        <v>2057</v>
      </c>
      <c r="J94" s="0" t="s">
        <v>2058</v>
      </c>
      <c r="K94" s="0" t="s">
        <v>2070</v>
      </c>
      <c r="L94" s="615" t="n">
        <v>7</v>
      </c>
      <c r="M94" s="362" t="s">
        <v>2120</v>
      </c>
      <c r="N94" s="0" t="s">
        <v>1748</v>
      </c>
      <c r="O94" s="362" t="s">
        <v>2121</v>
      </c>
      <c r="P94" s="0" t="s">
        <v>1748</v>
      </c>
      <c r="Q94" s="362" t="s">
        <v>2122</v>
      </c>
      <c r="R94" s="0" t="s">
        <v>1748</v>
      </c>
    </row>
    <row r="95" customFormat="false" ht="15.8" hidden="false" customHeight="false" outlineLevel="0" collapsed="false">
      <c r="A95" s="359" t="s">
        <v>1790</v>
      </c>
      <c r="B95" s="362" t="s">
        <v>2123</v>
      </c>
      <c r="C95" s="0" t="s">
        <v>111</v>
      </c>
      <c r="D95" s="0" t="s">
        <v>2010</v>
      </c>
      <c r="E95" s="0" t="s">
        <v>2000</v>
      </c>
      <c r="F95" s="0" t="s">
        <v>2055</v>
      </c>
      <c r="G95" s="0" t="s">
        <v>2056</v>
      </c>
      <c r="H95" s="0" t="s">
        <v>2069</v>
      </c>
      <c r="I95" s="0" t="s">
        <v>2057</v>
      </c>
      <c r="J95" s="0" t="s">
        <v>2058</v>
      </c>
      <c r="K95" s="0" t="s">
        <v>2070</v>
      </c>
      <c r="L95" s="615" t="n">
        <v>7</v>
      </c>
      <c r="M95" s="362" t="s">
        <v>2120</v>
      </c>
      <c r="N95" s="0" t="s">
        <v>1748</v>
      </c>
      <c r="O95" s="362" t="s">
        <v>2121</v>
      </c>
      <c r="P95" s="0" t="s">
        <v>1748</v>
      </c>
      <c r="Q95" s="362" t="s">
        <v>2122</v>
      </c>
      <c r="R95" s="0" t="s">
        <v>1748</v>
      </c>
    </row>
    <row r="96" customFormat="false" ht="15.8" hidden="false" customHeight="false" outlineLevel="0" collapsed="false">
      <c r="A96" s="622" t="s">
        <v>1768</v>
      </c>
      <c r="B96" s="362" t="s">
        <v>2124</v>
      </c>
      <c r="C96" s="0" t="s">
        <v>113</v>
      </c>
      <c r="D96" s="0" t="s">
        <v>1999</v>
      </c>
      <c r="E96" s="0" t="s">
        <v>2000</v>
      </c>
      <c r="F96" s="0" t="s">
        <v>2055</v>
      </c>
      <c r="G96" s="0" t="s">
        <v>2056</v>
      </c>
      <c r="H96" s="0" t="s">
        <v>2069</v>
      </c>
      <c r="I96" s="0" t="s">
        <v>2057</v>
      </c>
      <c r="J96" s="0" t="s">
        <v>2058</v>
      </c>
      <c r="K96" s="0" t="s">
        <v>2070</v>
      </c>
      <c r="L96" s="615" t="n">
        <v>7</v>
      </c>
      <c r="M96" s="362" t="s">
        <v>2120</v>
      </c>
      <c r="N96" s="0" t="s">
        <v>1748</v>
      </c>
      <c r="O96" s="362" t="s">
        <v>2121</v>
      </c>
      <c r="P96" s="0" t="s">
        <v>1748</v>
      </c>
      <c r="Q96" s="362" t="s">
        <v>2122</v>
      </c>
      <c r="R96" s="0" t="s">
        <v>1748</v>
      </c>
    </row>
    <row r="97" customFormat="false" ht="15.8" hidden="false" customHeight="false" outlineLevel="0" collapsed="false">
      <c r="A97" s="359" t="s">
        <v>1784</v>
      </c>
      <c r="B97" s="362" t="s">
        <v>2124</v>
      </c>
      <c r="C97" s="0" t="s">
        <v>113</v>
      </c>
      <c r="D97" s="0" t="s">
        <v>2010</v>
      </c>
      <c r="E97" s="0" t="s">
        <v>2000</v>
      </c>
      <c r="F97" s="0" t="s">
        <v>2055</v>
      </c>
      <c r="G97" s="0" t="s">
        <v>2020</v>
      </c>
      <c r="H97" s="0" t="s">
        <v>2021</v>
      </c>
      <c r="I97" s="0" t="s">
        <v>2057</v>
      </c>
      <c r="J97" s="0" t="s">
        <v>2022</v>
      </c>
      <c r="K97" s="0" t="s">
        <v>2023</v>
      </c>
      <c r="L97" s="615" t="n">
        <v>7</v>
      </c>
      <c r="M97" s="362" t="s">
        <v>2120</v>
      </c>
      <c r="N97" s="0" t="s">
        <v>1748</v>
      </c>
      <c r="O97" s="362" t="s">
        <v>2121</v>
      </c>
      <c r="P97" s="0" t="s">
        <v>1748</v>
      </c>
      <c r="Q97" s="362" t="s">
        <v>2122</v>
      </c>
      <c r="R97" s="0" t="s">
        <v>1748</v>
      </c>
    </row>
    <row r="98" customFormat="false" ht="15.8" hidden="false" customHeight="false" outlineLevel="0" collapsed="false">
      <c r="A98" s="359" t="s">
        <v>1792</v>
      </c>
      <c r="B98" s="362" t="s">
        <v>2012</v>
      </c>
      <c r="C98" s="0" t="s">
        <v>113</v>
      </c>
      <c r="D98" s="0" t="s">
        <v>2010</v>
      </c>
      <c r="E98" s="0" t="s">
        <v>2000</v>
      </c>
      <c r="F98" s="0" t="s">
        <v>2055</v>
      </c>
      <c r="G98" s="0" t="s">
        <v>2020</v>
      </c>
      <c r="H98" s="0" t="s">
        <v>2016</v>
      </c>
      <c r="I98" s="0" t="s">
        <v>2057</v>
      </c>
      <c r="J98" s="0" t="s">
        <v>2022</v>
      </c>
      <c r="K98" s="0" t="s">
        <v>2017</v>
      </c>
      <c r="L98" s="615" t="n">
        <v>7</v>
      </c>
      <c r="M98" s="362" t="s">
        <v>2120</v>
      </c>
      <c r="N98" s="0" t="s">
        <v>1748</v>
      </c>
      <c r="O98" s="362" t="s">
        <v>2121</v>
      </c>
      <c r="P98" s="0" t="s">
        <v>1748</v>
      </c>
      <c r="Q98" s="362" t="s">
        <v>2122</v>
      </c>
      <c r="R98" s="0" t="s">
        <v>1748</v>
      </c>
    </row>
    <row r="99" customFormat="false" ht="15.8" hidden="false" customHeight="false" outlineLevel="0" collapsed="false">
      <c r="A99" s="622" t="s">
        <v>1768</v>
      </c>
      <c r="B99" s="362" t="s">
        <v>2124</v>
      </c>
      <c r="C99" s="0" t="s">
        <v>114</v>
      </c>
      <c r="D99" s="0" t="s">
        <v>1999</v>
      </c>
      <c r="E99" s="0" t="s">
        <v>2000</v>
      </c>
      <c r="F99" s="0" t="s">
        <v>2055</v>
      </c>
      <c r="G99" s="0" t="s">
        <v>2056</v>
      </c>
      <c r="H99" s="0" t="s">
        <v>2069</v>
      </c>
      <c r="I99" s="0" t="s">
        <v>2057</v>
      </c>
      <c r="J99" s="0" t="s">
        <v>2058</v>
      </c>
      <c r="K99" s="0" t="s">
        <v>2070</v>
      </c>
      <c r="L99" s="615" t="n">
        <v>7</v>
      </c>
      <c r="M99" s="362" t="s">
        <v>2120</v>
      </c>
      <c r="N99" s="0" t="s">
        <v>1748</v>
      </c>
      <c r="O99" s="362" t="s">
        <v>2121</v>
      </c>
      <c r="P99" s="0" t="s">
        <v>1748</v>
      </c>
      <c r="Q99" s="362" t="s">
        <v>2122</v>
      </c>
      <c r="R99" s="0" t="s">
        <v>1748</v>
      </c>
    </row>
    <row r="100" customFormat="false" ht="15.8" hidden="false" customHeight="false" outlineLevel="0" collapsed="false">
      <c r="A100" s="622" t="s">
        <v>1778</v>
      </c>
      <c r="B100" s="362" t="s">
        <v>2125</v>
      </c>
      <c r="C100" s="0" t="s">
        <v>114</v>
      </c>
      <c r="D100" s="0" t="s">
        <v>1999</v>
      </c>
      <c r="E100" s="0" t="s">
        <v>2000</v>
      </c>
      <c r="F100" s="0" t="s">
        <v>2112</v>
      </c>
      <c r="G100" s="0" t="s">
        <v>2056</v>
      </c>
      <c r="H100" s="0" t="s">
        <v>2069</v>
      </c>
      <c r="I100" s="0" t="s">
        <v>2113</v>
      </c>
      <c r="J100" s="0" t="s">
        <v>2058</v>
      </c>
      <c r="K100" s="0" t="s">
        <v>2070</v>
      </c>
      <c r="L100" s="615" t="n">
        <v>7</v>
      </c>
      <c r="M100" s="362" t="s">
        <v>2120</v>
      </c>
      <c r="N100" s="0" t="s">
        <v>1748</v>
      </c>
      <c r="O100" s="362" t="s">
        <v>2121</v>
      </c>
      <c r="P100" s="0" t="s">
        <v>1748</v>
      </c>
      <c r="Q100" s="362" t="s">
        <v>2122</v>
      </c>
      <c r="R100" s="0" t="s">
        <v>1748</v>
      </c>
    </row>
    <row r="101" customFormat="false" ht="15.8" hidden="false" customHeight="false" outlineLevel="0" collapsed="false">
      <c r="A101" s="622" t="s">
        <v>1783</v>
      </c>
      <c r="B101" s="362" t="s">
        <v>1760</v>
      </c>
      <c r="C101" s="0" t="s">
        <v>114</v>
      </c>
      <c r="D101" s="0" t="s">
        <v>1999</v>
      </c>
      <c r="E101" s="0" t="s">
        <v>2000</v>
      </c>
      <c r="F101" s="0" t="s">
        <v>2055</v>
      </c>
      <c r="G101" s="0" t="s">
        <v>2056</v>
      </c>
      <c r="H101" s="0" t="s">
        <v>2021</v>
      </c>
      <c r="I101" s="0" t="s">
        <v>2057</v>
      </c>
      <c r="J101" s="0" t="s">
        <v>2058</v>
      </c>
      <c r="K101" s="0" t="s">
        <v>2078</v>
      </c>
      <c r="L101" s="615" t="n">
        <v>7</v>
      </c>
      <c r="M101" s="362" t="s">
        <v>2120</v>
      </c>
      <c r="N101" s="0" t="s">
        <v>1748</v>
      </c>
      <c r="O101" s="362" t="s">
        <v>2121</v>
      </c>
      <c r="P101" s="0" t="s">
        <v>1748</v>
      </c>
      <c r="Q101" s="362" t="s">
        <v>2122</v>
      </c>
      <c r="R101" s="0" t="s">
        <v>1748</v>
      </c>
    </row>
    <row r="102" customFormat="false" ht="15.8" hidden="false" customHeight="false" outlineLevel="0" collapsed="false">
      <c r="A102" s="359" t="s">
        <v>1784</v>
      </c>
      <c r="B102" s="362" t="s">
        <v>2124</v>
      </c>
      <c r="C102" s="0" t="s">
        <v>114</v>
      </c>
      <c r="D102" s="0" t="s">
        <v>2010</v>
      </c>
      <c r="E102" s="0" t="s">
        <v>2000</v>
      </c>
      <c r="F102" s="0" t="s">
        <v>2055</v>
      </c>
      <c r="G102" s="0" t="s">
        <v>2020</v>
      </c>
      <c r="H102" s="0" t="s">
        <v>2021</v>
      </c>
      <c r="I102" s="0" t="s">
        <v>2057</v>
      </c>
      <c r="J102" s="0" t="s">
        <v>2022</v>
      </c>
      <c r="K102" s="0" t="s">
        <v>2023</v>
      </c>
      <c r="L102" s="615" t="n">
        <v>7</v>
      </c>
      <c r="M102" s="362" t="s">
        <v>2120</v>
      </c>
      <c r="N102" s="0" t="s">
        <v>1748</v>
      </c>
      <c r="O102" s="362" t="s">
        <v>2121</v>
      </c>
      <c r="P102" s="0" t="s">
        <v>1748</v>
      </c>
      <c r="Q102" s="362" t="s">
        <v>2122</v>
      </c>
      <c r="R102" s="0" t="s">
        <v>1748</v>
      </c>
    </row>
    <row r="103" customFormat="false" ht="15.8" hidden="false" customHeight="false" outlineLevel="0" collapsed="false">
      <c r="A103" s="359" t="s">
        <v>1792</v>
      </c>
      <c r="B103" s="362" t="s">
        <v>1760</v>
      </c>
      <c r="C103" s="0" t="s">
        <v>114</v>
      </c>
      <c r="D103" s="0" t="s">
        <v>2010</v>
      </c>
      <c r="E103" s="0" t="s">
        <v>2000</v>
      </c>
      <c r="F103" s="0" t="s">
        <v>2055</v>
      </c>
      <c r="G103" s="0" t="s">
        <v>2020</v>
      </c>
      <c r="H103" s="0" t="s">
        <v>2016</v>
      </c>
      <c r="I103" s="0" t="s">
        <v>2057</v>
      </c>
      <c r="J103" s="0" t="s">
        <v>2022</v>
      </c>
      <c r="K103" s="0" t="s">
        <v>2017</v>
      </c>
      <c r="L103" s="615" t="n">
        <v>7</v>
      </c>
      <c r="M103" s="362" t="s">
        <v>2120</v>
      </c>
      <c r="N103" s="0" t="s">
        <v>1748</v>
      </c>
      <c r="O103" s="362" t="s">
        <v>2121</v>
      </c>
      <c r="P103" s="0" t="s">
        <v>1748</v>
      </c>
      <c r="Q103" s="362" t="s">
        <v>2122</v>
      </c>
      <c r="R103" s="0" t="s">
        <v>1748</v>
      </c>
    </row>
    <row r="104" customFormat="false" ht="15.8" hidden="false" customHeight="false" outlineLevel="0" collapsed="false">
      <c r="A104" s="622" t="s">
        <v>1833</v>
      </c>
      <c r="B104" s="362" t="s">
        <v>1998</v>
      </c>
      <c r="C104" s="0" t="s">
        <v>111</v>
      </c>
      <c r="D104" s="0" t="s">
        <v>1999</v>
      </c>
      <c r="E104" s="0" t="s">
        <v>2000</v>
      </c>
      <c r="F104" s="0" t="s">
        <v>2020</v>
      </c>
      <c r="G104" s="0" t="s">
        <v>2041</v>
      </c>
      <c r="H104" s="0" t="s">
        <v>2016</v>
      </c>
      <c r="I104" s="0" t="s">
        <v>2022</v>
      </c>
      <c r="J104" s="0" t="s">
        <v>2043</v>
      </c>
      <c r="K104" s="0" t="s">
        <v>2017</v>
      </c>
      <c r="L104" s="615" t="n">
        <v>8</v>
      </c>
      <c r="O104" s="630" t="s">
        <v>2126</v>
      </c>
      <c r="P104" s="630" t="s">
        <v>2127</v>
      </c>
    </row>
    <row r="105" customFormat="false" ht="15.8" hidden="false" customHeight="false" outlineLevel="0" collapsed="false">
      <c r="A105" s="359" t="s">
        <v>2128</v>
      </c>
      <c r="B105" s="362" t="s">
        <v>2129</v>
      </c>
      <c r="C105" s="0" t="s">
        <v>111</v>
      </c>
      <c r="D105" s="0" t="s">
        <v>2010</v>
      </c>
      <c r="E105" s="0" t="s">
        <v>2000</v>
      </c>
      <c r="F105" s="0" t="s">
        <v>2020</v>
      </c>
      <c r="G105" s="0" t="s">
        <v>2041</v>
      </c>
      <c r="H105" s="0" t="s">
        <v>2016</v>
      </c>
      <c r="I105" s="0" t="s">
        <v>2022</v>
      </c>
      <c r="J105" s="0" t="s">
        <v>2043</v>
      </c>
      <c r="K105" s="0" t="s">
        <v>2017</v>
      </c>
      <c r="L105" s="615" t="n">
        <v>8</v>
      </c>
      <c r="O105" s="630" t="s">
        <v>2126</v>
      </c>
      <c r="P105" s="630" t="s">
        <v>2127</v>
      </c>
    </row>
    <row r="106" customFormat="false" ht="15.8" hidden="false" customHeight="false" outlineLevel="0" collapsed="false">
      <c r="A106" s="631" t="s">
        <v>1834</v>
      </c>
      <c r="B106" s="362" t="s">
        <v>2012</v>
      </c>
      <c r="C106" s="0" t="s">
        <v>113</v>
      </c>
      <c r="D106" s="0" t="s">
        <v>1999</v>
      </c>
      <c r="E106" s="0" t="s">
        <v>2000</v>
      </c>
      <c r="F106" s="0" t="s">
        <v>2049</v>
      </c>
      <c r="G106" s="0" t="s">
        <v>2016</v>
      </c>
      <c r="H106" s="0" t="s">
        <v>2016</v>
      </c>
      <c r="I106" s="0" t="s">
        <v>2022</v>
      </c>
      <c r="J106" s="0" t="s">
        <v>2017</v>
      </c>
      <c r="K106" s="0" t="s">
        <v>2017</v>
      </c>
      <c r="L106" s="615" t="n">
        <v>8</v>
      </c>
      <c r="O106" s="630" t="s">
        <v>2126</v>
      </c>
      <c r="P106" s="630" t="s">
        <v>2127</v>
      </c>
    </row>
    <row r="107" customFormat="false" ht="15.8" hidden="false" customHeight="false" outlineLevel="0" collapsed="false">
      <c r="A107" s="359" t="s">
        <v>1842</v>
      </c>
      <c r="B107" s="362" t="s">
        <v>2012</v>
      </c>
      <c r="C107" s="0" t="s">
        <v>113</v>
      </c>
      <c r="D107" s="0" t="s">
        <v>2010</v>
      </c>
      <c r="E107" s="0" t="s">
        <v>2000</v>
      </c>
      <c r="F107" s="0" t="s">
        <v>2028</v>
      </c>
      <c r="G107" s="0" t="s">
        <v>2020</v>
      </c>
      <c r="H107" s="0" t="s">
        <v>2016</v>
      </c>
      <c r="I107" s="0" t="s">
        <v>2033</v>
      </c>
      <c r="J107" s="0" t="s">
        <v>2022</v>
      </c>
      <c r="K107" s="0" t="s">
        <v>2017</v>
      </c>
      <c r="L107" s="615" t="n">
        <v>8</v>
      </c>
      <c r="O107" s="630" t="s">
        <v>2126</v>
      </c>
      <c r="P107" s="630" t="s">
        <v>2127</v>
      </c>
    </row>
    <row r="108" customFormat="false" ht="15.8" hidden="false" customHeight="false" outlineLevel="0" collapsed="false">
      <c r="A108" s="359" t="s">
        <v>1849</v>
      </c>
      <c r="B108" s="362" t="s">
        <v>2012</v>
      </c>
      <c r="C108" s="0" t="s">
        <v>113</v>
      </c>
      <c r="D108" s="0" t="s">
        <v>2010</v>
      </c>
      <c r="E108" s="0" t="s">
        <v>2000</v>
      </c>
      <c r="F108" s="0" t="s">
        <v>2049</v>
      </c>
      <c r="G108" s="0" t="s">
        <v>2016</v>
      </c>
      <c r="H108" s="0" t="s">
        <v>2016</v>
      </c>
      <c r="I108" s="0" t="s">
        <v>2022</v>
      </c>
      <c r="J108" s="0" t="s">
        <v>2017</v>
      </c>
      <c r="K108" s="0" t="s">
        <v>2017</v>
      </c>
      <c r="L108" s="615" t="n">
        <v>8</v>
      </c>
      <c r="O108" s="630" t="s">
        <v>2126</v>
      </c>
      <c r="P108" s="630" t="s">
        <v>2127</v>
      </c>
    </row>
    <row r="109" customFormat="false" ht="15.8" hidden="false" customHeight="false" outlineLevel="0" collapsed="false">
      <c r="A109" s="622" t="s">
        <v>1835</v>
      </c>
      <c r="B109" s="362" t="s">
        <v>2130</v>
      </c>
      <c r="C109" s="0" t="s">
        <v>1241</v>
      </c>
      <c r="D109" s="0" t="s">
        <v>1999</v>
      </c>
      <c r="E109" s="0" t="s">
        <v>2000</v>
      </c>
      <c r="F109" s="0" t="s">
        <v>2049</v>
      </c>
      <c r="G109" s="0" t="s">
        <v>2016</v>
      </c>
      <c r="H109" s="0" t="s">
        <v>2016</v>
      </c>
      <c r="I109" s="0" t="s">
        <v>2022</v>
      </c>
      <c r="J109" s="0" t="s">
        <v>2017</v>
      </c>
      <c r="K109" s="0" t="s">
        <v>2017</v>
      </c>
      <c r="L109" s="615" t="n">
        <v>8</v>
      </c>
      <c r="O109" s="630" t="s">
        <v>2126</v>
      </c>
      <c r="P109" s="630" t="s">
        <v>2127</v>
      </c>
    </row>
    <row r="110" customFormat="false" ht="15.8" hidden="false" customHeight="false" outlineLevel="0" collapsed="false">
      <c r="A110" s="622" t="s">
        <v>2131</v>
      </c>
      <c r="B110" s="362" t="s">
        <v>1998</v>
      </c>
      <c r="C110" s="0" t="s">
        <v>114</v>
      </c>
      <c r="D110" s="0" t="s">
        <v>1999</v>
      </c>
      <c r="E110" s="0" t="s">
        <v>2000</v>
      </c>
      <c r="F110" s="0" t="s">
        <v>2052</v>
      </c>
      <c r="G110" s="0" t="s">
        <v>2016</v>
      </c>
      <c r="H110" s="0" t="s">
        <v>2016</v>
      </c>
      <c r="I110" s="0" t="s">
        <v>2022</v>
      </c>
      <c r="J110" s="0" t="s">
        <v>2017</v>
      </c>
      <c r="K110" s="0" t="s">
        <v>2017</v>
      </c>
      <c r="L110" s="615" t="n">
        <v>8</v>
      </c>
      <c r="O110" s="630" t="s">
        <v>2126</v>
      </c>
      <c r="P110" s="630" t="s">
        <v>2127</v>
      </c>
    </row>
    <row r="111" customFormat="false" ht="15.8" hidden="false" customHeight="false" outlineLevel="0" collapsed="false">
      <c r="A111" s="359" t="s">
        <v>1849</v>
      </c>
      <c r="B111" s="362" t="s">
        <v>1760</v>
      </c>
      <c r="C111" s="0" t="s">
        <v>114</v>
      </c>
      <c r="D111" s="0" t="s">
        <v>2010</v>
      </c>
      <c r="E111" s="0" t="s">
        <v>2000</v>
      </c>
      <c r="F111" s="0" t="s">
        <v>2049</v>
      </c>
      <c r="G111" s="0" t="s">
        <v>2016</v>
      </c>
      <c r="H111" s="0" t="s">
        <v>2016</v>
      </c>
      <c r="I111" s="0" t="s">
        <v>2022</v>
      </c>
      <c r="J111" s="0" t="s">
        <v>2017</v>
      </c>
      <c r="K111" s="0" t="s">
        <v>2017</v>
      </c>
      <c r="L111" s="615" t="n">
        <v>8</v>
      </c>
      <c r="O111" s="630" t="s">
        <v>2126</v>
      </c>
      <c r="P111" s="630" t="s">
        <v>2127</v>
      </c>
    </row>
    <row r="112" customFormat="false" ht="15.8" hidden="false" customHeight="false" outlineLevel="0" collapsed="false">
      <c r="A112" s="622" t="s">
        <v>1837</v>
      </c>
      <c r="B112" s="362" t="s">
        <v>2074</v>
      </c>
      <c r="C112" s="0" t="s">
        <v>115</v>
      </c>
      <c r="D112" s="0" t="s">
        <v>1999</v>
      </c>
      <c r="E112" s="0" t="s">
        <v>2000</v>
      </c>
      <c r="F112" s="0" t="s">
        <v>2052</v>
      </c>
      <c r="G112" s="0" t="s">
        <v>2016</v>
      </c>
      <c r="H112" s="0" t="s">
        <v>2016</v>
      </c>
      <c r="I112" s="0" t="s">
        <v>2022</v>
      </c>
      <c r="J112" s="0" t="s">
        <v>2017</v>
      </c>
      <c r="K112" s="0" t="s">
        <v>2017</v>
      </c>
      <c r="L112" s="615" t="n">
        <v>8</v>
      </c>
      <c r="O112" s="630" t="s">
        <v>2126</v>
      </c>
      <c r="P112" s="630" t="s">
        <v>2127</v>
      </c>
    </row>
    <row r="113" customFormat="false" ht="15.8" hidden="false" customHeight="false" outlineLevel="0" collapsed="false">
      <c r="A113" s="632" t="s">
        <v>2132</v>
      </c>
      <c r="B113" s="362" t="s">
        <v>2074</v>
      </c>
      <c r="C113" s="0" t="s">
        <v>115</v>
      </c>
      <c r="D113" s="0" t="s">
        <v>1999</v>
      </c>
      <c r="E113" s="0" t="s">
        <v>2000</v>
      </c>
      <c r="F113" s="0" t="s">
        <v>2052</v>
      </c>
      <c r="G113" s="623" t="s">
        <v>2034</v>
      </c>
      <c r="H113" s="0" t="s">
        <v>2133</v>
      </c>
      <c r="I113" s="0" t="s">
        <v>2022</v>
      </c>
      <c r="J113" s="623" t="s">
        <v>2034</v>
      </c>
      <c r="L113" s="615" t="n">
        <v>8</v>
      </c>
      <c r="O113" s="630" t="s">
        <v>2126</v>
      </c>
      <c r="P113" s="630" t="s">
        <v>2127</v>
      </c>
    </row>
    <row r="114" customFormat="false" ht="15.8" hidden="false" customHeight="false" outlineLevel="0" collapsed="false">
      <c r="A114" s="359" t="s">
        <v>1850</v>
      </c>
      <c r="B114" s="362" t="s">
        <v>2074</v>
      </c>
      <c r="C114" s="0" t="s">
        <v>115</v>
      </c>
      <c r="D114" s="0" t="s">
        <v>2010</v>
      </c>
      <c r="E114" s="0" t="s">
        <v>2000</v>
      </c>
      <c r="F114" s="0" t="s">
        <v>2052</v>
      </c>
      <c r="G114" s="623" t="s">
        <v>2034</v>
      </c>
      <c r="H114" s="0" t="s">
        <v>2016</v>
      </c>
      <c r="I114" s="0" t="s">
        <v>2022</v>
      </c>
      <c r="J114" s="623" t="s">
        <v>2034</v>
      </c>
      <c r="K114" s="0" t="s">
        <v>2017</v>
      </c>
      <c r="L114" s="615" t="n">
        <v>8</v>
      </c>
      <c r="O114" s="630" t="s">
        <v>2126</v>
      </c>
      <c r="P114" s="630" t="s">
        <v>2127</v>
      </c>
    </row>
    <row r="115" customFormat="false" ht="15.8" hidden="false" customHeight="false" outlineLevel="0" collapsed="false">
      <c r="A115" s="622" t="s">
        <v>1838</v>
      </c>
      <c r="B115" s="362" t="s">
        <v>2130</v>
      </c>
      <c r="C115" s="0" t="s">
        <v>1242</v>
      </c>
      <c r="D115" s="0" t="s">
        <v>1999</v>
      </c>
      <c r="E115" s="0" t="s">
        <v>2000</v>
      </c>
      <c r="F115" s="0" t="s">
        <v>2020</v>
      </c>
      <c r="G115" s="0" t="s">
        <v>2016</v>
      </c>
      <c r="H115" s="0" t="s">
        <v>2016</v>
      </c>
      <c r="I115" s="0" t="s">
        <v>2022</v>
      </c>
      <c r="J115" s="0" t="s">
        <v>2017</v>
      </c>
      <c r="K115" s="0" t="s">
        <v>2017</v>
      </c>
      <c r="L115" s="615" t="n">
        <v>8</v>
      </c>
      <c r="O115" s="630" t="s">
        <v>2126</v>
      </c>
      <c r="P115" s="630" t="s">
        <v>2127</v>
      </c>
    </row>
    <row r="116" customFormat="false" ht="15.8" hidden="false" customHeight="false" outlineLevel="0" collapsed="false">
      <c r="A116" s="622" t="s">
        <v>1873</v>
      </c>
      <c r="B116" s="362" t="s">
        <v>2134</v>
      </c>
      <c r="C116" s="0" t="s">
        <v>111</v>
      </c>
      <c r="D116" s="0" t="s">
        <v>1999</v>
      </c>
      <c r="E116" s="0" t="s">
        <v>2000</v>
      </c>
      <c r="F116" s="0" t="s">
        <v>2086</v>
      </c>
      <c r="G116" s="0" t="s">
        <v>2041</v>
      </c>
      <c r="H116" s="0" t="s">
        <v>2016</v>
      </c>
      <c r="I116" s="0" t="s">
        <v>2083</v>
      </c>
      <c r="J116" s="0" t="s">
        <v>2043</v>
      </c>
      <c r="K116" s="0" t="s">
        <v>2017</v>
      </c>
      <c r="L116" s="615" t="n">
        <v>9</v>
      </c>
      <c r="M116" s="362" t="s">
        <v>2135</v>
      </c>
      <c r="N116" s="362" t="s">
        <v>2136</v>
      </c>
      <c r="O116" s="362" t="s">
        <v>2137</v>
      </c>
      <c r="P116" s="362" t="s">
        <v>2136</v>
      </c>
      <c r="Q116" s="362" t="s">
        <v>2138</v>
      </c>
      <c r="R116" s="362" t="s">
        <v>2136</v>
      </c>
    </row>
    <row r="117" customFormat="false" ht="15.8" hidden="false" customHeight="false" outlineLevel="0" collapsed="false">
      <c r="A117" s="359" t="s">
        <v>1878</v>
      </c>
      <c r="B117" s="362" t="s">
        <v>2134</v>
      </c>
      <c r="C117" s="0" t="s">
        <v>111</v>
      </c>
      <c r="D117" s="0" t="s">
        <v>2010</v>
      </c>
      <c r="E117" s="0" t="s">
        <v>2000</v>
      </c>
      <c r="F117" s="0" t="s">
        <v>2086</v>
      </c>
      <c r="G117" s="0" t="s">
        <v>2041</v>
      </c>
      <c r="H117" s="0" t="s">
        <v>2016</v>
      </c>
      <c r="I117" s="0" t="s">
        <v>2083</v>
      </c>
      <c r="J117" s="0" t="s">
        <v>2043</v>
      </c>
      <c r="K117" s="0" t="s">
        <v>2017</v>
      </c>
      <c r="L117" s="615" t="n">
        <v>9</v>
      </c>
      <c r="M117" s="362" t="s">
        <v>2135</v>
      </c>
      <c r="N117" s="362" t="s">
        <v>2136</v>
      </c>
      <c r="O117" s="362" t="s">
        <v>2137</v>
      </c>
      <c r="P117" s="362" t="s">
        <v>2136</v>
      </c>
      <c r="Q117" s="362" t="s">
        <v>2138</v>
      </c>
      <c r="R117" s="362" t="s">
        <v>2136</v>
      </c>
    </row>
    <row r="118" customFormat="false" ht="15.8" hidden="false" customHeight="false" outlineLevel="0" collapsed="false">
      <c r="A118" s="625" t="s">
        <v>1914</v>
      </c>
      <c r="B118" s="362" t="s">
        <v>2139</v>
      </c>
      <c r="C118" s="0" t="s">
        <v>111</v>
      </c>
      <c r="D118" s="0" t="s">
        <v>1999</v>
      </c>
      <c r="E118" s="0" t="s">
        <v>2000</v>
      </c>
      <c r="F118" s="0" t="s">
        <v>2140</v>
      </c>
      <c r="G118" s="0" t="s">
        <v>2002</v>
      </c>
      <c r="H118" s="0" t="s">
        <v>2016</v>
      </c>
      <c r="I118" s="0" t="s">
        <v>2083</v>
      </c>
      <c r="J118" s="0" t="s">
        <v>2004</v>
      </c>
      <c r="K118" s="0" t="s">
        <v>2017</v>
      </c>
      <c r="L118" s="615" t="n">
        <v>10</v>
      </c>
      <c r="M118" s="362" t="s">
        <v>2141</v>
      </c>
      <c r="N118" s="362" t="s">
        <v>2142</v>
      </c>
      <c r="O118" s="362" t="s">
        <v>2143</v>
      </c>
      <c r="P118" s="362" t="s">
        <v>2142</v>
      </c>
      <c r="Q118" s="362"/>
      <c r="R118" s="362"/>
    </row>
    <row r="119" customFormat="false" ht="15.8" hidden="false" customHeight="false" outlineLevel="0" collapsed="false">
      <c r="A119" s="622" t="s">
        <v>1955</v>
      </c>
      <c r="B119" s="362" t="s">
        <v>2144</v>
      </c>
      <c r="C119" s="0" t="s">
        <v>111</v>
      </c>
      <c r="D119" s="0" t="s">
        <v>1999</v>
      </c>
      <c r="E119" s="0" t="s">
        <v>2000</v>
      </c>
      <c r="F119" s="0" t="s">
        <v>2140</v>
      </c>
      <c r="G119" s="0" t="s">
        <v>2041</v>
      </c>
      <c r="H119" s="0" t="s">
        <v>2016</v>
      </c>
      <c r="I119" s="0" t="s">
        <v>2083</v>
      </c>
      <c r="J119" s="0" t="s">
        <v>2043</v>
      </c>
      <c r="K119" s="0" t="s">
        <v>2017</v>
      </c>
      <c r="L119" s="615" t="n">
        <v>11</v>
      </c>
      <c r="M119" s="362" t="s">
        <v>2145</v>
      </c>
      <c r="N119" s="362" t="s">
        <v>2146</v>
      </c>
      <c r="O119" s="633" t="s">
        <v>2147</v>
      </c>
      <c r="P119" s="362" t="s">
        <v>2146</v>
      </c>
      <c r="Q119" s="362" t="s">
        <v>2148</v>
      </c>
      <c r="R119" s="362" t="s">
        <v>2146</v>
      </c>
    </row>
    <row r="120" customFormat="false" ht="15.8" hidden="false" customHeight="false" outlineLevel="0" collapsed="false">
      <c r="A120" s="622" t="s">
        <v>2149</v>
      </c>
      <c r="B120" s="362" t="s">
        <v>1255</v>
      </c>
      <c r="C120" s="0" t="s">
        <v>113</v>
      </c>
      <c r="D120" s="0" t="s">
        <v>1999</v>
      </c>
      <c r="E120" s="0" t="s">
        <v>2000</v>
      </c>
      <c r="F120" s="0" t="s">
        <v>2055</v>
      </c>
      <c r="G120" s="0" t="s">
        <v>2056</v>
      </c>
      <c r="H120" s="0" t="s">
        <v>2056</v>
      </c>
      <c r="I120" s="0" t="s">
        <v>2057</v>
      </c>
      <c r="J120" s="0" t="s">
        <v>2058</v>
      </c>
      <c r="K120" s="0" t="s">
        <v>2058</v>
      </c>
      <c r="L120" s="615" t="n">
        <v>12</v>
      </c>
      <c r="M120" s="362" t="s">
        <v>2150</v>
      </c>
      <c r="N120" s="362" t="s">
        <v>2151</v>
      </c>
    </row>
    <row r="121" customFormat="false" ht="15.8" hidden="false" customHeight="false" outlineLevel="0" collapsed="false">
      <c r="A121" s="359" t="s">
        <v>1677</v>
      </c>
      <c r="B121" s="362" t="s">
        <v>1255</v>
      </c>
      <c r="C121" s="0" t="s">
        <v>113</v>
      </c>
      <c r="D121" s="0" t="s">
        <v>2010</v>
      </c>
      <c r="E121" s="0" t="s">
        <v>2000</v>
      </c>
      <c r="F121" s="0" t="s">
        <v>2055</v>
      </c>
      <c r="G121" s="0" t="s">
        <v>2056</v>
      </c>
      <c r="H121" s="0" t="s">
        <v>2016</v>
      </c>
      <c r="I121" s="0" t="s">
        <v>2057</v>
      </c>
      <c r="J121" s="0" t="s">
        <v>2058</v>
      </c>
      <c r="K121" s="0" t="s">
        <v>2017</v>
      </c>
      <c r="L121" s="615" t="n">
        <v>12</v>
      </c>
      <c r="M121" s="362" t="s">
        <v>2150</v>
      </c>
      <c r="N121" s="362" t="s">
        <v>2151</v>
      </c>
    </row>
    <row r="122" customFormat="false" ht="15.8" hidden="false" customHeight="false" outlineLevel="0" collapsed="false">
      <c r="A122" s="359" t="s">
        <v>1681</v>
      </c>
      <c r="B122" s="362" t="s">
        <v>1255</v>
      </c>
      <c r="C122" s="0" t="s">
        <v>113</v>
      </c>
      <c r="D122" s="0" t="s">
        <v>2010</v>
      </c>
      <c r="E122" s="0" t="s">
        <v>2000</v>
      </c>
      <c r="F122" s="0" t="s">
        <v>2055</v>
      </c>
      <c r="G122" s="0" t="s">
        <v>2056</v>
      </c>
      <c r="H122" s="0" t="s">
        <v>2016</v>
      </c>
      <c r="I122" s="0" t="s">
        <v>2057</v>
      </c>
      <c r="J122" s="0" t="s">
        <v>2058</v>
      </c>
      <c r="K122" s="0" t="s">
        <v>2017</v>
      </c>
      <c r="L122" s="615" t="n">
        <v>12</v>
      </c>
      <c r="M122" s="362" t="s">
        <v>2150</v>
      </c>
      <c r="N122" s="362" t="s">
        <v>2151</v>
      </c>
    </row>
    <row r="123" customFormat="false" ht="15.8" hidden="false" customHeight="false" outlineLevel="0" collapsed="false">
      <c r="A123" s="622" t="s">
        <v>1635</v>
      </c>
      <c r="B123" s="362" t="s">
        <v>1634</v>
      </c>
      <c r="C123" s="0" t="s">
        <v>1241</v>
      </c>
      <c r="D123" s="0" t="s">
        <v>1999</v>
      </c>
      <c r="E123" s="0" t="s">
        <v>2000</v>
      </c>
      <c r="F123" s="0" t="s">
        <v>2055</v>
      </c>
      <c r="G123" s="0" t="s">
        <v>2056</v>
      </c>
      <c r="H123" s="0" t="s">
        <v>2056</v>
      </c>
      <c r="I123" s="0" t="s">
        <v>2057</v>
      </c>
      <c r="J123" s="0" t="s">
        <v>2058</v>
      </c>
      <c r="K123" s="0" t="s">
        <v>2058</v>
      </c>
      <c r="L123" s="615" t="n">
        <v>12</v>
      </c>
      <c r="M123" s="362" t="s">
        <v>2150</v>
      </c>
      <c r="N123" s="362" t="s">
        <v>2151</v>
      </c>
    </row>
    <row r="124" customFormat="false" ht="15.8" hidden="false" customHeight="false" outlineLevel="0" collapsed="false">
      <c r="A124" s="622" t="s">
        <v>1635</v>
      </c>
      <c r="B124" s="362" t="s">
        <v>1634</v>
      </c>
      <c r="C124" s="0" t="s">
        <v>114</v>
      </c>
      <c r="D124" s="0" t="s">
        <v>1999</v>
      </c>
      <c r="E124" s="0" t="s">
        <v>2000</v>
      </c>
      <c r="F124" s="0" t="s">
        <v>2055</v>
      </c>
      <c r="G124" s="0" t="s">
        <v>2056</v>
      </c>
      <c r="H124" s="0" t="s">
        <v>2056</v>
      </c>
      <c r="I124" s="0" t="s">
        <v>2057</v>
      </c>
      <c r="J124" s="0" t="s">
        <v>2058</v>
      </c>
      <c r="K124" s="0" t="s">
        <v>2058</v>
      </c>
      <c r="L124" s="615" t="n">
        <v>12</v>
      </c>
      <c r="M124" s="362" t="s">
        <v>2150</v>
      </c>
      <c r="N124" s="362" t="s">
        <v>2151</v>
      </c>
    </row>
    <row r="125" customFormat="false" ht="15.8" hidden="false" customHeight="false" outlineLevel="0" collapsed="false">
      <c r="A125" s="359" t="s">
        <v>1677</v>
      </c>
      <c r="B125" s="362" t="s">
        <v>2019</v>
      </c>
      <c r="C125" s="0" t="s">
        <v>114</v>
      </c>
      <c r="D125" s="0" t="s">
        <v>2010</v>
      </c>
      <c r="E125" s="0" t="s">
        <v>2000</v>
      </c>
      <c r="F125" s="0" t="s">
        <v>2055</v>
      </c>
      <c r="G125" s="0" t="s">
        <v>2056</v>
      </c>
      <c r="H125" s="0" t="s">
        <v>2056</v>
      </c>
      <c r="I125" s="0" t="s">
        <v>2057</v>
      </c>
      <c r="J125" s="0" t="s">
        <v>2058</v>
      </c>
      <c r="K125" s="0" t="s">
        <v>2058</v>
      </c>
      <c r="L125" s="615" t="n">
        <v>12</v>
      </c>
      <c r="M125" s="362" t="s">
        <v>2150</v>
      </c>
      <c r="N125" s="362" t="s">
        <v>2151</v>
      </c>
    </row>
    <row r="126" customFormat="false" ht="15.8" hidden="false" customHeight="false" outlineLevel="0" collapsed="false">
      <c r="A126" s="359" t="s">
        <v>1681</v>
      </c>
      <c r="B126" s="362" t="s">
        <v>2019</v>
      </c>
      <c r="C126" s="0" t="s">
        <v>114</v>
      </c>
      <c r="D126" s="0" t="s">
        <v>2010</v>
      </c>
      <c r="E126" s="0" t="s">
        <v>2000</v>
      </c>
      <c r="F126" s="0" t="s">
        <v>2055</v>
      </c>
      <c r="G126" s="0" t="s">
        <v>2056</v>
      </c>
      <c r="H126" s="0" t="s">
        <v>2056</v>
      </c>
      <c r="I126" s="0" t="s">
        <v>2057</v>
      </c>
      <c r="J126" s="0" t="s">
        <v>2058</v>
      </c>
      <c r="K126" s="0" t="s">
        <v>2058</v>
      </c>
      <c r="L126" s="615" t="n">
        <v>12</v>
      </c>
      <c r="M126" s="362" t="s">
        <v>2150</v>
      </c>
      <c r="N126" s="362" t="s">
        <v>2151</v>
      </c>
    </row>
    <row r="127" customFormat="false" ht="15.8" hidden="false" customHeight="false" outlineLevel="0" collapsed="false">
      <c r="A127" s="622" t="s">
        <v>1657</v>
      </c>
      <c r="B127" s="362" t="s">
        <v>1634</v>
      </c>
      <c r="C127" s="0" t="s">
        <v>115</v>
      </c>
      <c r="D127" s="0" t="s">
        <v>1999</v>
      </c>
      <c r="E127" s="0" t="s">
        <v>2000</v>
      </c>
      <c r="F127" s="0" t="s">
        <v>2055</v>
      </c>
      <c r="G127" s="0" t="s">
        <v>2056</v>
      </c>
      <c r="H127" s="0" t="s">
        <v>2016</v>
      </c>
      <c r="I127" s="0" t="s">
        <v>2057</v>
      </c>
      <c r="J127" s="0" t="s">
        <v>2058</v>
      </c>
      <c r="K127" s="0" t="s">
        <v>2017</v>
      </c>
      <c r="L127" s="615" t="n">
        <v>12</v>
      </c>
      <c r="M127" s="362" t="s">
        <v>2150</v>
      </c>
      <c r="N127" s="362" t="s">
        <v>2151</v>
      </c>
    </row>
    <row r="128" customFormat="false" ht="15.8" hidden="false" customHeight="false" outlineLevel="0" collapsed="false">
      <c r="A128" s="622" t="s">
        <v>1635</v>
      </c>
      <c r="B128" s="362" t="s">
        <v>2116</v>
      </c>
      <c r="C128" s="0" t="s">
        <v>115</v>
      </c>
      <c r="D128" s="0" t="s">
        <v>1999</v>
      </c>
      <c r="E128" s="0" t="s">
        <v>2000</v>
      </c>
      <c r="F128" s="0" t="s">
        <v>2055</v>
      </c>
      <c r="G128" s="0" t="s">
        <v>2056</v>
      </c>
      <c r="H128" s="0" t="s">
        <v>2056</v>
      </c>
      <c r="I128" s="0" t="s">
        <v>2057</v>
      </c>
      <c r="J128" s="0" t="s">
        <v>2058</v>
      </c>
      <c r="K128" s="0" t="s">
        <v>2058</v>
      </c>
      <c r="L128" s="615" t="n">
        <v>12</v>
      </c>
      <c r="M128" s="362" t="s">
        <v>2150</v>
      </c>
      <c r="N128" s="362" t="s">
        <v>2151</v>
      </c>
    </row>
    <row r="129" customFormat="false" ht="15.8" hidden="false" customHeight="false" outlineLevel="0" collapsed="false">
      <c r="A129" s="359" t="s">
        <v>2152</v>
      </c>
      <c r="B129" s="362" t="s">
        <v>2116</v>
      </c>
      <c r="C129" s="0" t="s">
        <v>115</v>
      </c>
      <c r="D129" s="0" t="s">
        <v>2010</v>
      </c>
      <c r="E129" s="0" t="s">
        <v>2000</v>
      </c>
      <c r="F129" s="0" t="s">
        <v>2055</v>
      </c>
      <c r="G129" s="0" t="s">
        <v>2056</v>
      </c>
      <c r="H129" s="0" t="s">
        <v>2016</v>
      </c>
      <c r="I129" s="0" t="s">
        <v>2057</v>
      </c>
      <c r="J129" s="0" t="s">
        <v>2058</v>
      </c>
      <c r="K129" s="0" t="s">
        <v>2017</v>
      </c>
      <c r="L129" s="615" t="n">
        <v>12</v>
      </c>
      <c r="M129" s="362" t="s">
        <v>2150</v>
      </c>
      <c r="N129" s="362" t="s">
        <v>2151</v>
      </c>
    </row>
    <row r="130" customFormat="false" ht="15.8" hidden="false" customHeight="false" outlineLevel="0" collapsed="false">
      <c r="A130" s="359" t="s">
        <v>1681</v>
      </c>
      <c r="B130" s="362" t="s">
        <v>2116</v>
      </c>
      <c r="C130" s="0" t="s">
        <v>115</v>
      </c>
      <c r="D130" s="0" t="s">
        <v>2010</v>
      </c>
      <c r="E130" s="0" t="s">
        <v>2000</v>
      </c>
      <c r="F130" s="0" t="s">
        <v>2055</v>
      </c>
      <c r="G130" s="0" t="s">
        <v>2020</v>
      </c>
      <c r="H130" s="0" t="s">
        <v>2016</v>
      </c>
      <c r="I130" s="0" t="s">
        <v>2057</v>
      </c>
      <c r="J130" s="0" t="s">
        <v>2022</v>
      </c>
      <c r="K130" s="0" t="s">
        <v>2017</v>
      </c>
      <c r="L130" s="615" t="n">
        <v>12</v>
      </c>
      <c r="M130" s="362" t="s">
        <v>2150</v>
      </c>
      <c r="N130" s="362" t="s">
        <v>2151</v>
      </c>
    </row>
    <row r="131" customFormat="false" ht="15.8" hidden="false" customHeight="false" outlineLevel="0" collapsed="false">
      <c r="A131" s="622" t="s">
        <v>1660</v>
      </c>
      <c r="B131" s="362" t="s">
        <v>1634</v>
      </c>
      <c r="C131" s="0" t="s">
        <v>1242</v>
      </c>
      <c r="D131" s="0" t="s">
        <v>1999</v>
      </c>
      <c r="E131" s="0" t="s">
        <v>2000</v>
      </c>
      <c r="F131" s="0" t="s">
        <v>2055</v>
      </c>
      <c r="G131" s="0" t="s">
        <v>2056</v>
      </c>
      <c r="H131" s="0" t="s">
        <v>2016</v>
      </c>
      <c r="I131" s="0" t="s">
        <v>2057</v>
      </c>
      <c r="J131" s="0" t="s">
        <v>2058</v>
      </c>
      <c r="K131" s="0" t="s">
        <v>2017</v>
      </c>
      <c r="L131" s="615" t="n">
        <v>12</v>
      </c>
      <c r="M131" s="362" t="s">
        <v>2150</v>
      </c>
      <c r="N131" s="362" t="s">
        <v>2151</v>
      </c>
    </row>
    <row r="132" customFormat="false" ht="15.8" hidden="false" customHeight="false" outlineLevel="0" collapsed="false">
      <c r="A132" s="622" t="s">
        <v>1667</v>
      </c>
      <c r="B132" s="362" t="s">
        <v>1634</v>
      </c>
      <c r="C132" s="0" t="s">
        <v>1242</v>
      </c>
      <c r="D132" s="0" t="s">
        <v>1999</v>
      </c>
      <c r="E132" s="0" t="s">
        <v>2000</v>
      </c>
      <c r="F132" s="0" t="s">
        <v>2055</v>
      </c>
      <c r="G132" s="0" t="s">
        <v>2056</v>
      </c>
      <c r="H132" s="0" t="s">
        <v>2056</v>
      </c>
      <c r="I132" s="0" t="s">
        <v>2057</v>
      </c>
      <c r="J132" s="0" t="s">
        <v>2058</v>
      </c>
      <c r="K132" s="0" t="s">
        <v>2058</v>
      </c>
      <c r="L132" s="615" t="n">
        <v>12</v>
      </c>
      <c r="M132" s="362" t="s">
        <v>2150</v>
      </c>
      <c r="N132" s="362" t="s">
        <v>2151</v>
      </c>
    </row>
    <row r="133" customFormat="false" ht="15.8" hidden="false" customHeight="false" outlineLevel="0" collapsed="false">
      <c r="A133" s="622" t="s">
        <v>1426</v>
      </c>
      <c r="B133" s="362" t="s">
        <v>2153</v>
      </c>
      <c r="C133" s="0" t="s">
        <v>115</v>
      </c>
      <c r="D133" s="0" t="s">
        <v>1999</v>
      </c>
      <c r="E133" s="0" t="s">
        <v>2000</v>
      </c>
      <c r="F133" s="0" t="s">
        <v>2055</v>
      </c>
      <c r="G133" s="0" t="s">
        <v>2154</v>
      </c>
      <c r="H133" s="0" t="s">
        <v>2021</v>
      </c>
      <c r="I133" s="0" t="s">
        <v>2057</v>
      </c>
      <c r="J133" s="0" t="s">
        <v>2043</v>
      </c>
      <c r="K133" s="0" t="s">
        <v>2023</v>
      </c>
      <c r="L133" s="615" t="n">
        <v>13</v>
      </c>
      <c r="M133" s="362" t="s">
        <v>2155</v>
      </c>
      <c r="N133" s="362" t="s">
        <v>2156</v>
      </c>
      <c r="Q133" s="362" t="s">
        <v>2157</v>
      </c>
      <c r="R133" s="362" t="s">
        <v>2156</v>
      </c>
    </row>
    <row r="134" customFormat="false" ht="15.8" hidden="false" customHeight="false" outlineLevel="0" collapsed="false">
      <c r="A134" s="359" t="s">
        <v>1441</v>
      </c>
      <c r="B134" s="362" t="s">
        <v>2153</v>
      </c>
      <c r="C134" s="0" t="s">
        <v>115</v>
      </c>
      <c r="D134" s="0" t="s">
        <v>2010</v>
      </c>
      <c r="E134" s="0" t="s">
        <v>2000</v>
      </c>
      <c r="F134" s="0" t="s">
        <v>2082</v>
      </c>
      <c r="G134" s="0" t="s">
        <v>2001</v>
      </c>
      <c r="H134" s="0" t="s">
        <v>2016</v>
      </c>
      <c r="I134" s="0" t="s">
        <v>2083</v>
      </c>
      <c r="J134" s="0" t="s">
        <v>2003</v>
      </c>
      <c r="K134" s="0" t="s">
        <v>2017</v>
      </c>
      <c r="L134" s="615" t="n">
        <v>13</v>
      </c>
      <c r="M134" s="362" t="s">
        <v>2155</v>
      </c>
      <c r="N134" s="362" t="s">
        <v>2156</v>
      </c>
      <c r="Q134" s="362" t="s">
        <v>2157</v>
      </c>
      <c r="R134" s="362" t="s">
        <v>2156</v>
      </c>
    </row>
    <row r="135" customFormat="false" ht="15.8" hidden="false" customHeight="false" outlineLevel="0" collapsed="false">
      <c r="A135" s="622" t="s">
        <v>1428</v>
      </c>
      <c r="B135" s="362" t="s">
        <v>1998</v>
      </c>
      <c r="C135" s="0" t="s">
        <v>116</v>
      </c>
      <c r="D135" s="0" t="s">
        <v>1999</v>
      </c>
      <c r="E135" s="0" t="s">
        <v>2000</v>
      </c>
      <c r="F135" s="0" t="s">
        <v>2082</v>
      </c>
      <c r="G135" s="0" t="s">
        <v>2041</v>
      </c>
      <c r="H135" s="0" t="s">
        <v>2016</v>
      </c>
      <c r="I135" s="0" t="s">
        <v>2083</v>
      </c>
      <c r="J135" s="0" t="s">
        <v>2043</v>
      </c>
      <c r="K135" s="0" t="s">
        <v>2017</v>
      </c>
      <c r="L135" s="615" t="n">
        <v>13</v>
      </c>
      <c r="M135" s="362" t="s">
        <v>2155</v>
      </c>
      <c r="N135" s="362" t="s">
        <v>2156</v>
      </c>
      <c r="Q135" s="362" t="s">
        <v>2157</v>
      </c>
      <c r="R135" s="362" t="s">
        <v>2156</v>
      </c>
    </row>
    <row r="136" customFormat="false" ht="15.8" hidden="false" customHeight="false" outlineLevel="0" collapsed="false">
      <c r="A136" s="622" t="s">
        <v>1431</v>
      </c>
      <c r="B136" s="362" t="s">
        <v>2158</v>
      </c>
      <c r="C136" s="0" t="s">
        <v>116</v>
      </c>
      <c r="D136" s="0" t="s">
        <v>1999</v>
      </c>
      <c r="E136" s="0" t="s">
        <v>2000</v>
      </c>
      <c r="F136" s="0" t="s">
        <v>2140</v>
      </c>
      <c r="G136" s="0" t="s">
        <v>2041</v>
      </c>
      <c r="H136" s="0" t="s">
        <v>2016</v>
      </c>
      <c r="I136" s="0" t="s">
        <v>2083</v>
      </c>
      <c r="J136" s="0" t="s">
        <v>2043</v>
      </c>
      <c r="K136" s="0" t="s">
        <v>2017</v>
      </c>
      <c r="L136" s="615" t="n">
        <v>13</v>
      </c>
      <c r="M136" s="362" t="s">
        <v>2155</v>
      </c>
      <c r="N136" s="362" t="s">
        <v>2156</v>
      </c>
      <c r="Q136" s="362" t="s">
        <v>2157</v>
      </c>
      <c r="R136" s="362" t="s">
        <v>2156</v>
      </c>
    </row>
    <row r="137" customFormat="false" ht="15.8" hidden="false" customHeight="false" outlineLevel="0" collapsed="false">
      <c r="A137" s="622" t="s">
        <v>1430</v>
      </c>
      <c r="B137" s="362" t="s">
        <v>1998</v>
      </c>
      <c r="C137" s="0" t="s">
        <v>117</v>
      </c>
      <c r="D137" s="0" t="s">
        <v>1999</v>
      </c>
      <c r="E137" s="0" t="s">
        <v>2000</v>
      </c>
      <c r="F137" s="0" t="s">
        <v>2082</v>
      </c>
      <c r="G137" s="0" t="s">
        <v>2041</v>
      </c>
      <c r="H137" s="0" t="s">
        <v>2016</v>
      </c>
      <c r="I137" s="0" t="s">
        <v>2083</v>
      </c>
      <c r="J137" s="0" t="s">
        <v>2043</v>
      </c>
      <c r="K137" s="0" t="s">
        <v>2017</v>
      </c>
      <c r="L137" s="615" t="n">
        <v>13</v>
      </c>
      <c r="M137" s="362" t="s">
        <v>2155</v>
      </c>
      <c r="N137" s="362" t="s">
        <v>2156</v>
      </c>
      <c r="Q137" s="362" t="s">
        <v>2157</v>
      </c>
      <c r="R137" s="362" t="s">
        <v>2156</v>
      </c>
    </row>
    <row r="138" customFormat="false" ht="15.8" hidden="false" customHeight="false" outlineLevel="0" collapsed="false">
      <c r="A138" s="622" t="s">
        <v>1433</v>
      </c>
      <c r="B138" s="362" t="s">
        <v>2158</v>
      </c>
      <c r="C138" s="0" t="s">
        <v>117</v>
      </c>
      <c r="D138" s="0" t="s">
        <v>1999</v>
      </c>
      <c r="E138" s="0" t="s">
        <v>2000</v>
      </c>
      <c r="F138" s="0" t="s">
        <v>2140</v>
      </c>
      <c r="G138" s="0" t="s">
        <v>2041</v>
      </c>
      <c r="H138" s="0" t="s">
        <v>2016</v>
      </c>
      <c r="I138" s="0" t="s">
        <v>2083</v>
      </c>
      <c r="J138" s="0" t="s">
        <v>2043</v>
      </c>
      <c r="K138" s="0" t="s">
        <v>2017</v>
      </c>
      <c r="L138" s="615" t="n">
        <v>13</v>
      </c>
      <c r="M138" s="362" t="s">
        <v>2155</v>
      </c>
      <c r="N138" s="362" t="s">
        <v>2156</v>
      </c>
      <c r="Q138" s="362" t="s">
        <v>2157</v>
      </c>
      <c r="R138" s="362" t="s">
        <v>2156</v>
      </c>
    </row>
    <row r="139" customFormat="false" ht="15.8" hidden="false" customHeight="false" outlineLevel="0" collapsed="false">
      <c r="A139" s="622" t="s">
        <v>1434</v>
      </c>
      <c r="B139" s="362" t="s">
        <v>2159</v>
      </c>
      <c r="C139" s="0" t="s">
        <v>117</v>
      </c>
      <c r="D139" s="0" t="s">
        <v>1999</v>
      </c>
      <c r="E139" s="0" t="s">
        <v>2000</v>
      </c>
      <c r="F139" s="0" t="s">
        <v>2082</v>
      </c>
      <c r="G139" s="0" t="s">
        <v>2041</v>
      </c>
      <c r="H139" s="0" t="s">
        <v>2016</v>
      </c>
      <c r="I139" s="0" t="s">
        <v>2083</v>
      </c>
      <c r="J139" s="0" t="s">
        <v>2043</v>
      </c>
      <c r="K139" s="0" t="s">
        <v>2017</v>
      </c>
      <c r="L139" s="615" t="n">
        <v>13</v>
      </c>
      <c r="M139" s="362" t="s">
        <v>2155</v>
      </c>
      <c r="N139" s="362" t="s">
        <v>2156</v>
      </c>
      <c r="Q139" s="362" t="s">
        <v>2157</v>
      </c>
      <c r="R139" s="362" t="s">
        <v>2156</v>
      </c>
    </row>
    <row r="140" customFormat="false" ht="15.8" hidden="false" customHeight="false" outlineLevel="0" collapsed="false">
      <c r="A140" s="619" t="s">
        <v>1437</v>
      </c>
      <c r="B140" s="362" t="s">
        <v>2160</v>
      </c>
      <c r="C140" s="0" t="s">
        <v>118</v>
      </c>
      <c r="D140" s="0" t="s">
        <v>1999</v>
      </c>
      <c r="E140" s="0" t="s">
        <v>2000</v>
      </c>
      <c r="F140" s="0" t="s">
        <v>2082</v>
      </c>
      <c r="G140" s="0" t="s">
        <v>2041</v>
      </c>
      <c r="H140" s="0" t="s">
        <v>2016</v>
      </c>
      <c r="I140" s="0" t="s">
        <v>2083</v>
      </c>
      <c r="J140" s="0" t="s">
        <v>2043</v>
      </c>
      <c r="K140" s="0" t="s">
        <v>2017</v>
      </c>
      <c r="L140" s="615" t="n">
        <v>13</v>
      </c>
      <c r="M140" s="362" t="s">
        <v>2155</v>
      </c>
      <c r="N140" s="362" t="s">
        <v>2156</v>
      </c>
      <c r="Q140" s="362" t="s">
        <v>2157</v>
      </c>
      <c r="R140" s="362" t="s">
        <v>2156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&amp;C&amp;"Arial,Standard"&amp;10&amp;A</oddHeader>
    <oddFooter>&amp;C&amp;"Arial,Standard"&amp;10Seite &amp;P</oddFooter>
  </headerFooter>
</worksheet>
</file>

<file path=docProps/app.xml><?xml version="1.0" encoding="utf-8"?>
<Properties xmlns="http://schemas.openxmlformats.org/officeDocument/2006/extended-properties" xmlns:vt="http://schemas.openxmlformats.org/officeDocument/2006/docPropsVTypes">
  <Template/>
  <TotalTime>13559</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2016-12-09T20:47:51Z</dcterms:created>
  <dc:creator>Henrike Schwenn</dc:creator>
  <dc:description/>
  <dc:language>en-GB</dc:language>
  <cp:lastModifiedBy>Henrike Schwenn</cp:lastModifiedBy>
  <dcterms:modified xsi:type="dcterms:W3CDTF">2023-03-09T20:27:18Z</dcterms:modified>
  <cp:revision>1985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