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Analise 1" sheetId="2" r:id="rId5"/>
  </sheets>
  <definedNames/>
  <calcPr/>
</workbook>
</file>

<file path=xl/sharedStrings.xml><?xml version="1.0" encoding="utf-8"?>
<sst xmlns="http://schemas.openxmlformats.org/spreadsheetml/2006/main" count="62" uniqueCount="34">
  <si>
    <t>Liga</t>
  </si>
  <si>
    <t>Receita total</t>
  </si>
  <si>
    <t>Salários de Atletas</t>
  </si>
  <si>
    <t>Razão Salários/Receitas</t>
  </si>
  <si>
    <t>Total de atletas</t>
  </si>
  <si>
    <t>Total de times</t>
  </si>
  <si>
    <t>Receita média por time</t>
  </si>
  <si>
    <t>Folha salarial por time</t>
  </si>
  <si>
    <t>Razão Salários/Receita por time</t>
  </si>
  <si>
    <t>Gasto com  top 10%</t>
  </si>
  <si>
    <t>Concentração dos atletas mais bem pagos</t>
  </si>
  <si>
    <t>Tem Salary Cap</t>
  </si>
  <si>
    <t>Salário Administrador</t>
  </si>
  <si>
    <t>Salário médio OU mediana de atletas</t>
  </si>
  <si>
    <t>Desvio Padrão de Salários</t>
  </si>
  <si>
    <t>Salário Administrador/ Média do atleta</t>
  </si>
  <si>
    <t>NBA</t>
  </si>
  <si>
    <t>SIM</t>
  </si>
  <si>
    <t>MLB</t>
  </si>
  <si>
    <t>NÃO</t>
  </si>
  <si>
    <t>NFL</t>
  </si>
  <si>
    <t>NHL</t>
  </si>
  <si>
    <t>WNBA</t>
  </si>
  <si>
    <t>PREMIER LEAGUE</t>
  </si>
  <si>
    <t>BRASILEIRÃO</t>
  </si>
  <si>
    <t>WOMEN SUPER LEAGUE</t>
  </si>
  <si>
    <t>BRASILEIRÃO FEM</t>
  </si>
  <si>
    <t>MLS</t>
  </si>
  <si>
    <t>NWSL</t>
  </si>
  <si>
    <t>AUSL</t>
  </si>
  <si>
    <t>LA LIGA</t>
  </si>
  <si>
    <t>LA LIGA FEM</t>
  </si>
  <si>
    <t>Receita em Bi</t>
  </si>
  <si>
    <t>Salários em 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</si>
</sst>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0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0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3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Analis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5" displayName="Tabela_1" name="Tabela_1" id="1">
  <tableColumns count="16">
    <tableColumn name="Liga" id="1"/>
    <tableColumn name="Receita total" id="2"/>
    <tableColumn name="Salários de Atletas" id="3"/>
    <tableColumn name="Razão Salários/Receitas" id="4"/>
    <tableColumn name="Total de atletas" id="5"/>
    <tableColumn name="Total de times" id="6"/>
    <tableColumn name="Receita média por time" id="7"/>
    <tableColumn name="Folha salarial por time" id="8"/>
    <tableColumn name="Razão Salários/Receita por time" id="9"/>
    <tableColumn name="Gasto com  top 10%" id="10"/>
    <tableColumn name="Concentração dos atletas mais bem pagos" id="11"/>
    <tableColumn name="Tem Salary Cap" id="12"/>
    <tableColumn name="Salário Administrador" id="13"/>
    <tableColumn name="Salário médio OU mediana de atletas" id="14"/>
    <tableColumn name="Desvio Padrão de Salários" id="15"/>
    <tableColumn name="Salário Administrador/ Média do atleta" id="16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A1:R5" displayName="Tabela" name="Tabela" id="2">
  <tableColumns count="18">
    <tableColumn name="Liga" id="1"/>
    <tableColumn name="Receita total" id="2"/>
    <tableColumn name="Receita em Bi" id="3"/>
    <tableColumn name="Salários de Atletas" id="4"/>
    <tableColumn name="Salários em Bi" id="5"/>
    <tableColumn name="Razão Salários/Receitas" id="6"/>
    <tableColumn name="Total de atletas" id="7"/>
    <tableColumn name="Total de times" id="8"/>
    <tableColumn name="Receita média por time" id="9"/>
    <tableColumn name="Folha salarial por time" id="10"/>
    <tableColumn name="Razão Salários/Receita por time" id="11"/>
    <tableColumn name="Gasto com  top 10%" id="12"/>
    <tableColumn name="Concentração dos atletas mais bem pagos" id="13"/>
    <tableColumn name="Tem Salary Cap" id="14"/>
    <tableColumn name="Salário Administrador" id="15"/>
    <tableColumn name="Salário médio OU mediana de atletas" id="16"/>
    <tableColumn name="Desvio Padrão de Salários" id="17"/>
    <tableColumn name="Salário Administrador/ Média do atleta" id="18"/>
  </tableColumns>
  <tableStyleInfo name="Analis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75"/>
    <col customWidth="1" min="3" max="3" width="19.38"/>
    <col customWidth="1" min="4" max="4" width="16.88"/>
    <col customWidth="1" min="5" max="5" width="22.63"/>
    <col customWidth="1" min="6" max="6" width="20.38"/>
    <col customWidth="1" min="7" max="7" width="37.63"/>
    <col customWidth="1" min="8" max="8" width="17.13"/>
    <col customWidth="1" min="9" max="9" width="21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</row>
    <row r="2">
      <c r="A2" s="6" t="s">
        <v>16</v>
      </c>
      <c r="B2" s="7">
        <v>1.134E10</v>
      </c>
      <c r="C2" s="7">
        <v>4.24E9</v>
      </c>
      <c r="D2" s="7">
        <f t="shared" ref="D2:D8" si="1">C2/B2</f>
        <v>0.3738977072</v>
      </c>
      <c r="E2" s="7">
        <v>450.0</v>
      </c>
      <c r="F2" s="7">
        <v>30.0</v>
      </c>
      <c r="G2" s="8">
        <f t="shared" ref="G2:G8" si="2">B2/F2</f>
        <v>378000000</v>
      </c>
      <c r="H2" s="8">
        <f t="shared" ref="H2:H8" si="3">C2/F2</f>
        <v>141333333.3</v>
      </c>
      <c r="I2" s="8">
        <f t="shared" ref="I2:I8" si="4">H2/G2</f>
        <v>0.3738977072</v>
      </c>
      <c r="J2" s="7">
        <v>1.837E9</v>
      </c>
      <c r="K2" s="9">
        <f t="shared" ref="K2:K7" si="5">J2/C2</f>
        <v>0.433254717</v>
      </c>
      <c r="L2" s="7" t="s">
        <v>17</v>
      </c>
      <c r="M2" s="7">
        <v>1.0E7</v>
      </c>
      <c r="N2" s="10">
        <f>C2/E2</f>
        <v>9422222.222</v>
      </c>
      <c r="O2" s="11"/>
      <c r="P2" s="12">
        <f t="shared" ref="P2:P7" si="6">M2/N2</f>
        <v>1.061320755</v>
      </c>
    </row>
    <row r="3">
      <c r="A3" s="13" t="s">
        <v>18</v>
      </c>
      <c r="B3" s="14">
        <v>1.21E10</v>
      </c>
      <c r="C3" s="14">
        <v>5.158E9</v>
      </c>
      <c r="D3" s="14">
        <f t="shared" si="1"/>
        <v>0.4262809917</v>
      </c>
      <c r="E3" s="14">
        <v>780.0</v>
      </c>
      <c r="F3" s="14">
        <v>30.0</v>
      </c>
      <c r="G3" s="15">
        <f t="shared" si="2"/>
        <v>403333333.3</v>
      </c>
      <c r="H3" s="15">
        <f t="shared" si="3"/>
        <v>171933333.3</v>
      </c>
      <c r="I3" s="15">
        <f t="shared" si="4"/>
        <v>0.4262809917</v>
      </c>
      <c r="J3" s="14">
        <v>2.158E9</v>
      </c>
      <c r="K3" s="16">
        <f t="shared" si="5"/>
        <v>0.4183792168</v>
      </c>
      <c r="L3" s="14" t="s">
        <v>19</v>
      </c>
      <c r="M3" s="14">
        <v>1.1E7</v>
      </c>
      <c r="N3" s="14">
        <v>3000000.0</v>
      </c>
      <c r="O3" s="14"/>
      <c r="P3" s="17">
        <f t="shared" si="6"/>
        <v>3.666666667</v>
      </c>
    </row>
    <row r="4">
      <c r="A4" s="18" t="s">
        <v>20</v>
      </c>
      <c r="B4" s="11">
        <v>2.3E10</v>
      </c>
      <c r="C4" s="11">
        <v>9.8E9</v>
      </c>
      <c r="D4" s="11">
        <f t="shared" si="1"/>
        <v>0.4260869565</v>
      </c>
      <c r="E4" s="11">
        <v>2208.0</v>
      </c>
      <c r="F4" s="11">
        <v>32.0</v>
      </c>
      <c r="G4" s="10">
        <f t="shared" si="2"/>
        <v>718750000</v>
      </c>
      <c r="H4" s="10">
        <f t="shared" si="3"/>
        <v>306250000</v>
      </c>
      <c r="I4" s="10">
        <f t="shared" si="4"/>
        <v>0.4260869565</v>
      </c>
      <c r="J4" s="11">
        <v>5.9E9</v>
      </c>
      <c r="K4" s="19">
        <f t="shared" si="5"/>
        <v>0.6020408163</v>
      </c>
      <c r="L4" s="11" t="s">
        <v>17</v>
      </c>
      <c r="M4" s="11">
        <v>6.4E7</v>
      </c>
      <c r="N4" s="10">
        <f t="shared" ref="N4:N6" si="7">C4/E4</f>
        <v>4438405.797</v>
      </c>
      <c r="O4" s="10"/>
      <c r="P4" s="12">
        <f t="shared" si="6"/>
        <v>14.41959184</v>
      </c>
    </row>
    <row r="5">
      <c r="A5" s="13" t="s">
        <v>21</v>
      </c>
      <c r="B5" s="14">
        <v>6.6E9</v>
      </c>
      <c r="C5" s="20">
        <v>3.056E9</v>
      </c>
      <c r="D5" s="15">
        <f t="shared" si="1"/>
        <v>0.463030303</v>
      </c>
      <c r="E5" s="14">
        <v>736.0</v>
      </c>
      <c r="F5" s="14">
        <v>32.0</v>
      </c>
      <c r="G5" s="15">
        <f t="shared" si="2"/>
        <v>206250000</v>
      </c>
      <c r="H5" s="15">
        <f t="shared" si="3"/>
        <v>95500000</v>
      </c>
      <c r="I5" s="15">
        <f t="shared" si="4"/>
        <v>0.463030303</v>
      </c>
      <c r="J5" s="14">
        <v>7.4E8</v>
      </c>
      <c r="K5" s="16">
        <f t="shared" si="5"/>
        <v>0.2421465969</v>
      </c>
      <c r="L5" s="14" t="s">
        <v>17</v>
      </c>
      <c r="M5" s="14">
        <v>8800000.0</v>
      </c>
      <c r="N5" s="15">
        <f t="shared" si="7"/>
        <v>4152173.913</v>
      </c>
      <c r="O5" s="15"/>
      <c r="P5" s="17">
        <f t="shared" si="6"/>
        <v>2.119371728</v>
      </c>
    </row>
    <row r="6">
      <c r="A6" s="18" t="s">
        <v>22</v>
      </c>
      <c r="B6" s="21">
        <v>7.0E8</v>
      </c>
      <c r="C6" s="11">
        <v>1.7070672E7</v>
      </c>
      <c r="D6" s="10">
        <f t="shared" si="1"/>
        <v>0.02438667429</v>
      </c>
      <c r="E6" s="11">
        <v>158.0</v>
      </c>
      <c r="F6" s="11">
        <v>12.0</v>
      </c>
      <c r="G6" s="10">
        <f t="shared" si="2"/>
        <v>58333333.33</v>
      </c>
      <c r="H6" s="10">
        <f t="shared" si="3"/>
        <v>1422556</v>
      </c>
      <c r="I6" s="10">
        <f t="shared" si="4"/>
        <v>0.02438667429</v>
      </c>
      <c r="J6" s="11">
        <v>3554050.0</v>
      </c>
      <c r="K6" s="19">
        <f t="shared" si="5"/>
        <v>0.2081962561</v>
      </c>
      <c r="L6" s="11" t="s">
        <v>17</v>
      </c>
      <c r="M6" s="11">
        <v>103000.0</v>
      </c>
      <c r="N6" s="10">
        <f t="shared" si="7"/>
        <v>108042.2278</v>
      </c>
      <c r="O6" s="10"/>
      <c r="P6" s="12">
        <f t="shared" si="6"/>
        <v>0.9533309526</v>
      </c>
    </row>
    <row r="7">
      <c r="A7" s="13" t="s">
        <v>23</v>
      </c>
      <c r="B7" s="14">
        <v>8.5E9</v>
      </c>
      <c r="C7" s="14">
        <v>2.515511356E9</v>
      </c>
      <c r="D7" s="15">
        <f t="shared" si="1"/>
        <v>0.2959425125</v>
      </c>
      <c r="E7" s="14">
        <v>487.0</v>
      </c>
      <c r="F7" s="14">
        <v>20.0</v>
      </c>
      <c r="G7" s="15">
        <f t="shared" si="2"/>
        <v>425000000</v>
      </c>
      <c r="H7" s="15">
        <f t="shared" si="3"/>
        <v>125775567.8</v>
      </c>
      <c r="I7" s="15">
        <f t="shared" si="4"/>
        <v>0.2959425125</v>
      </c>
      <c r="J7" s="14">
        <v>6.4564E8</v>
      </c>
      <c r="K7" s="16">
        <f t="shared" si="5"/>
        <v>0.2566635203</v>
      </c>
      <c r="L7" s="14" t="s">
        <v>19</v>
      </c>
      <c r="M7" s="14">
        <v>2300000.0</v>
      </c>
      <c r="N7" s="14">
        <v>1400000.0</v>
      </c>
      <c r="O7" s="14"/>
      <c r="P7" s="17">
        <f t="shared" si="6"/>
        <v>1.642857143</v>
      </c>
    </row>
    <row r="8">
      <c r="A8" s="18" t="s">
        <v>24</v>
      </c>
      <c r="B8" s="11">
        <v>1.89E9</v>
      </c>
      <c r="C8" s="11"/>
      <c r="D8" s="10">
        <f t="shared" si="1"/>
        <v>0</v>
      </c>
      <c r="E8" s="11">
        <v>661.0</v>
      </c>
      <c r="F8" s="11">
        <v>20.0</v>
      </c>
      <c r="G8" s="10">
        <f t="shared" si="2"/>
        <v>94500000</v>
      </c>
      <c r="H8" s="10">
        <f t="shared" si="3"/>
        <v>0</v>
      </c>
      <c r="I8" s="10">
        <f t="shared" si="4"/>
        <v>0</v>
      </c>
      <c r="J8" s="10"/>
      <c r="K8" s="19"/>
      <c r="L8" s="10"/>
      <c r="M8" s="10"/>
      <c r="N8" s="10"/>
      <c r="O8" s="10"/>
      <c r="P8" s="12"/>
    </row>
    <row r="9">
      <c r="A9" s="13" t="s">
        <v>25</v>
      </c>
      <c r="B9" s="14">
        <v>8.7477E7</v>
      </c>
      <c r="C9" s="15"/>
      <c r="D9" s="15"/>
      <c r="E9" s="15"/>
      <c r="F9" s="14">
        <v>12.0</v>
      </c>
      <c r="G9" s="15"/>
      <c r="H9" s="15"/>
      <c r="I9" s="15"/>
      <c r="J9" s="15"/>
      <c r="K9" s="16"/>
      <c r="L9" s="15"/>
      <c r="M9" s="15"/>
      <c r="N9" s="15"/>
      <c r="O9" s="15"/>
      <c r="P9" s="17"/>
    </row>
    <row r="10">
      <c r="A10" s="18" t="s">
        <v>26</v>
      </c>
      <c r="B10" s="11"/>
      <c r="C10" s="10"/>
      <c r="D10" s="10"/>
      <c r="E10" s="10"/>
      <c r="F10" s="10"/>
      <c r="G10" s="10"/>
      <c r="H10" s="10"/>
      <c r="I10" s="10"/>
      <c r="J10" s="10"/>
      <c r="K10" s="19"/>
      <c r="L10" s="10"/>
      <c r="M10" s="10"/>
      <c r="N10" s="10"/>
      <c r="O10" s="10"/>
      <c r="P10" s="12"/>
    </row>
    <row r="11">
      <c r="A11" s="13" t="s">
        <v>27</v>
      </c>
      <c r="B11" s="14">
        <v>2.2E9</v>
      </c>
      <c r="C11" s="15"/>
      <c r="D11" s="15"/>
      <c r="E11" s="15"/>
      <c r="F11" s="15"/>
      <c r="G11" s="15"/>
      <c r="H11" s="15"/>
      <c r="I11" s="15"/>
      <c r="J11" s="15"/>
      <c r="K11" s="16"/>
      <c r="L11" s="15"/>
      <c r="M11" s="15"/>
      <c r="N11" s="15"/>
      <c r="O11" s="15"/>
      <c r="P11" s="17"/>
    </row>
    <row r="12">
      <c r="A12" s="18" t="s">
        <v>28</v>
      </c>
      <c r="B12" s="11">
        <v>2.15E8</v>
      </c>
      <c r="C12" s="10"/>
      <c r="D12" s="10"/>
      <c r="E12" s="10"/>
      <c r="F12" s="10"/>
      <c r="G12" s="10"/>
      <c r="H12" s="10"/>
      <c r="I12" s="10"/>
      <c r="J12" s="10"/>
      <c r="K12" s="19"/>
      <c r="L12" s="10"/>
      <c r="M12" s="10"/>
      <c r="N12" s="10"/>
      <c r="O12" s="10"/>
      <c r="P12" s="12"/>
    </row>
    <row r="13">
      <c r="A13" s="13" t="s">
        <v>29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5"/>
      <c r="M13" s="15"/>
      <c r="N13" s="15"/>
      <c r="O13" s="15"/>
      <c r="P13" s="17"/>
    </row>
    <row r="14">
      <c r="A14" s="18" t="s">
        <v>30</v>
      </c>
      <c r="B14" s="10"/>
      <c r="C14" s="10"/>
      <c r="D14" s="10"/>
      <c r="E14" s="10"/>
      <c r="F14" s="10"/>
      <c r="G14" s="10"/>
      <c r="H14" s="10"/>
      <c r="I14" s="10"/>
      <c r="J14" s="10"/>
      <c r="K14" s="19"/>
      <c r="L14" s="10"/>
      <c r="M14" s="10"/>
      <c r="N14" s="10"/>
      <c r="O14" s="10"/>
      <c r="P14" s="12"/>
    </row>
    <row r="15">
      <c r="A15" s="22" t="s">
        <v>31</v>
      </c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3"/>
      <c r="M15" s="23"/>
      <c r="N15" s="23"/>
      <c r="O15" s="23"/>
      <c r="P15" s="25"/>
    </row>
  </sheetData>
  <dataValidations>
    <dataValidation type="custom" allowBlank="1" showDropDown="1" sqref="K2:K15">
      <formula1>AND(ISNUMBER(K2),(NOT(OR(NOT(ISERROR(DATEVALUE(K2))), AND(ISNUMBER(K2), LEFT(CELL("format", K2))="D")))))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4.75"/>
    <col customWidth="1" min="4" max="5" width="19.38"/>
    <col customWidth="1" min="6" max="6" width="16.88"/>
    <col customWidth="1" min="7" max="7" width="22.63"/>
    <col customWidth="1" min="8" max="8" width="20.38"/>
    <col customWidth="1" min="9" max="9" width="37.63"/>
    <col customWidth="1" min="10" max="10" width="17.13"/>
    <col customWidth="1" min="11" max="11" width="21.5"/>
  </cols>
  <sheetData>
    <row r="1">
      <c r="A1" s="1" t="s">
        <v>0</v>
      </c>
      <c r="B1" s="2" t="s">
        <v>1</v>
      </c>
      <c r="C1" s="3" t="s">
        <v>32</v>
      </c>
      <c r="D1" s="2" t="s">
        <v>2</v>
      </c>
      <c r="E1" s="3" t="s">
        <v>33</v>
      </c>
      <c r="F1" s="3" t="s">
        <v>3</v>
      </c>
      <c r="G1" s="2" t="s">
        <v>4</v>
      </c>
      <c r="H1" s="3" t="s">
        <v>5</v>
      </c>
      <c r="I1" s="2" t="s">
        <v>6</v>
      </c>
      <c r="J1" s="3" t="s">
        <v>7</v>
      </c>
      <c r="K1" s="3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4" t="s">
        <v>13</v>
      </c>
      <c r="Q1" s="4" t="s">
        <v>14</v>
      </c>
      <c r="R1" s="5" t="s">
        <v>15</v>
      </c>
    </row>
    <row r="2">
      <c r="A2" s="6" t="s">
        <v>16</v>
      </c>
      <c r="B2" s="7">
        <v>1.134E10</v>
      </c>
      <c r="C2" s="7">
        <f t="shared" ref="C2:C5" si="1">B2/1000000000</f>
        <v>11.34</v>
      </c>
      <c r="D2" s="7">
        <v>4.24E9</v>
      </c>
      <c r="E2" s="26">
        <f t="shared" ref="E2:E5" si="2">D2/1000000000</f>
        <v>4.24</v>
      </c>
      <c r="F2" s="7">
        <f t="shared" ref="F2:F5" si="3">D2/B2</f>
        <v>0.3738977072</v>
      </c>
      <c r="G2" s="7">
        <v>450.0</v>
      </c>
      <c r="H2" s="7">
        <v>30.0</v>
      </c>
      <c r="I2" s="8">
        <f t="shared" ref="I2:I5" si="4">B2/H2</f>
        <v>378000000</v>
      </c>
      <c r="J2" s="8">
        <f t="shared" ref="J2:J5" si="5">D2/H2</f>
        <v>141333333.3</v>
      </c>
      <c r="K2" s="8">
        <f t="shared" ref="K2:K5" si="6">J2/I2</f>
        <v>0.3738977072</v>
      </c>
      <c r="L2" s="7">
        <v>1.837E9</v>
      </c>
      <c r="M2" s="9">
        <f t="shared" ref="M2:M5" si="7">L2/D2</f>
        <v>0.433254717</v>
      </c>
      <c r="N2" s="7" t="s">
        <v>17</v>
      </c>
      <c r="O2" s="7">
        <v>1.0E7</v>
      </c>
      <c r="P2" s="10">
        <f>D2/G2</f>
        <v>9422222.222</v>
      </c>
      <c r="Q2" s="11"/>
      <c r="R2" s="12">
        <f t="shared" ref="R2:R5" si="8">O2/P2</f>
        <v>1.061320755</v>
      </c>
    </row>
    <row r="3">
      <c r="A3" s="13" t="s">
        <v>18</v>
      </c>
      <c r="B3" s="14">
        <v>1.21E10</v>
      </c>
      <c r="C3" s="14">
        <f t="shared" si="1"/>
        <v>12.1</v>
      </c>
      <c r="D3" s="14">
        <v>5.158E9</v>
      </c>
      <c r="E3" s="27">
        <f t="shared" si="2"/>
        <v>5.158</v>
      </c>
      <c r="F3" s="14">
        <f t="shared" si="3"/>
        <v>0.4262809917</v>
      </c>
      <c r="G3" s="14">
        <v>780.0</v>
      </c>
      <c r="H3" s="14">
        <v>30.0</v>
      </c>
      <c r="I3" s="15">
        <f t="shared" si="4"/>
        <v>403333333.3</v>
      </c>
      <c r="J3" s="15">
        <f t="shared" si="5"/>
        <v>171933333.3</v>
      </c>
      <c r="K3" s="15">
        <f t="shared" si="6"/>
        <v>0.4262809917</v>
      </c>
      <c r="L3" s="14">
        <v>2.158E9</v>
      </c>
      <c r="M3" s="16">
        <f t="shared" si="7"/>
        <v>0.4183792168</v>
      </c>
      <c r="N3" s="14" t="s">
        <v>19</v>
      </c>
      <c r="O3" s="14">
        <v>1.1E7</v>
      </c>
      <c r="P3" s="14">
        <v>3000000.0</v>
      </c>
      <c r="Q3" s="14"/>
      <c r="R3" s="17">
        <f t="shared" si="8"/>
        <v>3.666666667</v>
      </c>
    </row>
    <row r="4">
      <c r="A4" s="18" t="s">
        <v>20</v>
      </c>
      <c r="B4" s="11">
        <v>2.3E10</v>
      </c>
      <c r="C4" s="11">
        <f t="shared" si="1"/>
        <v>23</v>
      </c>
      <c r="D4" s="11">
        <v>9.8E9</v>
      </c>
      <c r="E4" s="28">
        <f t="shared" si="2"/>
        <v>9.8</v>
      </c>
      <c r="F4" s="11">
        <f t="shared" si="3"/>
        <v>0.4260869565</v>
      </c>
      <c r="G4" s="11">
        <v>2208.0</v>
      </c>
      <c r="H4" s="11">
        <v>32.0</v>
      </c>
      <c r="I4" s="10">
        <f t="shared" si="4"/>
        <v>718750000</v>
      </c>
      <c r="J4" s="10">
        <f t="shared" si="5"/>
        <v>306250000</v>
      </c>
      <c r="K4" s="10">
        <f t="shared" si="6"/>
        <v>0.4260869565</v>
      </c>
      <c r="L4" s="11">
        <v>5.9E9</v>
      </c>
      <c r="M4" s="19">
        <f t="shared" si="7"/>
        <v>0.6020408163</v>
      </c>
      <c r="N4" s="11" t="s">
        <v>17</v>
      </c>
      <c r="O4" s="11">
        <v>6.4E7</v>
      </c>
      <c r="P4" s="10">
        <f t="shared" ref="P4:P5" si="9">D4/G4</f>
        <v>4438405.797</v>
      </c>
      <c r="Q4" s="10"/>
      <c r="R4" s="12">
        <f t="shared" si="8"/>
        <v>14.41959184</v>
      </c>
    </row>
    <row r="5">
      <c r="A5" s="22" t="s">
        <v>21</v>
      </c>
      <c r="B5" s="29">
        <v>6.6E9</v>
      </c>
      <c r="C5" s="29">
        <f t="shared" si="1"/>
        <v>6.6</v>
      </c>
      <c r="D5" s="30">
        <v>3.056E9</v>
      </c>
      <c r="E5" s="31">
        <f t="shared" si="2"/>
        <v>3.056</v>
      </c>
      <c r="F5" s="23">
        <f t="shared" si="3"/>
        <v>0.463030303</v>
      </c>
      <c r="G5" s="29">
        <v>736.0</v>
      </c>
      <c r="H5" s="29">
        <v>32.0</v>
      </c>
      <c r="I5" s="23">
        <f t="shared" si="4"/>
        <v>206250000</v>
      </c>
      <c r="J5" s="23">
        <f t="shared" si="5"/>
        <v>95500000</v>
      </c>
      <c r="K5" s="23">
        <f t="shared" si="6"/>
        <v>0.463030303</v>
      </c>
      <c r="L5" s="29">
        <v>7.4E8</v>
      </c>
      <c r="M5" s="24">
        <f t="shared" si="7"/>
        <v>0.2421465969</v>
      </c>
      <c r="N5" s="29" t="s">
        <v>17</v>
      </c>
      <c r="O5" s="29">
        <v>8800000.0</v>
      </c>
      <c r="P5" s="23">
        <f t="shared" si="9"/>
        <v>4152173.913</v>
      </c>
      <c r="Q5" s="23"/>
      <c r="R5" s="25">
        <f t="shared" si="8"/>
        <v>2.119371728</v>
      </c>
    </row>
  </sheetData>
  <dataValidations>
    <dataValidation type="custom" allowBlank="1" showDropDown="1" sqref="E2:E5 M2:M5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