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fvCell\doc\"/>
    </mc:Choice>
  </mc:AlternateContent>
  <bookViews>
    <workbookView xWindow="0" yWindow="0" windowWidth="18435" windowHeight="10200" activeTab="2"/>
  </bookViews>
  <sheets>
    <sheet name="Entrada" sheetId="1" r:id="rId1"/>
    <sheet name="density" sheetId="5" r:id="rId2"/>
    <sheet name="specificHeat" sheetId="2" r:id="rId3"/>
    <sheet name="viscosidade_dinamica" sheetId="3" r:id="rId4"/>
    <sheet name="condutividade_termic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4" l="1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39" i="4"/>
  <c r="C39" i="5" l="1"/>
  <c r="D39" i="5" s="1"/>
  <c r="C40" i="5"/>
  <c r="C41" i="5"/>
  <c r="C42" i="5"/>
  <c r="C43" i="5"/>
  <c r="D43" i="5" s="1"/>
  <c r="C44" i="5"/>
  <c r="C45" i="5"/>
  <c r="C46" i="5"/>
  <c r="D46" i="5" s="1"/>
  <c r="C47" i="5"/>
  <c r="C48" i="5"/>
  <c r="C49" i="5"/>
  <c r="C50" i="5"/>
  <c r="C51" i="5"/>
  <c r="C52" i="5"/>
  <c r="C53" i="5"/>
  <c r="C54" i="5"/>
  <c r="D54" i="5" s="1"/>
  <c r="C55" i="5"/>
  <c r="C56" i="5"/>
  <c r="B56" i="5"/>
  <c r="B55" i="5"/>
  <c r="B54" i="5"/>
  <c r="B53" i="5"/>
  <c r="D53" i="5" s="1"/>
  <c r="B52" i="5"/>
  <c r="B51" i="5"/>
  <c r="D50" i="5"/>
  <c r="B50" i="5"/>
  <c r="B49" i="5"/>
  <c r="D49" i="5" s="1"/>
  <c r="B48" i="5"/>
  <c r="B47" i="5"/>
  <c r="B46" i="5"/>
  <c r="B45" i="5"/>
  <c r="D45" i="5" s="1"/>
  <c r="B44" i="5"/>
  <c r="B43" i="5"/>
  <c r="D42" i="5"/>
  <c r="B42" i="5"/>
  <c r="B41" i="5"/>
  <c r="D41" i="5" s="1"/>
  <c r="B40" i="5"/>
  <c r="B39" i="5"/>
  <c r="D51" i="5" l="1"/>
  <c r="D52" i="5"/>
  <c r="D40" i="5"/>
  <c r="D48" i="5"/>
  <c r="D56" i="5"/>
  <c r="D55" i="5"/>
  <c r="D44" i="5"/>
  <c r="D47" i="5"/>
  <c r="D56" i="4"/>
  <c r="B56" i="4"/>
  <c r="D55" i="4"/>
  <c r="B55" i="4"/>
  <c r="B54" i="4"/>
  <c r="D54" i="4" s="1"/>
  <c r="B53" i="4"/>
  <c r="D53" i="4" s="1"/>
  <c r="D52" i="4"/>
  <c r="B52" i="4"/>
  <c r="D51" i="4"/>
  <c r="B51" i="4"/>
  <c r="B50" i="4"/>
  <c r="D50" i="4" s="1"/>
  <c r="B49" i="4"/>
  <c r="D49" i="4" s="1"/>
  <c r="D48" i="4"/>
  <c r="B48" i="4"/>
  <c r="D47" i="4"/>
  <c r="B47" i="4"/>
  <c r="B46" i="4"/>
  <c r="D46" i="4" s="1"/>
  <c r="B45" i="4"/>
  <c r="D45" i="4" s="1"/>
  <c r="D44" i="4"/>
  <c r="B44" i="4"/>
  <c r="D43" i="4"/>
  <c r="B43" i="4"/>
  <c r="B42" i="4"/>
  <c r="D42" i="4" s="1"/>
  <c r="B41" i="4"/>
  <c r="D41" i="4" s="1"/>
  <c r="D40" i="4"/>
  <c r="B40" i="4"/>
  <c r="D39" i="4"/>
  <c r="B39" i="4"/>
  <c r="B56" i="3"/>
  <c r="C56" i="3" s="1"/>
  <c r="D56" i="3" s="1"/>
  <c r="C55" i="3"/>
  <c r="D55" i="3" s="1"/>
  <c r="B55" i="3"/>
  <c r="B54" i="3"/>
  <c r="C54" i="3" s="1"/>
  <c r="D54" i="3" s="1"/>
  <c r="B53" i="3"/>
  <c r="C53" i="3" s="1"/>
  <c r="D53" i="3" s="1"/>
  <c r="B52" i="3"/>
  <c r="C52" i="3" s="1"/>
  <c r="D52" i="3" s="1"/>
  <c r="C51" i="3"/>
  <c r="D51" i="3" s="1"/>
  <c r="B51" i="3"/>
  <c r="B50" i="3"/>
  <c r="C50" i="3" s="1"/>
  <c r="D50" i="3" s="1"/>
  <c r="B49" i="3"/>
  <c r="C49" i="3" s="1"/>
  <c r="D49" i="3" s="1"/>
  <c r="C48" i="3"/>
  <c r="D48" i="3" s="1"/>
  <c r="B48" i="3"/>
  <c r="C47" i="3"/>
  <c r="D47" i="3" s="1"/>
  <c r="B47" i="3"/>
  <c r="B46" i="3"/>
  <c r="C46" i="3" s="1"/>
  <c r="D46" i="3" s="1"/>
  <c r="B45" i="3"/>
  <c r="C45" i="3" s="1"/>
  <c r="D45" i="3" s="1"/>
  <c r="C44" i="3"/>
  <c r="D44" i="3" s="1"/>
  <c r="B44" i="3"/>
  <c r="C43" i="3"/>
  <c r="D43" i="3" s="1"/>
  <c r="B43" i="3"/>
  <c r="B42" i="3"/>
  <c r="C42" i="3" s="1"/>
  <c r="D42" i="3" s="1"/>
  <c r="B41" i="3"/>
  <c r="C41" i="3" s="1"/>
  <c r="D41" i="3" s="1"/>
  <c r="C40" i="3"/>
  <c r="D40" i="3" s="1"/>
  <c r="B40" i="3"/>
  <c r="C39" i="3"/>
  <c r="D39" i="3" s="1"/>
  <c r="B39" i="3"/>
  <c r="C39" i="2"/>
  <c r="D39" i="2" s="1"/>
  <c r="D40" i="2"/>
  <c r="D43" i="2"/>
  <c r="D44" i="2"/>
  <c r="D47" i="2"/>
  <c r="D48" i="2"/>
  <c r="D51" i="2"/>
  <c r="D52" i="2"/>
  <c r="D55" i="2"/>
  <c r="D56" i="2"/>
  <c r="C40" i="2"/>
  <c r="C41" i="2"/>
  <c r="D41" i="2" s="1"/>
  <c r="C42" i="2"/>
  <c r="D42" i="2" s="1"/>
  <c r="C43" i="2"/>
  <c r="C44" i="2"/>
  <c r="C45" i="2"/>
  <c r="D45" i="2" s="1"/>
  <c r="C46" i="2"/>
  <c r="D46" i="2" s="1"/>
  <c r="C47" i="2"/>
  <c r="C48" i="2"/>
  <c r="C49" i="2"/>
  <c r="D49" i="2" s="1"/>
  <c r="C50" i="2"/>
  <c r="D50" i="2" s="1"/>
  <c r="C51" i="2"/>
  <c r="C52" i="2"/>
  <c r="C53" i="2"/>
  <c r="D53" i="2" s="1"/>
  <c r="C54" i="2"/>
  <c r="D54" i="2" s="1"/>
  <c r="C55" i="2"/>
  <c r="C56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<sst xmlns="http://schemas.openxmlformats.org/spreadsheetml/2006/main" count="32" uniqueCount="15">
  <si>
    <t>Specific Heat- cp -(kJ/(kg K))</t>
  </si>
  <si>
    <t>Thermal Conductivity- k -(W/(m K))</t>
  </si>
  <si>
    <t xml:space="preserve">Density- ρ -(kg/m3) </t>
  </si>
  <si>
    <t>Kinematic Viscosity- ν -x 10-6 (m2/s)</t>
  </si>
  <si>
    <t>http://www.engineeringtoolbox.com/air-properties-d_156.html</t>
  </si>
  <si>
    <t>fone</t>
  </si>
  <si>
    <t>°C</t>
  </si>
  <si>
    <t>a1</t>
  </si>
  <si>
    <t>a2</t>
  </si>
  <si>
    <t>a3</t>
  </si>
  <si>
    <t>a4</t>
  </si>
  <si>
    <t>a5</t>
  </si>
  <si>
    <t>a0</t>
  </si>
  <si>
    <t>Teste da curva</t>
  </si>
  <si>
    <t>dynamitic Viscosity (kg/(m.s))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</si>
</sst>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/>
      <right style="medium">
        <color rgb="FFCCCCCC"/>
      </right>
      <top style="thick">
        <color rgb="FFC0C0C0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527777777777781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Entrada!$D$3:$D$20</c:f>
              <c:numCache>
                <c:formatCode>General</c:formatCode>
                <c:ptCount val="18"/>
                <c:pt idx="0">
                  <c:v>1.1599999999999999E-2</c:v>
                </c:pt>
                <c:pt idx="1">
                  <c:v>1.6E-2</c:v>
                </c:pt>
                <c:pt idx="2">
                  <c:v>2.0400000000000001E-2</c:v>
                </c:pt>
                <c:pt idx="3">
                  <c:v>2.4299999999999999E-2</c:v>
                </c:pt>
                <c:pt idx="4">
                  <c:v>2.5700000000000001E-2</c:v>
                </c:pt>
                <c:pt idx="5">
                  <c:v>2.7099999999999999E-2</c:v>
                </c:pt>
                <c:pt idx="6">
                  <c:v>2.8500000000000001E-2</c:v>
                </c:pt>
                <c:pt idx="7">
                  <c:v>2.9899999999999999E-2</c:v>
                </c:pt>
                <c:pt idx="8">
                  <c:v>3.1399999999999997E-2</c:v>
                </c:pt>
                <c:pt idx="9">
                  <c:v>3.2800000000000003E-2</c:v>
                </c:pt>
                <c:pt idx="10">
                  <c:v>3.4299999999999997E-2</c:v>
                </c:pt>
                <c:pt idx="11">
                  <c:v>3.5799999999999998E-2</c:v>
                </c:pt>
                <c:pt idx="12">
                  <c:v>3.7199999999999997E-2</c:v>
                </c:pt>
                <c:pt idx="13">
                  <c:v>3.8600000000000002E-2</c:v>
                </c:pt>
                <c:pt idx="14">
                  <c:v>4.2099999999999999E-2</c:v>
                </c:pt>
                <c:pt idx="15">
                  <c:v>4.5400000000000003E-2</c:v>
                </c:pt>
                <c:pt idx="16">
                  <c:v>4.8500000000000001E-2</c:v>
                </c:pt>
                <c:pt idx="17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20F-AF02-E3362838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527777777777781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Entrada!$D$3:$D$20</c:f>
              <c:numCache>
                <c:formatCode>General</c:formatCode>
                <c:ptCount val="18"/>
                <c:pt idx="0">
                  <c:v>1.1599999999999999E-2</c:v>
                </c:pt>
                <c:pt idx="1">
                  <c:v>1.6E-2</c:v>
                </c:pt>
                <c:pt idx="2">
                  <c:v>2.0400000000000001E-2</c:v>
                </c:pt>
                <c:pt idx="3">
                  <c:v>2.4299999999999999E-2</c:v>
                </c:pt>
                <c:pt idx="4">
                  <c:v>2.5700000000000001E-2</c:v>
                </c:pt>
                <c:pt idx="5">
                  <c:v>2.7099999999999999E-2</c:v>
                </c:pt>
                <c:pt idx="6">
                  <c:v>2.8500000000000001E-2</c:v>
                </c:pt>
                <c:pt idx="7">
                  <c:v>2.9899999999999999E-2</c:v>
                </c:pt>
                <c:pt idx="8">
                  <c:v>3.1399999999999997E-2</c:v>
                </c:pt>
                <c:pt idx="9">
                  <c:v>3.2800000000000003E-2</c:v>
                </c:pt>
                <c:pt idx="10">
                  <c:v>3.4299999999999997E-2</c:v>
                </c:pt>
                <c:pt idx="11">
                  <c:v>3.5799999999999998E-2</c:v>
                </c:pt>
                <c:pt idx="12">
                  <c:v>3.7199999999999997E-2</c:v>
                </c:pt>
                <c:pt idx="13">
                  <c:v>3.8600000000000002E-2</c:v>
                </c:pt>
                <c:pt idx="14">
                  <c:v>4.2099999999999999E-2</c:v>
                </c:pt>
                <c:pt idx="15">
                  <c:v>4.5400000000000003E-2</c:v>
                </c:pt>
                <c:pt idx="16">
                  <c:v>4.8500000000000001E-2</c:v>
                </c:pt>
                <c:pt idx="17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A-46B3-95B4-7E298DB6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61111111111111"/>
          <c:y val="4.5045045045045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Entrada!$F$2</c:f>
              <c:strCache>
                <c:ptCount val="1"/>
                <c:pt idx="0">
                  <c:v>Density- ρ -(kg/m3)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Entrada!$F$3:$F$20</c:f>
              <c:numCache>
                <c:formatCode>General</c:formatCode>
                <c:ptCount val="18"/>
                <c:pt idx="0">
                  <c:v>2.7930000000000001</c:v>
                </c:pt>
                <c:pt idx="1">
                  <c:v>1.98</c:v>
                </c:pt>
                <c:pt idx="2">
                  <c:v>1.534</c:v>
                </c:pt>
                <c:pt idx="3">
                  <c:v>1.2929999999999999</c:v>
                </c:pt>
                <c:pt idx="4">
                  <c:v>1.2050000000000001</c:v>
                </c:pt>
                <c:pt idx="5">
                  <c:v>1.127</c:v>
                </c:pt>
                <c:pt idx="6">
                  <c:v>1.0669999999999999</c:v>
                </c:pt>
                <c:pt idx="7">
                  <c:v>1</c:v>
                </c:pt>
                <c:pt idx="8">
                  <c:v>0.94599999999999995</c:v>
                </c:pt>
                <c:pt idx="9">
                  <c:v>0.89800000000000002</c:v>
                </c:pt>
                <c:pt idx="10">
                  <c:v>0.85399999999999998</c:v>
                </c:pt>
                <c:pt idx="11">
                  <c:v>0.81499999999999995</c:v>
                </c:pt>
                <c:pt idx="12">
                  <c:v>0.77900000000000003</c:v>
                </c:pt>
                <c:pt idx="13">
                  <c:v>0.746</c:v>
                </c:pt>
                <c:pt idx="14">
                  <c:v>0.67500000000000004</c:v>
                </c:pt>
                <c:pt idx="15">
                  <c:v>0.61599999999999999</c:v>
                </c:pt>
                <c:pt idx="16">
                  <c:v>0.56599999999999995</c:v>
                </c:pt>
                <c:pt idx="17">
                  <c:v>0.52400000000000002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7E8-B9F6-D5397D97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961891260339643"/>
          <c:y val="1.9028746606704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Entrada!$F$2</c:f>
              <c:strCache>
                <c:ptCount val="1"/>
                <c:pt idx="0">
                  <c:v>Density- ρ -(kg/m3)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610856054098418E-2"/>
                  <c:y val="-0.60077598118361708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Entrada!$B$3:$B$20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Entrada!$F$3:$F$20</c:f>
              <c:numCache>
                <c:formatCode>General</c:formatCode>
                <c:ptCount val="18"/>
                <c:pt idx="0">
                  <c:v>2.7930000000000001</c:v>
                </c:pt>
                <c:pt idx="1">
                  <c:v>1.98</c:v>
                </c:pt>
                <c:pt idx="2">
                  <c:v>1.534</c:v>
                </c:pt>
                <c:pt idx="3">
                  <c:v>1.2929999999999999</c:v>
                </c:pt>
                <c:pt idx="4">
                  <c:v>1.2050000000000001</c:v>
                </c:pt>
                <c:pt idx="5">
                  <c:v>1.127</c:v>
                </c:pt>
                <c:pt idx="6">
                  <c:v>1.0669999999999999</c:v>
                </c:pt>
                <c:pt idx="7">
                  <c:v>1</c:v>
                </c:pt>
                <c:pt idx="8">
                  <c:v>0.94599999999999995</c:v>
                </c:pt>
                <c:pt idx="9">
                  <c:v>0.89800000000000002</c:v>
                </c:pt>
                <c:pt idx="10">
                  <c:v>0.85399999999999998</c:v>
                </c:pt>
                <c:pt idx="11">
                  <c:v>0.81499999999999995</c:v>
                </c:pt>
                <c:pt idx="12">
                  <c:v>0.77900000000000003</c:v>
                </c:pt>
                <c:pt idx="13">
                  <c:v>0.746</c:v>
                </c:pt>
                <c:pt idx="14">
                  <c:v>0.67500000000000004</c:v>
                </c:pt>
                <c:pt idx="15">
                  <c:v>0.61599999999999999</c:v>
                </c:pt>
                <c:pt idx="16">
                  <c:v>0.56599999999999995</c:v>
                </c:pt>
                <c:pt idx="17">
                  <c:v>0.52400000000000002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F-4551-A252-D4038A09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81638232"/>
        <c:axId val="581641840"/>
      </c:scatterChart>
      <c:valAx>
        <c:axId val="58163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41840"/>
        <c:crosses val="autoZero"/>
        <c:crossBetween val="midCat"/>
      </c:valAx>
      <c:valAx>
        <c:axId val="5816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3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Entrada!$C$2</c:f>
              <c:strCache>
                <c:ptCount val="1"/>
                <c:pt idx="0">
                  <c:v>Specific Heat- cp -(kJ/(kg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3532147807366776"/>
                  <c:y val="6.8046790054126394E-2"/>
                </c:manualLayout>
              </c:layout>
              <c:numFmt formatCode="0.0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Entrada!$B$3:$B$20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Entrada!$C$3:$C$20</c:f>
              <c:numCache>
                <c:formatCode>General</c:formatCode>
                <c:ptCount val="18"/>
                <c:pt idx="0">
                  <c:v>1.026</c:v>
                </c:pt>
                <c:pt idx="1">
                  <c:v>1.0089999999999999</c:v>
                </c:pt>
                <c:pt idx="2">
                  <c:v>1.0049999999999999</c:v>
                </c:pt>
                <c:pt idx="3">
                  <c:v>1.0049999999999999</c:v>
                </c:pt>
                <c:pt idx="4">
                  <c:v>1.0049999999999999</c:v>
                </c:pt>
                <c:pt idx="5">
                  <c:v>1.0049999999999999</c:v>
                </c:pt>
                <c:pt idx="6">
                  <c:v>1.0089999999999999</c:v>
                </c:pt>
                <c:pt idx="7">
                  <c:v>1.0089999999999999</c:v>
                </c:pt>
                <c:pt idx="8">
                  <c:v>1.0089999999999999</c:v>
                </c:pt>
                <c:pt idx="9">
                  <c:v>1.0129999999999999</c:v>
                </c:pt>
                <c:pt idx="10">
                  <c:v>1.0129999999999999</c:v>
                </c:pt>
                <c:pt idx="11">
                  <c:v>1.0169999999999999</c:v>
                </c:pt>
                <c:pt idx="12">
                  <c:v>1.022</c:v>
                </c:pt>
                <c:pt idx="13">
                  <c:v>1.026</c:v>
                </c:pt>
                <c:pt idx="14">
                  <c:v>1.034</c:v>
                </c:pt>
                <c:pt idx="15">
                  <c:v>1.0469999999999999</c:v>
                </c:pt>
                <c:pt idx="16">
                  <c:v>1.0549999999999999</c:v>
                </c:pt>
                <c:pt idx="17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C-499E-9910-39A063E5534F}"/>
            </c:ext>
          </c:extLst>
        </c:ser>
        <c:ser>
          <c:idx val="0"/>
          <c:order val="1"/>
          <c:tx>
            <c:strRef>
              <c:f>specificHeat!$B$38</c:f>
              <c:strCache>
                <c:ptCount val="1"/>
                <c:pt idx="0">
                  <c:v>Teste da curva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specificHeat!$B$39:$B$56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specificHeat!$C$39:$C$56</c:f>
              <c:numCache>
                <c:formatCode>0.00E+00</c:formatCode>
                <c:ptCount val="18"/>
                <c:pt idx="0">
                  <c:v>1.0254286825658903</c:v>
                </c:pt>
                <c:pt idx="1">
                  <c:v>1.0105104024672593</c:v>
                </c:pt>
                <c:pt idx="2">
                  <c:v>1.004642473336268</c:v>
                </c:pt>
                <c:pt idx="3">
                  <c:v>1.0040045759983216</c:v>
                </c:pt>
                <c:pt idx="4">
                  <c:v>1.0046685470861692</c:v>
                </c:pt>
                <c:pt idx="5">
                  <c:v>1.005713302874327</c:v>
                </c:pt>
                <c:pt idx="6">
                  <c:v>1.0070803462650231</c:v>
                </c:pt>
                <c:pt idx="7">
                  <c:v>1.0087333682125448</c:v>
                </c:pt>
                <c:pt idx="8">
                  <c:v>1.0106541735221506</c:v>
                </c:pt>
                <c:pt idx="9">
                  <c:v>1.012838606648983</c:v>
                </c:pt>
                <c:pt idx="10">
                  <c:v>1.0152924774969752</c:v>
                </c:pt>
                <c:pt idx="11">
                  <c:v>1.0180274872177661</c:v>
                </c:pt>
                <c:pt idx="12">
                  <c:v>1.0210571540096085</c:v>
                </c:pt>
                <c:pt idx="13">
                  <c:v>1.0243927389162812</c:v>
                </c:pt>
                <c:pt idx="14">
                  <c:v>1.0340758339542564</c:v>
                </c:pt>
                <c:pt idx="15">
                  <c:v>1.0453822215539081</c:v>
                </c:pt>
                <c:pt idx="16">
                  <c:v>1.0572165099449902</c:v>
                </c:pt>
                <c:pt idx="17">
                  <c:v>1.0672810979002907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6C-499E-9910-39A063E5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72814650102182E-2"/>
          <c:y val="2.8933097717170998E-2"/>
          <c:w val="0.92802890554179929"/>
          <c:h val="0.86239084590201776"/>
        </c:manualLayout>
      </c:layout>
      <c:scatterChart>
        <c:scatterStyle val="lineMarker"/>
        <c:varyColors val="0"/>
        <c:ser>
          <c:idx val="4"/>
          <c:order val="0"/>
          <c:tx>
            <c:strRef>
              <c:f>Entrada!$G$2</c:f>
              <c:strCache>
                <c:ptCount val="1"/>
                <c:pt idx="0">
                  <c:v>dynamitic Viscosity (kg/(m.s))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2516521241329684"/>
                  <c:y val="-0.64305385429109729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Entrada!$B$3:$B$20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Entrada!$G$3:$G$20</c:f>
              <c:numCache>
                <c:formatCode>General</c:formatCode>
                <c:ptCount val="18"/>
                <c:pt idx="0">
                  <c:v>2.2930530000000002E-5</c:v>
                </c:pt>
                <c:pt idx="1">
                  <c:v>1.1523599999999999E-5</c:v>
                </c:pt>
                <c:pt idx="2">
                  <c:v>6.9183399999999997E-6</c:v>
                </c:pt>
                <c:pt idx="3">
                  <c:v>4.74531E-6</c:v>
                </c:pt>
                <c:pt idx="4">
                  <c:v>4.1331500000000004E-6</c:v>
                </c:pt>
                <c:pt idx="5">
                  <c:v>3.6064000000000003E-6</c:v>
                </c:pt>
                <c:pt idx="6">
                  <c:v>3.2009999999999995E-6</c:v>
                </c:pt>
                <c:pt idx="7">
                  <c:v>2.83E-6</c:v>
                </c:pt>
                <c:pt idx="8">
                  <c:v>2.53528E-6</c:v>
                </c:pt>
                <c:pt idx="9">
                  <c:v>2.2898999999999999E-6</c:v>
                </c:pt>
                <c:pt idx="10">
                  <c:v>2.0752200000000002E-6</c:v>
                </c:pt>
                <c:pt idx="11">
                  <c:v>1.8907999999999998E-6</c:v>
                </c:pt>
                <c:pt idx="12">
                  <c:v>1.7215899999999999E-6</c:v>
                </c:pt>
                <c:pt idx="13">
                  <c:v>1.5740599999999996E-6</c:v>
                </c:pt>
                <c:pt idx="14">
                  <c:v>1.28925E-6</c:v>
                </c:pt>
                <c:pt idx="15">
                  <c:v>1.0780000000000001E-6</c:v>
                </c:pt>
                <c:pt idx="16">
                  <c:v>9.1125999999999992E-7</c:v>
                </c:pt>
                <c:pt idx="17">
                  <c:v>7.8075999999999996E-7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C-4183-B64A-ACBBDF8C68B1}"/>
            </c:ext>
          </c:extLst>
        </c:ser>
        <c:ser>
          <c:idx val="0"/>
          <c:order val="1"/>
          <c:tx>
            <c:strRef>
              <c:f>viscosidade_dinamica!$B$38</c:f>
              <c:strCache>
                <c:ptCount val="1"/>
                <c:pt idx="0">
                  <c:v>Teste da curva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viscosidade_dinamica!$B$39:$B$56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viscosidade_dinamica!$C$39:$C$56</c:f>
              <c:numCache>
                <c:formatCode>0.00E+00</c:formatCode>
                <c:ptCount val="18"/>
                <c:pt idx="0">
                  <c:v>2.2780312902656119E-5</c:v>
                </c:pt>
                <c:pt idx="1">
                  <c:v>1.1957690024980006E-5</c:v>
                </c:pt>
                <c:pt idx="2">
                  <c:v>6.7509173059464403E-6</c:v>
                </c:pt>
                <c:pt idx="3">
                  <c:v>4.4641754280142003E-6</c:v>
                </c:pt>
                <c:pt idx="4">
                  <c:v>3.9609848758178858E-6</c:v>
                </c:pt>
                <c:pt idx="5">
                  <c:v>3.5775077190980837E-6</c:v>
                </c:pt>
                <c:pt idx="6">
                  <c:v>3.2625548922810059E-6</c:v>
                </c:pt>
                <c:pt idx="7">
                  <c:v>2.9807604906837885E-6</c:v>
                </c:pt>
                <c:pt idx="8">
                  <c:v>2.7103387360201289E-6</c:v>
                </c:pt>
                <c:pt idx="9">
                  <c:v>2.4408409419052196E-6</c:v>
                </c:pt>
                <c:pt idx="10">
                  <c:v>2.1709124793607893E-6</c:v>
                </c:pt>
                <c:pt idx="11">
                  <c:v>1.9060497423200364E-6</c:v>
                </c:pt>
                <c:pt idx="12">
                  <c:v>1.6563571131327247E-6</c:v>
                </c:pt>
                <c:pt idx="13">
                  <c:v>1.4343039280709837E-6</c:v>
                </c:pt>
                <c:pt idx="14">
                  <c:v>1.0769517206033824E-6</c:v>
                </c:pt>
                <c:pt idx="15">
                  <c:v>1.0579808623164313E-6</c:v>
                </c:pt>
                <c:pt idx="16">
                  <c:v>1.1682283577653683E-6</c:v>
                </c:pt>
                <c:pt idx="17">
                  <c:v>6.7758247937128901E-7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C-4183-B64A-ACBBDF8C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527777777777781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2.7296897397245234E-2"/>
                  <c:y val="-4.489622376538726E-2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Entrada!$B$3:$B$20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Entrada!$D$3:$D$20</c:f>
              <c:numCache>
                <c:formatCode>General</c:formatCode>
                <c:ptCount val="18"/>
                <c:pt idx="0">
                  <c:v>1.1599999999999999E-2</c:v>
                </c:pt>
                <c:pt idx="1">
                  <c:v>1.6E-2</c:v>
                </c:pt>
                <c:pt idx="2">
                  <c:v>2.0400000000000001E-2</c:v>
                </c:pt>
                <c:pt idx="3">
                  <c:v>2.4299999999999999E-2</c:v>
                </c:pt>
                <c:pt idx="4">
                  <c:v>2.5700000000000001E-2</c:v>
                </c:pt>
                <c:pt idx="5">
                  <c:v>2.7099999999999999E-2</c:v>
                </c:pt>
                <c:pt idx="6">
                  <c:v>2.8500000000000001E-2</c:v>
                </c:pt>
                <c:pt idx="7">
                  <c:v>2.9899999999999999E-2</c:v>
                </c:pt>
                <c:pt idx="8">
                  <c:v>3.1399999999999997E-2</c:v>
                </c:pt>
                <c:pt idx="9">
                  <c:v>3.2800000000000003E-2</c:v>
                </c:pt>
                <c:pt idx="10">
                  <c:v>3.4299999999999997E-2</c:v>
                </c:pt>
                <c:pt idx="11">
                  <c:v>3.5799999999999998E-2</c:v>
                </c:pt>
                <c:pt idx="12">
                  <c:v>3.7199999999999997E-2</c:v>
                </c:pt>
                <c:pt idx="13">
                  <c:v>3.8600000000000002E-2</c:v>
                </c:pt>
                <c:pt idx="14">
                  <c:v>4.2099999999999999E-2</c:v>
                </c:pt>
                <c:pt idx="15">
                  <c:v>4.5400000000000003E-2</c:v>
                </c:pt>
                <c:pt idx="16">
                  <c:v>4.8500000000000001E-2</c:v>
                </c:pt>
                <c:pt idx="17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6-4DBA-9A09-03D05237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52</xdr:row>
      <xdr:rowOff>133350</xdr:rowOff>
    </xdr:from>
    <xdr:to>
      <xdr:col>2</xdr:col>
      <xdr:colOff>3600450</xdr:colOff>
      <xdr:row>67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CDE8E0-A784-4108-B440-4367E850D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2162175</xdr:colOff>
      <xdr:row>21</xdr:row>
      <xdr:rowOff>85725</xdr:rowOff>
    </xdr:from>
    <xdr:to>
      <xdr:col>6</xdr:col>
      <xdr:colOff>819150</xdr:colOff>
      <xdr:row>36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A19B3E-C12E-4104-8931-2549B2198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21</xdr:row>
      <xdr:rowOff>152400</xdr:rowOff>
    </xdr:from>
    <xdr:to>
      <xdr:col>18</xdr:col>
      <xdr:colOff>228600</xdr:colOff>
      <xdr:row>36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7C337F-2FF3-4389-8E76-DFFD799A4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104775</xdr:rowOff>
    </xdr:from>
    <xdr:to>
      <xdr:col>12</xdr:col>
      <xdr:colOff>85724</xdr:colOff>
      <xdr:row>31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3D45A6-E590-4592-AA9D-7815713E8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366712</xdr:colOff>
      <xdr:row>7</xdr:row>
      <xdr:rowOff>47625</xdr:rowOff>
    </xdr:from>
    <xdr:to>
      <xdr:col>22</xdr:col>
      <xdr:colOff>61912</xdr:colOff>
      <xdr:row>21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761619-EC23-4625-B6FE-3ADA41A8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219075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07A88-B646-4C20-8383-FCE27BB25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28575</xdr:rowOff>
    </xdr:from>
    <xdr:to>
      <xdr:col>19</xdr:col>
      <xdr:colOff>485774</xdr:colOff>
      <xdr:row>29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B13EC7-5D0C-4FAE-B7B6-4F86CD11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28574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1680F-4755-4C43-A583-247EE9896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6" workbookViewId="0">
      <selection activeCell="G3" sqref="G3:G21"/>
    </sheetView>
  </sheetViews>
  <sheetFormatPr defaultRowHeight="15" x14ac:dyDescent="0.25"/>
  <cols>
    <col min="1" max="1" width="5.140625" bestFit="1" customWidth="1"/>
    <col min="2" max="2" width="18.140625" customWidth="1"/>
    <col min="3" max="3" width="56.7109375" customWidth="1"/>
    <col min="4" max="4" width="36.28515625" bestFit="1" customWidth="1"/>
    <col min="5" max="5" width="33.5703125" bestFit="1" customWidth="1"/>
    <col min="6" max="6" width="18.85546875" bestFit="1" customWidth="1"/>
    <col min="7" max="7" width="27.85546875" customWidth="1"/>
  </cols>
  <sheetData>
    <row r="1" spans="1:7" x14ac:dyDescent="0.25">
      <c r="A1" t="s">
        <v>5</v>
      </c>
      <c r="C1" s="8" t="s">
        <v>4</v>
      </c>
      <c r="D1" s="8"/>
    </row>
    <row r="2" spans="1:7" ht="15.75" thickBot="1" x14ac:dyDescent="0.3">
      <c r="A2" t="s">
        <v>6</v>
      </c>
      <c r="C2" s="7" t="s">
        <v>0</v>
      </c>
      <c r="D2" s="7" t="s">
        <v>1</v>
      </c>
      <c r="E2" t="s">
        <v>3</v>
      </c>
      <c r="F2" t="s">
        <v>2</v>
      </c>
      <c r="G2" t="s">
        <v>14</v>
      </c>
    </row>
    <row r="3" spans="1:7" ht="16.5" thickTop="1" thickBot="1" x14ac:dyDescent="0.3">
      <c r="A3" s="2">
        <v>-150</v>
      </c>
      <c r="B3" s="9">
        <f>A3+273.15</f>
        <v>123.14999999999998</v>
      </c>
      <c r="C3" s="3">
        <v>1.026</v>
      </c>
      <c r="D3" s="3">
        <v>1.1599999999999999E-2</v>
      </c>
      <c r="E3" s="3">
        <v>8.2100000000000009</v>
      </c>
      <c r="F3" s="3">
        <v>2.7930000000000001</v>
      </c>
      <c r="G3">
        <f>F3*E3*10^-6</f>
        <v>2.2930530000000002E-5</v>
      </c>
    </row>
    <row r="4" spans="1:7" ht="16.5" thickTop="1" thickBot="1" x14ac:dyDescent="0.3">
      <c r="A4" s="4">
        <v>-100</v>
      </c>
      <c r="B4" s="9">
        <f t="shared" ref="B4:B20" si="0">A4+273.15</f>
        <v>173.14999999999998</v>
      </c>
      <c r="C4" s="1">
        <v>1.0089999999999999</v>
      </c>
      <c r="D4" s="1">
        <v>1.6E-2</v>
      </c>
      <c r="E4" s="1">
        <v>5.82</v>
      </c>
      <c r="F4" s="1">
        <v>1.98</v>
      </c>
      <c r="G4">
        <f t="shared" ref="G4:G20" si="1">F4*E4*10^-6</f>
        <v>1.1523599999999999E-5</v>
      </c>
    </row>
    <row r="5" spans="1:7" ht="16.5" thickTop="1" thickBot="1" x14ac:dyDescent="0.3">
      <c r="A5" s="4">
        <v>-50</v>
      </c>
      <c r="B5" s="9">
        <f t="shared" si="0"/>
        <v>223.14999999999998</v>
      </c>
      <c r="C5" s="1">
        <v>1.0049999999999999</v>
      </c>
      <c r="D5" s="1">
        <v>2.0400000000000001E-2</v>
      </c>
      <c r="E5" s="1">
        <v>4.51</v>
      </c>
      <c r="F5" s="1">
        <v>1.534</v>
      </c>
      <c r="G5">
        <f t="shared" si="1"/>
        <v>6.9183399999999997E-6</v>
      </c>
    </row>
    <row r="6" spans="1:7" ht="16.5" thickTop="1" thickBot="1" x14ac:dyDescent="0.3">
      <c r="A6" s="4">
        <v>0</v>
      </c>
      <c r="B6" s="9">
        <f t="shared" si="0"/>
        <v>273.14999999999998</v>
      </c>
      <c r="C6" s="1">
        <v>1.0049999999999999</v>
      </c>
      <c r="D6" s="1">
        <v>2.4299999999999999E-2</v>
      </c>
      <c r="E6" s="1">
        <v>3.67</v>
      </c>
      <c r="F6" s="1">
        <v>1.2929999999999999</v>
      </c>
      <c r="G6">
        <f t="shared" si="1"/>
        <v>4.74531E-6</v>
      </c>
    </row>
    <row r="7" spans="1:7" ht="16.5" thickTop="1" thickBot="1" x14ac:dyDescent="0.3">
      <c r="A7" s="4">
        <v>20</v>
      </c>
      <c r="B7" s="9">
        <f t="shared" si="0"/>
        <v>293.14999999999998</v>
      </c>
      <c r="C7" s="1">
        <v>1.0049999999999999</v>
      </c>
      <c r="D7" s="1">
        <v>2.5700000000000001E-2</v>
      </c>
      <c r="E7" s="1">
        <v>3.43</v>
      </c>
      <c r="F7" s="1">
        <v>1.2050000000000001</v>
      </c>
      <c r="G7">
        <f t="shared" si="1"/>
        <v>4.1331500000000004E-6</v>
      </c>
    </row>
    <row r="8" spans="1:7" ht="16.5" thickTop="1" thickBot="1" x14ac:dyDescent="0.3">
      <c r="A8" s="4">
        <v>40</v>
      </c>
      <c r="B8" s="9">
        <f t="shared" si="0"/>
        <v>313.14999999999998</v>
      </c>
      <c r="C8" s="1">
        <v>1.0049999999999999</v>
      </c>
      <c r="D8" s="1">
        <v>2.7099999999999999E-2</v>
      </c>
      <c r="E8" s="1">
        <v>3.2</v>
      </c>
      <c r="F8" s="1">
        <v>1.127</v>
      </c>
      <c r="G8">
        <f t="shared" si="1"/>
        <v>3.6064000000000003E-6</v>
      </c>
    </row>
    <row r="9" spans="1:7" ht="16.5" thickTop="1" thickBot="1" x14ac:dyDescent="0.3">
      <c r="A9" s="4">
        <v>60</v>
      </c>
      <c r="B9" s="9">
        <f t="shared" si="0"/>
        <v>333.15</v>
      </c>
      <c r="C9" s="1">
        <v>1.0089999999999999</v>
      </c>
      <c r="D9" s="1">
        <v>2.8500000000000001E-2</v>
      </c>
      <c r="E9" s="1">
        <v>3</v>
      </c>
      <c r="F9" s="1">
        <v>1.0669999999999999</v>
      </c>
      <c r="G9">
        <f t="shared" si="1"/>
        <v>3.2009999999999995E-6</v>
      </c>
    </row>
    <row r="10" spans="1:7" ht="16.5" thickTop="1" thickBot="1" x14ac:dyDescent="0.3">
      <c r="A10" s="4">
        <v>80</v>
      </c>
      <c r="B10" s="9">
        <f t="shared" si="0"/>
        <v>353.15</v>
      </c>
      <c r="C10" s="1">
        <v>1.0089999999999999</v>
      </c>
      <c r="D10" s="1">
        <v>2.9899999999999999E-2</v>
      </c>
      <c r="E10" s="1">
        <v>2.83</v>
      </c>
      <c r="F10" s="1">
        <v>1</v>
      </c>
      <c r="G10">
        <f t="shared" si="1"/>
        <v>2.83E-6</v>
      </c>
    </row>
    <row r="11" spans="1:7" ht="16.5" thickTop="1" thickBot="1" x14ac:dyDescent="0.3">
      <c r="A11" s="4">
        <v>100</v>
      </c>
      <c r="B11" s="9">
        <f t="shared" si="0"/>
        <v>373.15</v>
      </c>
      <c r="C11" s="1">
        <v>1.0089999999999999</v>
      </c>
      <c r="D11" s="1">
        <v>3.1399999999999997E-2</v>
      </c>
      <c r="E11" s="1">
        <v>2.68</v>
      </c>
      <c r="F11" s="1">
        <v>0.94599999999999995</v>
      </c>
      <c r="G11">
        <f t="shared" si="1"/>
        <v>2.53528E-6</v>
      </c>
    </row>
    <row r="12" spans="1:7" ht="16.5" thickTop="1" thickBot="1" x14ac:dyDescent="0.3">
      <c r="A12" s="4">
        <v>120</v>
      </c>
      <c r="B12" s="9">
        <f t="shared" si="0"/>
        <v>393.15</v>
      </c>
      <c r="C12" s="1">
        <v>1.0129999999999999</v>
      </c>
      <c r="D12" s="1">
        <v>3.2800000000000003E-2</v>
      </c>
      <c r="E12" s="1">
        <v>2.5499999999999998</v>
      </c>
      <c r="F12" s="1">
        <v>0.89800000000000002</v>
      </c>
      <c r="G12">
        <f t="shared" si="1"/>
        <v>2.2898999999999999E-6</v>
      </c>
    </row>
    <row r="13" spans="1:7" ht="16.5" thickTop="1" thickBot="1" x14ac:dyDescent="0.3">
      <c r="A13" s="4">
        <v>140</v>
      </c>
      <c r="B13" s="9">
        <f t="shared" si="0"/>
        <v>413.15</v>
      </c>
      <c r="C13" s="1">
        <v>1.0129999999999999</v>
      </c>
      <c r="D13" s="1">
        <v>3.4299999999999997E-2</v>
      </c>
      <c r="E13" s="1">
        <v>2.4300000000000002</v>
      </c>
      <c r="F13" s="1">
        <v>0.85399999999999998</v>
      </c>
      <c r="G13">
        <f t="shared" si="1"/>
        <v>2.0752200000000002E-6</v>
      </c>
    </row>
    <row r="14" spans="1:7" ht="16.5" thickTop="1" thickBot="1" x14ac:dyDescent="0.3">
      <c r="A14" s="4">
        <v>160</v>
      </c>
      <c r="B14" s="9">
        <f t="shared" si="0"/>
        <v>433.15</v>
      </c>
      <c r="C14" s="1">
        <v>1.0169999999999999</v>
      </c>
      <c r="D14" s="1">
        <v>3.5799999999999998E-2</v>
      </c>
      <c r="E14" s="1">
        <v>2.3199999999999998</v>
      </c>
      <c r="F14" s="1">
        <v>0.81499999999999995</v>
      </c>
      <c r="G14">
        <f t="shared" si="1"/>
        <v>1.8907999999999998E-6</v>
      </c>
    </row>
    <row r="15" spans="1:7" ht="16.5" thickTop="1" thickBot="1" x14ac:dyDescent="0.3">
      <c r="A15" s="4">
        <v>180</v>
      </c>
      <c r="B15" s="9">
        <f t="shared" si="0"/>
        <v>453.15</v>
      </c>
      <c r="C15" s="1">
        <v>1.022</v>
      </c>
      <c r="D15" s="1">
        <v>3.7199999999999997E-2</v>
      </c>
      <c r="E15" s="1">
        <v>2.21</v>
      </c>
      <c r="F15" s="1">
        <v>0.77900000000000003</v>
      </c>
      <c r="G15">
        <f t="shared" si="1"/>
        <v>1.7215899999999999E-6</v>
      </c>
    </row>
    <row r="16" spans="1:7" ht="16.5" thickTop="1" thickBot="1" x14ac:dyDescent="0.3">
      <c r="A16" s="4">
        <v>200</v>
      </c>
      <c r="B16" s="9">
        <f t="shared" si="0"/>
        <v>473.15</v>
      </c>
      <c r="C16" s="1">
        <v>1.026</v>
      </c>
      <c r="D16" s="1">
        <v>3.8600000000000002E-2</v>
      </c>
      <c r="E16" s="1">
        <v>2.11</v>
      </c>
      <c r="F16" s="1">
        <v>0.746</v>
      </c>
      <c r="G16">
        <f t="shared" si="1"/>
        <v>1.5740599999999996E-6</v>
      </c>
    </row>
    <row r="17" spans="1:7" ht="16.5" thickTop="1" thickBot="1" x14ac:dyDescent="0.3">
      <c r="A17" s="4">
        <v>250</v>
      </c>
      <c r="B17" s="9">
        <f t="shared" si="0"/>
        <v>523.15</v>
      </c>
      <c r="C17" s="1">
        <v>1.034</v>
      </c>
      <c r="D17" s="1">
        <v>4.2099999999999999E-2</v>
      </c>
      <c r="E17" s="1">
        <v>1.91</v>
      </c>
      <c r="F17" s="1">
        <v>0.67500000000000004</v>
      </c>
      <c r="G17">
        <f t="shared" si="1"/>
        <v>1.28925E-6</v>
      </c>
    </row>
    <row r="18" spans="1:7" ht="16.5" thickTop="1" thickBot="1" x14ac:dyDescent="0.3">
      <c r="A18" s="4">
        <v>300</v>
      </c>
      <c r="B18" s="9">
        <f t="shared" si="0"/>
        <v>573.15</v>
      </c>
      <c r="C18" s="1">
        <v>1.0469999999999999</v>
      </c>
      <c r="D18" s="1">
        <v>4.5400000000000003E-2</v>
      </c>
      <c r="E18" s="1">
        <v>1.75</v>
      </c>
      <c r="F18" s="1">
        <v>0.61599999999999999</v>
      </c>
      <c r="G18">
        <f t="shared" si="1"/>
        <v>1.0780000000000001E-6</v>
      </c>
    </row>
    <row r="19" spans="1:7" ht="16.5" thickTop="1" thickBot="1" x14ac:dyDescent="0.3">
      <c r="A19" s="4">
        <v>350</v>
      </c>
      <c r="B19" s="9">
        <f t="shared" si="0"/>
        <v>623.15</v>
      </c>
      <c r="C19" s="1">
        <v>1.0549999999999999</v>
      </c>
      <c r="D19" s="1">
        <v>4.8500000000000001E-2</v>
      </c>
      <c r="E19" s="1">
        <v>1.61</v>
      </c>
      <c r="F19" s="1">
        <v>0.56599999999999995</v>
      </c>
      <c r="G19">
        <f t="shared" si="1"/>
        <v>9.1125999999999992E-7</v>
      </c>
    </row>
    <row r="20" spans="1:7" ht="16.5" thickTop="1" thickBot="1" x14ac:dyDescent="0.3">
      <c r="A20" s="5">
        <v>400</v>
      </c>
      <c r="B20" s="9">
        <f t="shared" si="0"/>
        <v>673.15</v>
      </c>
      <c r="C20" s="6">
        <v>1.0680000000000001</v>
      </c>
      <c r="D20" s="6">
        <v>5.1499999999999997E-2</v>
      </c>
      <c r="E20" s="6">
        <v>1.49</v>
      </c>
      <c r="F20" s="6">
        <v>0.52400000000000002</v>
      </c>
      <c r="G20">
        <f t="shared" si="1"/>
        <v>7.8075999999999996E-7</v>
      </c>
    </row>
    <row r="21" spans="1:7" ht="15.75" thickTop="1" x14ac:dyDescent="0.25"/>
    <row r="22" spans="1:7" x14ac:dyDescent="0.25">
      <c r="C22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57"/>
  <sheetViews>
    <sheetView topLeftCell="A22" workbookViewId="0">
      <selection activeCell="C43" sqref="C43"/>
    </sheetView>
  </sheetViews>
  <sheetFormatPr defaultRowHeight="15" x14ac:dyDescent="0.25"/>
  <sheetData>
    <row r="35" spans="1:6" x14ac:dyDescent="0.25">
      <c r="A35" t="s">
        <v>11</v>
      </c>
      <c r="B35" t="s">
        <v>10</v>
      </c>
    </row>
    <row r="36" spans="1:6" x14ac:dyDescent="0.25">
      <c r="A36" s="10">
        <v>314.55916966863202</v>
      </c>
      <c r="B36">
        <v>-0.98115089269056399</v>
      </c>
      <c r="C36" s="10"/>
      <c r="D36" s="10"/>
      <c r="E36" s="10"/>
      <c r="F36" s="10"/>
    </row>
    <row r="38" spans="1:6" ht="15.75" thickBot="1" x14ac:dyDescent="0.3">
      <c r="B38" t="s">
        <v>13</v>
      </c>
    </row>
    <row r="39" spans="1:6" ht="16.5" thickTop="1" thickBot="1" x14ac:dyDescent="0.3">
      <c r="A39" s="2">
        <v>-150</v>
      </c>
      <c r="B39" s="9">
        <f>A39+273.15</f>
        <v>123.14999999999998</v>
      </c>
      <c r="C39" s="10">
        <f>$A$36*POWER(B39,$B$36)</f>
        <v>2.7968601829408017</v>
      </c>
      <c r="D39" s="10">
        <f>$A$36*POWER(A39,5)+$B$36*POWER(C39,4)+$C$36*POWER(C39,3)+$D$36*POWER(C39,2)+$E$36*POWER(C39,1)+$F$36</f>
        <v>-23886836946771.781</v>
      </c>
    </row>
    <row r="40" spans="1:6" ht="16.5" thickTop="1" thickBot="1" x14ac:dyDescent="0.3">
      <c r="A40" s="4">
        <v>-100</v>
      </c>
      <c r="B40" s="9">
        <f t="shared" ref="B40:B56" si="0">A40+273.15</f>
        <v>173.14999999999998</v>
      </c>
      <c r="C40" s="10">
        <f t="shared" ref="C40:C56" si="1">$A$36*POWER(B40,$B$36)</f>
        <v>2.0020370931817246</v>
      </c>
      <c r="D40" s="10">
        <f t="shared" ref="D40:D56" si="2">$A$36*POWER(A40,5)+$B$36*POWER(C40,4)+$C$36*POWER(C40,3)+$D$36*POWER(C40,2)+$E$36*POWER(C40,1)+$F$36</f>
        <v>-3145591696702.083</v>
      </c>
    </row>
    <row r="41" spans="1:6" ht="16.5" thickTop="1" thickBot="1" x14ac:dyDescent="0.3">
      <c r="A41" s="4">
        <v>-50</v>
      </c>
      <c r="B41" s="9">
        <f t="shared" si="0"/>
        <v>223.14999999999998</v>
      </c>
      <c r="C41" s="10">
        <f t="shared" si="1"/>
        <v>1.5608976020042145</v>
      </c>
      <c r="D41" s="10">
        <f t="shared" si="2"/>
        <v>-98299740527.271667</v>
      </c>
    </row>
    <row r="42" spans="1:6" ht="16.5" thickTop="1" thickBot="1" x14ac:dyDescent="0.3">
      <c r="A42" s="4">
        <v>0</v>
      </c>
      <c r="B42" s="9">
        <f t="shared" si="0"/>
        <v>273.14999999999998</v>
      </c>
      <c r="C42" s="10">
        <f t="shared" si="1"/>
        <v>1.2800446908885788</v>
      </c>
      <c r="D42" s="10">
        <f t="shared" si="2"/>
        <v>-2.6341247200280797</v>
      </c>
    </row>
    <row r="43" spans="1:6" ht="16.5" thickTop="1" thickBot="1" x14ac:dyDescent="0.3">
      <c r="A43" s="4">
        <v>20</v>
      </c>
      <c r="B43" s="9">
        <f t="shared" si="0"/>
        <v>293.14999999999998</v>
      </c>
      <c r="C43" s="10">
        <f t="shared" si="1"/>
        <v>1.1943040182064302</v>
      </c>
      <c r="D43" s="10">
        <f t="shared" si="2"/>
        <v>1006589340.9434624</v>
      </c>
    </row>
    <row r="44" spans="1:6" ht="16.5" thickTop="1" thickBot="1" x14ac:dyDescent="0.3">
      <c r="A44" s="4">
        <v>40</v>
      </c>
      <c r="B44" s="9">
        <f t="shared" si="0"/>
        <v>313.14999999999998</v>
      </c>
      <c r="C44" s="10">
        <f t="shared" si="1"/>
        <v>1.1194189094720561</v>
      </c>
      <c r="D44" s="10">
        <f t="shared" si="2"/>
        <v>32210858972.527264</v>
      </c>
    </row>
    <row r="45" spans="1:6" ht="16.5" thickTop="1" thickBot="1" x14ac:dyDescent="0.3">
      <c r="A45" s="4">
        <v>60</v>
      </c>
      <c r="B45" s="9">
        <f t="shared" si="0"/>
        <v>333.15</v>
      </c>
      <c r="C45" s="10">
        <f t="shared" si="1"/>
        <v>1.0534454235443167</v>
      </c>
      <c r="D45" s="10">
        <f t="shared" si="2"/>
        <v>244601210333.11993</v>
      </c>
    </row>
    <row r="46" spans="1:6" ht="16.5" thickTop="1" thickBot="1" x14ac:dyDescent="0.3">
      <c r="A46" s="4">
        <v>80</v>
      </c>
      <c r="B46" s="9">
        <f t="shared" si="0"/>
        <v>353.15</v>
      </c>
      <c r="C46" s="10">
        <f t="shared" si="1"/>
        <v>0.99487815680676406</v>
      </c>
      <c r="D46" s="10">
        <f t="shared" si="2"/>
        <v>1030747487169.2123</v>
      </c>
    </row>
    <row r="47" spans="1:6" ht="16.5" thickTop="1" thickBot="1" x14ac:dyDescent="0.3">
      <c r="A47" s="4">
        <v>100</v>
      </c>
      <c r="B47" s="9">
        <f t="shared" si="0"/>
        <v>373.15</v>
      </c>
      <c r="C47" s="10">
        <f t="shared" si="1"/>
        <v>0.94253310023635262</v>
      </c>
      <c r="D47" s="10">
        <f t="shared" si="2"/>
        <v>3145591696685.5459</v>
      </c>
    </row>
    <row r="48" spans="1:6" ht="16.5" thickTop="1" thickBot="1" x14ac:dyDescent="0.3">
      <c r="A48" s="4">
        <v>120</v>
      </c>
      <c r="B48" s="9">
        <f t="shared" si="0"/>
        <v>393.15</v>
      </c>
      <c r="C48" s="10">
        <f t="shared" si="1"/>
        <v>0.89546615763738924</v>
      </c>
      <c r="D48" s="10">
        <f t="shared" si="2"/>
        <v>7827238730697.873</v>
      </c>
    </row>
    <row r="49" spans="1:4" ht="16.5" thickTop="1" thickBot="1" x14ac:dyDescent="0.3">
      <c r="A49" s="4">
        <v>140</v>
      </c>
      <c r="B49" s="9">
        <f t="shared" si="0"/>
        <v>413.15</v>
      </c>
      <c r="C49" s="10">
        <f t="shared" si="1"/>
        <v>0.85291526750532931</v>
      </c>
      <c r="D49" s="10">
        <f t="shared" si="2"/>
        <v>16917747086785.715</v>
      </c>
    </row>
    <row r="50" spans="1:4" ht="16.5" thickTop="1" thickBot="1" x14ac:dyDescent="0.3">
      <c r="A50" s="4">
        <v>160</v>
      </c>
      <c r="B50" s="9">
        <f t="shared" si="0"/>
        <v>433.15</v>
      </c>
      <c r="C50" s="10">
        <f t="shared" si="1"/>
        <v>0.81425851648956737</v>
      </c>
      <c r="D50" s="10">
        <f t="shared" si="2"/>
        <v>32983919589445.121</v>
      </c>
    </row>
    <row r="51" spans="1:4" ht="16.5" thickTop="1" thickBot="1" x14ac:dyDescent="0.3">
      <c r="A51" s="4">
        <v>180</v>
      </c>
      <c r="B51" s="9">
        <f t="shared" si="0"/>
        <v>453.15</v>
      </c>
      <c r="C51" s="10">
        <f t="shared" si="1"/>
        <v>0.77898331498449602</v>
      </c>
      <c r="D51" s="10">
        <f t="shared" si="2"/>
        <v>59438094111241.406</v>
      </c>
    </row>
    <row r="52" spans="1:4" ht="16.5" thickTop="1" thickBot="1" x14ac:dyDescent="0.3">
      <c r="A52" s="4">
        <v>200</v>
      </c>
      <c r="B52" s="9">
        <f t="shared" si="0"/>
        <v>473.15</v>
      </c>
      <c r="C52" s="10">
        <f t="shared" si="1"/>
        <v>0.74666336911006459</v>
      </c>
      <c r="D52" s="10">
        <f t="shared" si="2"/>
        <v>100658934293961.94</v>
      </c>
    </row>
    <row r="53" spans="1:4" ht="16.5" thickTop="1" thickBot="1" x14ac:dyDescent="0.3">
      <c r="A53" s="4">
        <v>250</v>
      </c>
      <c r="B53" s="9">
        <f t="shared" si="0"/>
        <v>523.15</v>
      </c>
      <c r="C53" s="10">
        <f t="shared" si="1"/>
        <v>0.67658100006067423</v>
      </c>
      <c r="D53" s="10">
        <f t="shared" si="2"/>
        <v>307186689129523.25</v>
      </c>
    </row>
    <row r="54" spans="1:4" ht="16.5" thickTop="1" thickBot="1" x14ac:dyDescent="0.3">
      <c r="A54" s="4">
        <v>300</v>
      </c>
      <c r="B54" s="9">
        <f t="shared" si="0"/>
        <v>573.15</v>
      </c>
      <c r="C54" s="10">
        <f t="shared" si="1"/>
        <v>0.61862141229750611</v>
      </c>
      <c r="D54" s="10">
        <f t="shared" si="2"/>
        <v>764378782294775.75</v>
      </c>
    </row>
    <row r="55" spans="1:4" ht="16.5" thickTop="1" thickBot="1" x14ac:dyDescent="0.3">
      <c r="A55" s="4">
        <v>350</v>
      </c>
      <c r="B55" s="9">
        <f t="shared" si="0"/>
        <v>623.15</v>
      </c>
      <c r="C55" s="10">
        <f t="shared" si="1"/>
        <v>0.56988250704358701</v>
      </c>
      <c r="D55" s="10">
        <f t="shared" si="2"/>
        <v>1652123738943968.3</v>
      </c>
    </row>
    <row r="56" spans="1:4" ht="16.5" thickTop="1" thickBot="1" x14ac:dyDescent="0.3">
      <c r="A56" s="5">
        <v>400</v>
      </c>
      <c r="B56" s="9">
        <f t="shared" si="0"/>
        <v>673.15</v>
      </c>
      <c r="C56" s="10">
        <f t="shared" si="1"/>
        <v>0.52832101188228975</v>
      </c>
      <c r="D56" s="10">
        <f t="shared" si="2"/>
        <v>3221085897406792</v>
      </c>
    </row>
    <row r="57" spans="1:4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57"/>
  <sheetViews>
    <sheetView tabSelected="1" workbookViewId="0">
      <selection activeCell="A35" sqref="A35:F56"/>
    </sheetView>
  </sheetViews>
  <sheetFormatPr defaultRowHeight="15" x14ac:dyDescent="0.25"/>
  <cols>
    <col min="2" max="2" width="13.7109375" bestFit="1" customWidth="1"/>
  </cols>
  <sheetData>
    <row r="35" spans="1:6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6" x14ac:dyDescent="0.25">
      <c r="A36" s="10">
        <v>-1.06098986696626E-14</v>
      </c>
      <c r="B36" s="10">
        <v>2.2390587399447999E-11</v>
      </c>
      <c r="C36" s="10">
        <v>-1.8608417264085399E-8</v>
      </c>
      <c r="D36" s="10">
        <v>7.96623779186635E-6</v>
      </c>
      <c r="E36" s="10">
        <v>-1.6943592116276699E-3</v>
      </c>
      <c r="F36" s="10">
        <v>1.1431788809382</v>
      </c>
    </row>
    <row r="38" spans="1:6" ht="15.75" thickBot="1" x14ac:dyDescent="0.3">
      <c r="B38" t="s">
        <v>13</v>
      </c>
    </row>
    <row r="39" spans="1:6" ht="16.5" thickTop="1" thickBot="1" x14ac:dyDescent="0.3">
      <c r="A39" s="2">
        <v>-150</v>
      </c>
      <c r="B39" s="9">
        <f>A39+273.15</f>
        <v>123.14999999999998</v>
      </c>
      <c r="C39" s="10">
        <f>$A$36*POWER(B39,5)+$B$36*POWER(B39,4)+$C$36*POWER(B39,3)+$D$36*POWER(B39,2)+$E$36*POWER(B39,1)+$F$36</f>
        <v>1.0254286825658903</v>
      </c>
      <c r="D39" s="10">
        <f>$A$36*POWER(A39,5)+$B$36*POWER(C39,4)+$C$36*POWER(C39,3)+$D$36*POWER(C39,2)+$E$36*POWER(C39,1)+$F$36</f>
        <v>1.1422554820753956</v>
      </c>
    </row>
    <row r="40" spans="1:6" ht="16.5" thickTop="1" thickBot="1" x14ac:dyDescent="0.3">
      <c r="A40" s="4">
        <v>-100</v>
      </c>
      <c r="B40" s="9">
        <f t="shared" ref="B40:B56" si="0">A40+273.15</f>
        <v>173.14999999999998</v>
      </c>
      <c r="C40" s="10">
        <f t="shared" ref="C40:C56" si="1">$A$36*POWER(B40,5)+$B$36*POWER(B40,4)+$C$36*POWER(B40,3)+$D$36*POWER(B40,2)+$E$36*POWER(B40,1)+$F$36</f>
        <v>1.0105104024672593</v>
      </c>
      <c r="D40" s="10">
        <f t="shared" ref="D40:D56" si="2">$A$36*POWER(A40,5)+$B$36*POWER(C40,4)+$C$36*POWER(C40,3)+$D$36*POWER(C40,2)+$E$36*POWER(C40,1)+$F$36</f>
        <v>1.1415809277125673</v>
      </c>
    </row>
    <row r="41" spans="1:6" ht="16.5" thickTop="1" thickBot="1" x14ac:dyDescent="0.3">
      <c r="A41" s="4">
        <v>-50</v>
      </c>
      <c r="B41" s="9">
        <f t="shared" si="0"/>
        <v>223.14999999999998</v>
      </c>
      <c r="C41" s="10">
        <f t="shared" si="1"/>
        <v>1.004642473336268</v>
      </c>
      <c r="D41" s="10">
        <f t="shared" si="2"/>
        <v>1.1414879928320421</v>
      </c>
    </row>
    <row r="42" spans="1:6" ht="16.5" thickTop="1" thickBot="1" x14ac:dyDescent="0.3">
      <c r="A42" s="4">
        <v>0</v>
      </c>
      <c r="B42" s="9">
        <f t="shared" si="0"/>
        <v>273.14999999999998</v>
      </c>
      <c r="C42" s="10">
        <f t="shared" si="1"/>
        <v>1.0040045759983216</v>
      </c>
      <c r="D42" s="10">
        <f t="shared" si="2"/>
        <v>1.1414857478945748</v>
      </c>
    </row>
    <row r="43" spans="1:6" ht="16.5" thickTop="1" thickBot="1" x14ac:dyDescent="0.3">
      <c r="A43" s="4">
        <v>20</v>
      </c>
      <c r="B43" s="9">
        <f t="shared" si="0"/>
        <v>293.14999999999998</v>
      </c>
      <c r="C43" s="10">
        <f t="shared" si="1"/>
        <v>1.0046685470861692</v>
      </c>
      <c r="D43" s="10">
        <f t="shared" si="2"/>
        <v>1.1414845995246203</v>
      </c>
    </row>
    <row r="44" spans="1:6" ht="16.5" thickTop="1" thickBot="1" x14ac:dyDescent="0.3">
      <c r="A44" s="4">
        <v>40</v>
      </c>
      <c r="B44" s="9">
        <f t="shared" si="0"/>
        <v>313.14999999999998</v>
      </c>
      <c r="C44" s="10">
        <f t="shared" si="1"/>
        <v>1.005713302874327</v>
      </c>
      <c r="D44" s="10">
        <f t="shared" si="2"/>
        <v>1.1414817935041948</v>
      </c>
    </row>
    <row r="45" spans="1:6" ht="16.5" thickTop="1" thickBot="1" x14ac:dyDescent="0.3">
      <c r="A45" s="4">
        <v>60</v>
      </c>
      <c r="B45" s="9">
        <f t="shared" si="0"/>
        <v>333.15</v>
      </c>
      <c r="C45" s="10">
        <f t="shared" si="1"/>
        <v>1.0070803462650231</v>
      </c>
      <c r="D45" s="10">
        <f t="shared" si="2"/>
        <v>1.1414723352805918</v>
      </c>
    </row>
    <row r="46" spans="1:6" ht="16.5" thickTop="1" thickBot="1" x14ac:dyDescent="0.3">
      <c r="A46" s="4">
        <v>80</v>
      </c>
      <c r="B46" s="9">
        <f t="shared" si="0"/>
        <v>353.15</v>
      </c>
      <c r="C46" s="10">
        <f t="shared" si="1"/>
        <v>1.0087333682125448</v>
      </c>
      <c r="D46" s="10">
        <f t="shared" si="2"/>
        <v>1.1414430446602515</v>
      </c>
    </row>
    <row r="47" spans="1:6" ht="16.5" thickTop="1" thickBot="1" x14ac:dyDescent="0.3">
      <c r="A47" s="4">
        <v>100</v>
      </c>
      <c r="B47" s="9">
        <f t="shared" si="0"/>
        <v>373.15</v>
      </c>
      <c r="C47" s="10">
        <f t="shared" si="1"/>
        <v>1.0106541735221506</v>
      </c>
      <c r="D47" s="10">
        <f t="shared" si="2"/>
        <v>1.141368488446048</v>
      </c>
    </row>
    <row r="48" spans="1:6" ht="16.5" thickTop="1" thickBot="1" x14ac:dyDescent="0.3">
      <c r="A48" s="4">
        <v>120</v>
      </c>
      <c r="B48" s="9">
        <f t="shared" si="0"/>
        <v>393.15</v>
      </c>
      <c r="C48" s="10">
        <f t="shared" si="1"/>
        <v>1.012838606648983</v>
      </c>
      <c r="D48" s="10">
        <f t="shared" si="2"/>
        <v>1.1412069130753937</v>
      </c>
    </row>
    <row r="49" spans="1:4" ht="16.5" thickTop="1" thickBot="1" x14ac:dyDescent="0.3">
      <c r="A49" s="4">
        <v>140</v>
      </c>
      <c r="B49" s="9">
        <f t="shared" si="0"/>
        <v>413.15</v>
      </c>
      <c r="C49" s="10">
        <f t="shared" si="1"/>
        <v>1.0152924774969752</v>
      </c>
      <c r="D49" s="10">
        <f t="shared" si="2"/>
        <v>1.1408961772585915</v>
      </c>
    </row>
    <row r="50" spans="1:4" ht="16.5" thickTop="1" thickBot="1" x14ac:dyDescent="0.3">
      <c r="A50" s="4">
        <v>160</v>
      </c>
      <c r="B50" s="9">
        <f t="shared" si="0"/>
        <v>433.15</v>
      </c>
      <c r="C50" s="10">
        <f t="shared" si="1"/>
        <v>1.0180274872177661</v>
      </c>
      <c r="D50" s="10">
        <f t="shared" si="2"/>
        <v>1.1403496846170316</v>
      </c>
    </row>
    <row r="51" spans="1:4" ht="16.5" thickTop="1" thickBot="1" x14ac:dyDescent="0.3">
      <c r="A51" s="4">
        <v>180</v>
      </c>
      <c r="B51" s="9">
        <f t="shared" si="0"/>
        <v>453.15</v>
      </c>
      <c r="C51" s="10">
        <f t="shared" si="1"/>
        <v>1.0210571540096085</v>
      </c>
      <c r="D51" s="10">
        <f t="shared" si="2"/>
        <v>1.1394523163208772</v>
      </c>
    </row>
    <row r="52" spans="1:4" ht="16.5" thickTop="1" thickBot="1" x14ac:dyDescent="0.3">
      <c r="A52" s="4">
        <v>200</v>
      </c>
      <c r="B52" s="9">
        <f t="shared" si="0"/>
        <v>473.15</v>
      </c>
      <c r="C52" s="10">
        <f t="shared" si="1"/>
        <v>1.0243927389162812</v>
      </c>
      <c r="D52" s="10">
        <f t="shared" si="2"/>
        <v>1.1380563637258887</v>
      </c>
    </row>
    <row r="53" spans="1:4" ht="16.5" thickTop="1" thickBot="1" x14ac:dyDescent="0.3">
      <c r="A53" s="4">
        <v>250</v>
      </c>
      <c r="B53" s="9">
        <f t="shared" si="0"/>
        <v>523.15</v>
      </c>
      <c r="C53" s="10">
        <f t="shared" si="1"/>
        <v>1.0340758339542564</v>
      </c>
      <c r="D53" s="10">
        <f t="shared" si="2"/>
        <v>1.1310740537034405</v>
      </c>
    </row>
    <row r="54" spans="1:4" ht="16.5" thickTop="1" thickBot="1" x14ac:dyDescent="0.3">
      <c r="A54" s="4">
        <v>300</v>
      </c>
      <c r="B54" s="9">
        <f t="shared" si="0"/>
        <v>573.15</v>
      </c>
      <c r="C54" s="10">
        <f t="shared" si="1"/>
        <v>1.0453822215539081</v>
      </c>
      <c r="D54" s="10">
        <f t="shared" si="2"/>
        <v>1.1156342586380554</v>
      </c>
    </row>
    <row r="55" spans="1:4" ht="16.5" thickTop="1" thickBot="1" x14ac:dyDescent="0.3">
      <c r="A55" s="4">
        <v>350</v>
      </c>
      <c r="B55" s="9">
        <f t="shared" si="0"/>
        <v>623.15</v>
      </c>
      <c r="C55" s="10">
        <f t="shared" si="1"/>
        <v>1.0572165099449902</v>
      </c>
      <c r="D55" s="10">
        <f t="shared" si="2"/>
        <v>1.0856712811937508</v>
      </c>
    </row>
    <row r="56" spans="1:4" ht="16.5" thickTop="1" thickBot="1" x14ac:dyDescent="0.3">
      <c r="A56" s="5">
        <v>400</v>
      </c>
      <c r="B56" s="9">
        <f t="shared" si="0"/>
        <v>673.15</v>
      </c>
      <c r="C56" s="10">
        <f t="shared" si="1"/>
        <v>1.0672810979002907</v>
      </c>
      <c r="D56" s="10">
        <f t="shared" si="2"/>
        <v>1.0327342126608856</v>
      </c>
    </row>
    <row r="57" spans="1:4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57"/>
  <sheetViews>
    <sheetView workbookViewId="0">
      <selection activeCell="A35" sqref="A35:F56"/>
    </sheetView>
  </sheetViews>
  <sheetFormatPr defaultRowHeight="15" x14ac:dyDescent="0.25"/>
  <sheetData>
    <row r="35" spans="1:6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6" x14ac:dyDescent="0.25">
      <c r="A36" s="10">
        <v>-5.8412356638440902E-18</v>
      </c>
      <c r="B36" s="10">
        <v>1.3266529556099199E-14</v>
      </c>
      <c r="C36" s="10">
        <v>-1.17795003220707E-11</v>
      </c>
      <c r="D36" s="10">
        <v>5.1382810426097596E-9</v>
      </c>
      <c r="E36" s="10">
        <v>-1.11853193802525E-6</v>
      </c>
      <c r="F36" s="10">
        <v>1.01715208657198E-4</v>
      </c>
    </row>
    <row r="38" spans="1:6" ht="15.75" thickBot="1" x14ac:dyDescent="0.3">
      <c r="B38" t="s">
        <v>13</v>
      </c>
    </row>
    <row r="39" spans="1:6" ht="16.5" thickTop="1" thickBot="1" x14ac:dyDescent="0.3">
      <c r="A39" s="2">
        <v>-150</v>
      </c>
      <c r="B39" s="9">
        <f>A39+273.15</f>
        <v>123.14999999999998</v>
      </c>
      <c r="C39" s="10">
        <f>$A$36*POWER(B39,5)+$B$36*POWER(B39,4)+$C$36*POWER(B39,3)+$D$36*POWER(B39,2)+$E$36*POWER(B39,1)+$F$36</f>
        <v>2.2780312902656119E-5</v>
      </c>
      <c r="D39" s="10">
        <f>$A$36*POWER(A39,5)+$B$36*POWER(C39,4)+$C$36*POWER(C39,3)+$D$36*POWER(C39,2)+$E$36*POWER(C39,1)+$F$36</f>
        <v>1.0215875200991629E-4</v>
      </c>
    </row>
    <row r="40" spans="1:6" ht="16.5" thickTop="1" thickBot="1" x14ac:dyDescent="0.3">
      <c r="A40" s="4">
        <v>-100</v>
      </c>
      <c r="B40" s="9">
        <f t="shared" ref="B40:B56" si="0">A40+273.15</f>
        <v>173.14999999999998</v>
      </c>
      <c r="C40" s="10">
        <f t="shared" ref="C40:C56" si="1">$A$36*POWER(B40,5)+$B$36*POWER(B40,4)+$C$36*POWER(B40,3)+$D$36*POWER(B40,2)+$E$36*POWER(B40,1)+$F$36</f>
        <v>1.1957690024980006E-5</v>
      </c>
      <c r="D40" s="10">
        <f t="shared" ref="D40:D56" si="2">$A$36*POWER(A40,5)+$B$36*POWER(C40,4)+$C$36*POWER(C40,3)+$D$36*POWER(C40,2)+$E$36*POWER(C40,1)+$F$36</f>
        <v>1.0177360763877898E-4</v>
      </c>
    </row>
    <row r="41" spans="1:6" ht="16.5" thickTop="1" thickBot="1" x14ac:dyDescent="0.3">
      <c r="A41" s="4">
        <v>-50</v>
      </c>
      <c r="B41" s="9">
        <f t="shared" si="0"/>
        <v>223.14999999999998</v>
      </c>
      <c r="C41" s="10">
        <f t="shared" si="1"/>
        <v>6.7509173059464403E-6</v>
      </c>
      <c r="D41" s="10">
        <f t="shared" si="2"/>
        <v>1.0171702649222657E-4</v>
      </c>
    </row>
    <row r="42" spans="1:6" ht="16.5" thickTop="1" thickBot="1" x14ac:dyDescent="0.3">
      <c r="A42" s="4">
        <v>0</v>
      </c>
      <c r="B42" s="9">
        <f t="shared" si="0"/>
        <v>273.14999999999998</v>
      </c>
      <c r="C42" s="10">
        <f t="shared" si="1"/>
        <v>4.4641754280142003E-6</v>
      </c>
      <c r="D42" s="10">
        <f t="shared" si="2"/>
        <v>1.0171520366387531E-4</v>
      </c>
    </row>
    <row r="43" spans="1:6" ht="16.5" thickTop="1" thickBot="1" x14ac:dyDescent="0.3">
      <c r="A43" s="4">
        <v>20</v>
      </c>
      <c r="B43" s="9">
        <f t="shared" si="0"/>
        <v>293.14999999999998</v>
      </c>
      <c r="C43" s="10">
        <f t="shared" si="1"/>
        <v>3.9609848758178858E-6</v>
      </c>
      <c r="D43" s="10">
        <f t="shared" si="2"/>
        <v>1.0171518553475586E-4</v>
      </c>
    </row>
    <row r="44" spans="1:6" ht="16.5" thickTop="1" thickBot="1" x14ac:dyDescent="0.3">
      <c r="A44" s="4">
        <v>40</v>
      </c>
      <c r="B44" s="9">
        <f t="shared" si="0"/>
        <v>313.14999999999998</v>
      </c>
      <c r="C44" s="10">
        <f t="shared" si="1"/>
        <v>3.5775077190980837E-6</v>
      </c>
      <c r="D44" s="10">
        <f t="shared" si="2"/>
        <v>1.0171460651310945E-4</v>
      </c>
    </row>
    <row r="45" spans="1:6" ht="16.5" thickTop="1" thickBot="1" x14ac:dyDescent="0.3">
      <c r="A45" s="4">
        <v>60</v>
      </c>
      <c r="B45" s="9">
        <f t="shared" si="0"/>
        <v>333.15</v>
      </c>
      <c r="C45" s="10">
        <f t="shared" si="1"/>
        <v>3.2625548922810059E-6</v>
      </c>
      <c r="D45" s="10">
        <f t="shared" si="2"/>
        <v>1.01710662863074E-4</v>
      </c>
    </row>
    <row r="46" spans="1:6" ht="16.5" thickTop="1" thickBot="1" x14ac:dyDescent="0.3">
      <c r="A46" s="4">
        <v>80</v>
      </c>
      <c r="B46" s="9">
        <f t="shared" si="0"/>
        <v>353.15</v>
      </c>
      <c r="C46" s="10">
        <f t="shared" si="1"/>
        <v>2.9807604906837885E-6</v>
      </c>
      <c r="D46" s="10">
        <f t="shared" si="2"/>
        <v>1.0169606476209896E-4</v>
      </c>
    </row>
    <row r="47" spans="1:6" ht="16.5" thickTop="1" thickBot="1" x14ac:dyDescent="0.3">
      <c r="A47" s="4">
        <v>100</v>
      </c>
      <c r="B47" s="9">
        <f t="shared" si="0"/>
        <v>373.15</v>
      </c>
      <c r="C47" s="10">
        <f t="shared" si="1"/>
        <v>2.7103387360201289E-6</v>
      </c>
      <c r="D47" s="10">
        <f t="shared" si="2"/>
        <v>1.0165679326895916E-4</v>
      </c>
    </row>
    <row r="48" spans="1:6" ht="16.5" thickTop="1" thickBot="1" x14ac:dyDescent="0.3">
      <c r="A48" s="4">
        <v>120</v>
      </c>
      <c r="B48" s="9">
        <f t="shared" si="0"/>
        <v>393.15</v>
      </c>
      <c r="C48" s="10">
        <f t="shared" si="1"/>
        <v>2.4408409419052196E-6</v>
      </c>
      <c r="D48" s="10">
        <f t="shared" si="2"/>
        <v>1.0156985729176892E-4</v>
      </c>
    </row>
    <row r="49" spans="1:4" ht="16.5" thickTop="1" thickBot="1" x14ac:dyDescent="0.3">
      <c r="A49" s="4">
        <v>140</v>
      </c>
      <c r="B49" s="9">
        <f t="shared" si="0"/>
        <v>413.15</v>
      </c>
      <c r="C49" s="10">
        <f t="shared" si="1"/>
        <v>2.1709124793607893E-6</v>
      </c>
      <c r="D49" s="10">
        <f t="shared" si="2"/>
        <v>1.0140105055599595E-4</v>
      </c>
    </row>
    <row r="50" spans="1:4" ht="16.5" thickTop="1" thickBot="1" x14ac:dyDescent="0.3">
      <c r="A50" s="4">
        <v>160</v>
      </c>
      <c r="B50" s="9">
        <f t="shared" si="0"/>
        <v>433.15</v>
      </c>
      <c r="C50" s="10">
        <f t="shared" si="1"/>
        <v>1.9060497423200364E-6</v>
      </c>
      <c r="D50" s="10">
        <f t="shared" si="2"/>
        <v>1.0110270857247542E-4</v>
      </c>
    </row>
    <row r="51" spans="1:4" ht="16.5" thickTop="1" thickBot="1" x14ac:dyDescent="0.3">
      <c r="A51" s="4">
        <v>180</v>
      </c>
      <c r="B51" s="9">
        <f t="shared" si="0"/>
        <v>453.15</v>
      </c>
      <c r="C51" s="10">
        <f t="shared" si="1"/>
        <v>1.6563571131327247E-6</v>
      </c>
      <c r="D51" s="10">
        <f t="shared" si="2"/>
        <v>1.0061146560542383E-4</v>
      </c>
    </row>
    <row r="52" spans="1:4" ht="16.5" thickTop="1" thickBot="1" x14ac:dyDescent="0.3">
      <c r="A52" s="4">
        <v>200</v>
      </c>
      <c r="B52" s="9">
        <f t="shared" si="0"/>
        <v>473.15</v>
      </c>
      <c r="C52" s="10">
        <f t="shared" si="1"/>
        <v>1.4343039280709837E-6</v>
      </c>
      <c r="D52" s="10">
        <f t="shared" si="2"/>
        <v>9.9846011640453147E-5</v>
      </c>
    </row>
    <row r="53" spans="1:4" ht="16.5" thickTop="1" thickBot="1" x14ac:dyDescent="0.3">
      <c r="A53" s="4">
        <v>250</v>
      </c>
      <c r="B53" s="9">
        <f t="shared" si="0"/>
        <v>523.15</v>
      </c>
      <c r="C53" s="10">
        <f t="shared" si="1"/>
        <v>1.0769517206033824E-6</v>
      </c>
      <c r="D53" s="10">
        <f t="shared" si="2"/>
        <v>9.6010875749620375E-5</v>
      </c>
    </row>
    <row r="54" spans="1:4" ht="16.5" thickTop="1" thickBot="1" x14ac:dyDescent="0.3">
      <c r="A54" s="4">
        <v>300</v>
      </c>
      <c r="B54" s="9">
        <f t="shared" si="0"/>
        <v>573.15</v>
      </c>
      <c r="C54" s="10">
        <f t="shared" si="1"/>
        <v>1.0579808623164313E-6</v>
      </c>
      <c r="D54" s="10">
        <f t="shared" si="2"/>
        <v>8.7521004810671492E-5</v>
      </c>
    </row>
    <row r="55" spans="1:4" ht="16.5" thickTop="1" thickBot="1" x14ac:dyDescent="0.3">
      <c r="A55" s="4">
        <v>350</v>
      </c>
      <c r="B55" s="9">
        <f t="shared" si="0"/>
        <v>623.15</v>
      </c>
      <c r="C55" s="10">
        <f t="shared" si="1"/>
        <v>1.1682283577653683E-6</v>
      </c>
      <c r="D55" s="10">
        <f t="shared" si="2"/>
        <v>7.1035942412301151E-5</v>
      </c>
    </row>
    <row r="56" spans="1:4" ht="16.5" thickTop="1" thickBot="1" x14ac:dyDescent="0.3">
      <c r="A56" s="5">
        <v>400</v>
      </c>
      <c r="B56" s="9">
        <f t="shared" si="0"/>
        <v>673.15</v>
      </c>
      <c r="C56" s="10">
        <f t="shared" si="1"/>
        <v>6.7758247937128901E-7</v>
      </c>
      <c r="D56" s="10">
        <f t="shared" si="2"/>
        <v>4.1900954701536876E-5</v>
      </c>
    </row>
    <row r="57" spans="1:4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G57"/>
  <sheetViews>
    <sheetView topLeftCell="A10" workbookViewId="0">
      <selection activeCell="K36" sqref="K36"/>
    </sheetView>
  </sheetViews>
  <sheetFormatPr defaultRowHeight="15" x14ac:dyDescent="0.25"/>
  <cols>
    <col min="1" max="1" width="19.7109375" customWidth="1"/>
  </cols>
  <sheetData>
    <row r="35" spans="1:7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7" x14ac:dyDescent="0.25">
      <c r="A36" s="10">
        <v>2.5760236885793599E-16</v>
      </c>
      <c r="B36" s="10">
        <v>-7.4948181125319304E-13</v>
      </c>
      <c r="C36" s="10">
        <v>7.7853258886762403E-10</v>
      </c>
      <c r="D36" s="10">
        <v>-3.8467821264458699E-7</v>
      </c>
      <c r="E36" s="10">
        <v>1.6456211997066401E-4</v>
      </c>
      <c r="F36" s="10">
        <v>-4.18269223884387E-3</v>
      </c>
    </row>
    <row r="38" spans="1:7" ht="15.75" thickBot="1" x14ac:dyDescent="0.3">
      <c r="B38" t="s">
        <v>13</v>
      </c>
    </row>
    <row r="39" spans="1:7" ht="16.5" thickTop="1" thickBot="1" x14ac:dyDescent="0.3">
      <c r="A39" s="2">
        <v>-150</v>
      </c>
      <c r="B39" s="9">
        <f>A39+273.15</f>
        <v>123.14999999999998</v>
      </c>
      <c r="C39" s="10">
        <f>$A$36*POWER(B39,5)+$B$36*POWER(B39,4)+$C$36*POWER(B39,3)+$D$36*POWER(B39,2)+$E$36*POWER(B39,1)+$F$36</f>
        <v>1.153809713895098E-2</v>
      </c>
      <c r="D39" s="10">
        <f>$A$36*POWER(A39,5)+$B$36*POWER(C39,4)+$C$36*POWER(C39,3)+$D$36*POWER(C39,2)+$E$36*POWER(C39,1)+$F$36</f>
        <v>-4.2003552362135307E-3</v>
      </c>
      <c r="E39" s="3">
        <v>1.1599999999999999E-2</v>
      </c>
    </row>
    <row r="40" spans="1:7" ht="16.5" thickTop="1" thickBot="1" x14ac:dyDescent="0.3">
      <c r="A40" s="4">
        <v>-100</v>
      </c>
      <c r="B40" s="9">
        <f t="shared" ref="B40:B56" si="0">A40+273.15</f>
        <v>173.14999999999998</v>
      </c>
      <c r="C40" s="10">
        <f t="shared" ref="C40:C56" si="1">$A$36*POWER(B40,5)+$B$36*POWER(B40,4)+$C$36*POWER(B40,3)+$D$36*POWER(B40,2)+$E$36*POWER(B40,1)+$F$36</f>
        <v>1.6186163400590193E-2</v>
      </c>
      <c r="D40" s="10">
        <f t="shared" ref="D40:D56" si="2">$A$36*POWER(A40,5)+$B$36*POWER(C40,4)+$C$36*POWER(C40,3)+$D$36*POWER(C40,2)+$E$36*POWER(C40,1)+$F$36</f>
        <v>-4.1826047339483252E-3</v>
      </c>
      <c r="E40" s="1">
        <v>1.6E-2</v>
      </c>
    </row>
    <row r="41" spans="1:7" ht="16.5" thickTop="1" thickBot="1" x14ac:dyDescent="0.3">
      <c r="A41" s="4">
        <v>-50</v>
      </c>
      <c r="B41" s="9">
        <f t="shared" si="0"/>
        <v>223.14999999999998</v>
      </c>
      <c r="C41" s="10">
        <f t="shared" si="1"/>
        <v>2.0319060129241527E-2</v>
      </c>
      <c r="D41" s="10">
        <f t="shared" si="2"/>
        <v>-4.179429150786792E-3</v>
      </c>
      <c r="E41" s="1">
        <v>2.0400000000000001E-2</v>
      </c>
    </row>
    <row r="42" spans="1:7" ht="16.5" thickTop="1" thickBot="1" x14ac:dyDescent="0.3">
      <c r="A42" s="4">
        <v>0</v>
      </c>
      <c r="B42" s="9">
        <f t="shared" si="0"/>
        <v>273.14999999999998</v>
      </c>
      <c r="C42" s="10">
        <f t="shared" si="1"/>
        <v>2.4152222444801284E-2</v>
      </c>
      <c r="D42" s="10">
        <f t="shared" si="2"/>
        <v>-4.1787179222996657E-3</v>
      </c>
      <c r="E42" s="1">
        <v>2.4299999999999999E-2</v>
      </c>
    </row>
    <row r="43" spans="1:7" ht="16.5" thickTop="1" thickBot="1" x14ac:dyDescent="0.3">
      <c r="A43" s="4">
        <v>20</v>
      </c>
      <c r="B43" s="9">
        <f t="shared" si="0"/>
        <v>293.14999999999998</v>
      </c>
      <c r="C43" s="10">
        <f t="shared" si="1"/>
        <v>2.5636401998694894E-2</v>
      </c>
      <c r="D43" s="10">
        <f t="shared" si="2"/>
        <v>-4.1784728866620267E-3</v>
      </c>
      <c r="E43" s="1">
        <v>2.5700000000000001E-2</v>
      </c>
      <c r="G43" s="10">
        <f>$D$36*POWER(B43,2)+$E$36*POWER(B43,1)+$F$36</f>
        <v>1.1000631483079892E-2</v>
      </c>
    </row>
    <row r="44" spans="1:7" ht="16.5" thickTop="1" thickBot="1" x14ac:dyDescent="0.3">
      <c r="A44" s="4">
        <v>40</v>
      </c>
      <c r="B44" s="9">
        <f t="shared" si="0"/>
        <v>313.14999999999998</v>
      </c>
      <c r="C44" s="10">
        <f t="shared" si="1"/>
        <v>2.710322218629023E-2</v>
      </c>
      <c r="D44" s="10">
        <f t="shared" si="2"/>
        <v>-4.1782059792234982E-3</v>
      </c>
      <c r="E44" s="1">
        <v>2.7099999999999999E-2</v>
      </c>
    </row>
    <row r="45" spans="1:7" ht="16.5" thickTop="1" thickBot="1" x14ac:dyDescent="0.3">
      <c r="A45" s="4">
        <v>60</v>
      </c>
      <c r="B45" s="9">
        <f t="shared" si="0"/>
        <v>333.15</v>
      </c>
      <c r="C45" s="10">
        <f t="shared" si="1"/>
        <v>2.8557804843951269E-2</v>
      </c>
      <c r="D45" s="10">
        <f t="shared" si="2"/>
        <v>-4.1777927080405156E-3</v>
      </c>
      <c r="E45" s="1">
        <v>2.8500000000000001E-2</v>
      </c>
    </row>
    <row r="46" spans="1:7" ht="16.5" thickTop="1" thickBot="1" x14ac:dyDescent="0.3">
      <c r="A46" s="4">
        <v>80</v>
      </c>
      <c r="B46" s="9">
        <f t="shared" si="0"/>
        <v>353.15</v>
      </c>
      <c r="C46" s="10">
        <f t="shared" si="1"/>
        <v>3.0003942626977483E-2</v>
      </c>
      <c r="D46" s="10">
        <f t="shared" si="2"/>
        <v>-4.1769109612757906E-3</v>
      </c>
      <c r="E46" s="1">
        <v>2.9899999999999999E-2</v>
      </c>
    </row>
    <row r="47" spans="1:7" ht="16.5" thickTop="1" thickBot="1" x14ac:dyDescent="0.3">
      <c r="A47" s="4">
        <v>100</v>
      </c>
      <c r="B47" s="9">
        <f t="shared" si="0"/>
        <v>373.15</v>
      </c>
      <c r="C47" s="10">
        <f t="shared" si="1"/>
        <v>3.1444197928913516E-2</v>
      </c>
      <c r="D47" s="10">
        <f t="shared" si="2"/>
        <v>-4.1749420716049339E-3</v>
      </c>
      <c r="E47" s="1">
        <v>3.1399999999999997E-2</v>
      </c>
    </row>
    <row r="48" spans="1:7" ht="16.5" thickTop="1" thickBot="1" x14ac:dyDescent="0.3">
      <c r="A48" s="4">
        <v>120</v>
      </c>
      <c r="B48" s="9">
        <f t="shared" si="0"/>
        <v>393.15</v>
      </c>
      <c r="C48" s="10">
        <f t="shared" si="1"/>
        <v>3.2880001800858712E-2</v>
      </c>
      <c r="D48" s="10">
        <f t="shared" si="2"/>
        <v>-4.1708718806239492E-3</v>
      </c>
      <c r="E48" s="1">
        <v>3.2800000000000003E-2</v>
      </c>
    </row>
    <row r="49" spans="1:5" ht="16.5" thickTop="1" thickBot="1" x14ac:dyDescent="0.3">
      <c r="A49" s="4">
        <v>140</v>
      </c>
      <c r="B49" s="9">
        <f t="shared" si="0"/>
        <v>413.15</v>
      </c>
      <c r="C49" s="10">
        <f t="shared" si="1"/>
        <v>3.4311752870776917E-2</v>
      </c>
      <c r="D49" s="10">
        <f t="shared" si="2"/>
        <v>-4.1631918032575014E-3</v>
      </c>
      <c r="E49" s="1">
        <v>3.4299999999999997E-2</v>
      </c>
    </row>
    <row r="50" spans="1:5" ht="16.5" thickTop="1" thickBot="1" x14ac:dyDescent="0.3">
      <c r="A50" s="4">
        <v>160</v>
      </c>
      <c r="B50" s="9">
        <f t="shared" si="0"/>
        <v>433.15</v>
      </c>
      <c r="C50" s="10">
        <f t="shared" si="1"/>
        <v>3.5738916262805988E-2</v>
      </c>
      <c r="D50" s="10">
        <f t="shared" si="2"/>
        <v>-4.1497998921679064E-3</v>
      </c>
      <c r="E50" s="1">
        <v>3.5799999999999998E-2</v>
      </c>
    </row>
    <row r="51" spans="1:5" ht="16.5" thickTop="1" thickBot="1" x14ac:dyDescent="0.3">
      <c r="A51" s="4">
        <v>180</v>
      </c>
      <c r="B51" s="9">
        <f t="shared" si="0"/>
        <v>453.15</v>
      </c>
      <c r="C51" s="10">
        <f t="shared" si="1"/>
        <v>3.7160122516567563E-2</v>
      </c>
      <c r="D51" s="10">
        <f t="shared" si="2"/>
        <v>-4.1279019021648244E-3</v>
      </c>
      <c r="E51" s="1">
        <v>3.7199999999999997E-2</v>
      </c>
    </row>
    <row r="52" spans="1:5" ht="16.5" thickTop="1" thickBot="1" x14ac:dyDescent="0.3">
      <c r="A52" s="4">
        <v>200</v>
      </c>
      <c r="B52" s="9">
        <f t="shared" si="0"/>
        <v>473.15</v>
      </c>
      <c r="C52" s="10">
        <f t="shared" si="1"/>
        <v>3.8573266506476536E-2</v>
      </c>
      <c r="D52" s="10">
        <f t="shared" si="2"/>
        <v>-4.0939123546156666E-3</v>
      </c>
      <c r="E52" s="1">
        <v>3.8600000000000002E-2</v>
      </c>
    </row>
    <row r="53" spans="1:5" ht="16.5" thickTop="1" thickBot="1" x14ac:dyDescent="0.3">
      <c r="A53" s="4">
        <v>250</v>
      </c>
      <c r="B53" s="9">
        <f t="shared" si="0"/>
        <v>523.15</v>
      </c>
      <c r="C53" s="10">
        <f t="shared" si="1"/>
        <v>4.2051561331099281E-2</v>
      </c>
      <c r="D53" s="10">
        <f t="shared" si="2"/>
        <v>-3.9242080116069188E-3</v>
      </c>
      <c r="E53" s="1">
        <v>4.2099999999999999E-2</v>
      </c>
    </row>
    <row r="54" spans="1:5" ht="16.5" thickTop="1" thickBot="1" x14ac:dyDescent="0.3">
      <c r="A54" s="4">
        <v>300</v>
      </c>
      <c r="B54" s="9">
        <f t="shared" si="0"/>
        <v>573.15</v>
      </c>
      <c r="C54" s="10">
        <f t="shared" si="1"/>
        <v>4.5405340371304441E-2</v>
      </c>
      <c r="D54" s="10">
        <f t="shared" si="2"/>
        <v>-3.5492472764466075E-3</v>
      </c>
      <c r="E54" s="1">
        <v>4.5400000000000003E-2</v>
      </c>
    </row>
    <row r="55" spans="1:5" ht="16.5" thickTop="1" thickBot="1" x14ac:dyDescent="0.3">
      <c r="A55" s="4">
        <v>350</v>
      </c>
      <c r="B55" s="9">
        <f t="shared" si="0"/>
        <v>623.15</v>
      </c>
      <c r="C55" s="10">
        <f t="shared" si="1"/>
        <v>4.8567735545854078E-2</v>
      </c>
      <c r="D55" s="10">
        <f t="shared" si="2"/>
        <v>-2.8217247949336027E-3</v>
      </c>
      <c r="E55" s="1">
        <v>4.8500000000000001E-2</v>
      </c>
    </row>
    <row r="56" spans="1:5" ht="16.5" thickTop="1" thickBot="1" x14ac:dyDescent="0.3">
      <c r="A56" s="5">
        <v>400</v>
      </c>
      <c r="B56" s="9">
        <f t="shared" si="0"/>
        <v>673.15</v>
      </c>
      <c r="C56" s="10">
        <f t="shared" si="1"/>
        <v>5.1470190100105291E-2</v>
      </c>
      <c r="D56" s="10">
        <f t="shared" si="2"/>
        <v>-1.536374957116296E-3</v>
      </c>
      <c r="E56" s="6">
        <v>5.1499999999999997E-2</v>
      </c>
    </row>
    <row r="57" spans="1:5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Entrada</vt:lpstr>
      <vt:lpstr>density</vt:lpstr>
      <vt:lpstr>specificHeat</vt:lpstr>
      <vt:lpstr>viscosidade_dinamica</vt:lpstr>
      <vt:lpstr>condutividade_termica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2017-08-29T18:31:58Z</dcterms:created>
  <dcterms:modified xsi:type="dcterms:W3CDTF">2017-09-02T08:23:38Z</dcterms:modified>
</cp:coreProperties>
</file>