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istrador Satel\PycharmProjects\pythonProject\OrcaAcre\Importacoes\"/>
    </mc:Choice>
  </mc:AlternateContent>
  <xr:revisionPtr revIDLastSave="0" documentId="13_ncr:1_{6F7ADF92-1CC9-4692-B4D0-027C6FD54003}" xr6:coauthVersionLast="46" xr6:coauthVersionMax="46" xr10:uidLastSave="{00000000-0000-0000-0000-000000000000}"/>
  <bookViews>
    <workbookView xWindow="-120" yWindow="-120" windowWidth="20730" windowHeight="11160" activeTab="1" xr2:uid="{600749BF-12A3-46A2-B547-5964A39F17A4}"/>
  </bookViews>
  <sheets>
    <sheet name="Planilha1" sheetId="1" r:id="rId1"/>
    <sheet name="dePara" sheetId="3" r:id="rId2"/>
    <sheet name="base15" sheetId="2" r:id="rId3"/>
  </sheets>
  <externalReferences>
    <externalReference r:id="rId4"/>
  </externalReferences>
  <definedNames>
    <definedName name="_xlnm._FilterDatabase" localSheetId="2" hidden="1">base15!$A$1:$H$613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613" i="2" l="1"/>
  <c r="H613" i="2" s="1"/>
  <c r="C613" i="2"/>
  <c r="G612" i="2"/>
  <c r="H612" i="2" s="1"/>
  <c r="C612" i="2"/>
  <c r="G611" i="2"/>
  <c r="H611" i="2" s="1"/>
  <c r="G610" i="2"/>
  <c r="H610" i="2" s="1"/>
  <c r="G609" i="2"/>
  <c r="G608" i="2"/>
  <c r="G607" i="2"/>
  <c r="H607" i="2" s="1"/>
  <c r="G606" i="2"/>
  <c r="H606" i="2" s="1"/>
  <c r="G605" i="2"/>
  <c r="H605" i="2" s="1"/>
  <c r="G604" i="2"/>
  <c r="H604" i="2" s="1"/>
  <c r="G603" i="2"/>
  <c r="H603" i="2" s="1"/>
  <c r="G602" i="2"/>
  <c r="H602" i="2" s="1"/>
  <c r="G601" i="2"/>
  <c r="H601" i="2" s="1"/>
  <c r="G600" i="2"/>
  <c r="H600" i="2" s="1"/>
  <c r="G599" i="2"/>
  <c r="H599" i="2" s="1"/>
  <c r="G598" i="2"/>
  <c r="H598" i="2" s="1"/>
  <c r="G597" i="2"/>
  <c r="H597" i="2" s="1"/>
  <c r="G596" i="2"/>
  <c r="H596" i="2" s="1"/>
  <c r="G595" i="2"/>
  <c r="H595" i="2" s="1"/>
  <c r="G594" i="2"/>
  <c r="H594" i="2" s="1"/>
  <c r="G593" i="2"/>
  <c r="H593" i="2" s="1"/>
  <c r="G592" i="2"/>
  <c r="H592" i="2" s="1"/>
  <c r="G591" i="2"/>
  <c r="H591" i="2" s="1"/>
  <c r="G590" i="2"/>
  <c r="H590" i="2" s="1"/>
  <c r="G589" i="2"/>
  <c r="H589" i="2" s="1"/>
  <c r="G588" i="2"/>
  <c r="H588" i="2" s="1"/>
  <c r="C588" i="2"/>
  <c r="G587" i="2"/>
  <c r="H587" i="2" s="1"/>
  <c r="C587" i="2"/>
  <c r="G586" i="2"/>
  <c r="H586" i="2" s="1"/>
  <c r="C586" i="2"/>
  <c r="G585" i="2"/>
  <c r="H585" i="2" s="1"/>
  <c r="C585" i="2"/>
  <c r="G584" i="2"/>
  <c r="H584" i="2" s="1"/>
  <c r="C584" i="2"/>
  <c r="G583" i="2"/>
  <c r="G582" i="2"/>
  <c r="H582" i="2" s="1"/>
  <c r="G581" i="2"/>
  <c r="H581" i="2" s="1"/>
  <c r="C581" i="2"/>
  <c r="G580" i="2"/>
  <c r="H580" i="2" s="1"/>
  <c r="C580" i="2"/>
  <c r="G579" i="2"/>
  <c r="H579" i="2" s="1"/>
  <c r="C579" i="2"/>
  <c r="G578" i="2"/>
  <c r="H578" i="2" s="1"/>
  <c r="C578" i="2"/>
  <c r="G577" i="2"/>
  <c r="H577" i="2" s="1"/>
  <c r="C577" i="2"/>
  <c r="G576" i="2"/>
  <c r="H576" i="2" s="1"/>
  <c r="C576" i="2"/>
  <c r="G575" i="2"/>
  <c r="H575" i="2" s="1"/>
  <c r="C575" i="2"/>
  <c r="G574" i="2"/>
  <c r="H574" i="2" s="1"/>
  <c r="G573" i="2"/>
  <c r="H573" i="2" s="1"/>
  <c r="C573" i="2"/>
  <c r="G572" i="2"/>
  <c r="H572" i="2" s="1"/>
  <c r="C572" i="2"/>
  <c r="G571" i="2"/>
  <c r="H571" i="2" s="1"/>
  <c r="C571" i="2"/>
  <c r="G570" i="2"/>
  <c r="H570" i="2" s="1"/>
  <c r="C570" i="2"/>
  <c r="G569" i="2"/>
  <c r="H569" i="2" s="1"/>
  <c r="C569" i="2"/>
  <c r="G568" i="2"/>
  <c r="H568" i="2" s="1"/>
  <c r="C568" i="2"/>
  <c r="G567" i="2"/>
  <c r="H567" i="2" s="1"/>
  <c r="C567" i="2"/>
  <c r="G566" i="2"/>
  <c r="H566" i="2" s="1"/>
  <c r="G565" i="2"/>
  <c r="H565" i="2" s="1"/>
  <c r="C565" i="2"/>
  <c r="G564" i="2"/>
  <c r="H564" i="2" s="1"/>
  <c r="C564" i="2"/>
  <c r="G563" i="2"/>
  <c r="H563" i="2" s="1"/>
  <c r="C563" i="2"/>
  <c r="G562" i="2"/>
  <c r="H562" i="2" s="1"/>
  <c r="C562" i="2"/>
  <c r="G561" i="2"/>
  <c r="H561" i="2" s="1"/>
  <c r="G560" i="2"/>
  <c r="H560" i="2" s="1"/>
  <c r="C560" i="2"/>
  <c r="G559" i="2"/>
  <c r="H559" i="2" s="1"/>
  <c r="C559" i="2"/>
  <c r="G558" i="2"/>
  <c r="H558" i="2" s="1"/>
  <c r="C558" i="2"/>
  <c r="G557" i="2"/>
  <c r="H557" i="2" s="1"/>
  <c r="C557" i="2"/>
  <c r="G556" i="2"/>
  <c r="H556" i="2" s="1"/>
  <c r="C556" i="2"/>
  <c r="G555" i="2"/>
  <c r="H555" i="2" s="1"/>
  <c r="C555" i="2"/>
  <c r="G554" i="2"/>
  <c r="H554" i="2" s="1"/>
  <c r="C554" i="2"/>
  <c r="G553" i="2"/>
  <c r="H553" i="2" s="1"/>
  <c r="C553" i="2"/>
  <c r="G552" i="2"/>
  <c r="H552" i="2" s="1"/>
  <c r="C552" i="2"/>
  <c r="G551" i="2"/>
  <c r="H551" i="2" s="1"/>
  <c r="C551" i="2"/>
  <c r="G550" i="2"/>
  <c r="H550" i="2" s="1"/>
  <c r="C550" i="2"/>
  <c r="G549" i="2"/>
  <c r="H549" i="2" s="1"/>
  <c r="C549" i="2"/>
  <c r="G548" i="2"/>
  <c r="H548" i="2" s="1"/>
  <c r="C548" i="2"/>
  <c r="G547" i="2"/>
  <c r="H547" i="2" s="1"/>
  <c r="C547" i="2"/>
  <c r="G546" i="2"/>
  <c r="H546" i="2" s="1"/>
  <c r="C546" i="2"/>
  <c r="G545" i="2"/>
  <c r="H545" i="2" s="1"/>
  <c r="C545" i="2"/>
  <c r="G544" i="2"/>
  <c r="H544" i="2" s="1"/>
  <c r="C544" i="2"/>
  <c r="G543" i="2"/>
  <c r="H543" i="2" s="1"/>
  <c r="C543" i="2"/>
  <c r="G542" i="2"/>
  <c r="H542" i="2" s="1"/>
  <c r="C542" i="2"/>
  <c r="G541" i="2"/>
  <c r="H541" i="2" s="1"/>
  <c r="C541" i="2"/>
  <c r="G540" i="2"/>
  <c r="G539" i="2"/>
  <c r="H539" i="2" s="1"/>
  <c r="C539" i="2"/>
  <c r="G538" i="2"/>
  <c r="H538" i="2" s="1"/>
  <c r="C538" i="2"/>
  <c r="G537" i="2"/>
  <c r="H537" i="2" s="1"/>
  <c r="C537" i="2"/>
  <c r="G536" i="2"/>
  <c r="H536" i="2" s="1"/>
  <c r="C536" i="2"/>
  <c r="G535" i="2"/>
  <c r="H535" i="2" s="1"/>
  <c r="C535" i="2"/>
  <c r="G534" i="2"/>
  <c r="H534" i="2" s="1"/>
  <c r="C534" i="2"/>
  <c r="G533" i="2"/>
  <c r="H533" i="2" s="1"/>
  <c r="C533" i="2"/>
  <c r="G532" i="2"/>
  <c r="H532" i="2" s="1"/>
  <c r="C532" i="2"/>
  <c r="G531" i="2"/>
  <c r="H531" i="2" s="1"/>
  <c r="C531" i="2"/>
  <c r="G530" i="2"/>
  <c r="H530" i="2" s="1"/>
  <c r="C530" i="2"/>
  <c r="G529" i="2"/>
  <c r="H529" i="2" s="1"/>
  <c r="C529" i="2"/>
  <c r="G528" i="2"/>
  <c r="H528" i="2" s="1"/>
  <c r="C528" i="2"/>
  <c r="G527" i="2"/>
  <c r="H527" i="2" s="1"/>
  <c r="C527" i="2"/>
  <c r="G526" i="2"/>
  <c r="H526" i="2" s="1"/>
  <c r="C526" i="2"/>
  <c r="G525" i="2"/>
  <c r="H525" i="2" s="1"/>
  <c r="C525" i="2"/>
  <c r="G524" i="2"/>
  <c r="H524" i="2" s="1"/>
  <c r="C524" i="2"/>
  <c r="G523" i="2"/>
  <c r="H523" i="2" s="1"/>
  <c r="C523" i="2"/>
  <c r="G522" i="2"/>
  <c r="H522" i="2" s="1"/>
  <c r="C522" i="2"/>
  <c r="G521" i="2"/>
  <c r="H521" i="2" s="1"/>
  <c r="C521" i="2"/>
  <c r="G520" i="2"/>
  <c r="H520" i="2" s="1"/>
  <c r="C520" i="2"/>
  <c r="G519" i="2"/>
  <c r="H519" i="2" s="1"/>
  <c r="C519" i="2"/>
  <c r="G518" i="2"/>
  <c r="H518" i="2" s="1"/>
  <c r="C518" i="2"/>
  <c r="G517" i="2"/>
  <c r="H517" i="2" s="1"/>
  <c r="C517" i="2"/>
  <c r="G516" i="2"/>
  <c r="H516" i="2" s="1"/>
  <c r="C516" i="2"/>
  <c r="G515" i="2"/>
  <c r="H515" i="2" s="1"/>
  <c r="C515" i="2"/>
  <c r="G514" i="2"/>
  <c r="H514" i="2" s="1"/>
  <c r="C514" i="2"/>
  <c r="G513" i="2"/>
  <c r="H513" i="2" s="1"/>
  <c r="C513" i="2"/>
  <c r="G512" i="2"/>
  <c r="H512" i="2" s="1"/>
  <c r="C512" i="2"/>
  <c r="G511" i="2"/>
  <c r="H511" i="2" s="1"/>
  <c r="C511" i="2"/>
  <c r="G510" i="2"/>
  <c r="H510" i="2" s="1"/>
  <c r="C510" i="2"/>
  <c r="G509" i="2"/>
  <c r="H509" i="2" s="1"/>
  <c r="C509" i="2"/>
  <c r="G508" i="2"/>
  <c r="H508" i="2" s="1"/>
  <c r="C508" i="2"/>
  <c r="G507" i="2"/>
  <c r="H507" i="2" s="1"/>
  <c r="C507" i="2"/>
  <c r="G506" i="2"/>
  <c r="H506" i="2" s="1"/>
  <c r="G505" i="2"/>
  <c r="H505" i="2" s="1"/>
  <c r="C505" i="2"/>
  <c r="G504" i="2"/>
  <c r="H504" i="2" s="1"/>
  <c r="C504" i="2"/>
  <c r="G503" i="2"/>
  <c r="H503" i="2" s="1"/>
  <c r="C503" i="2"/>
  <c r="G502" i="2"/>
  <c r="H502" i="2" s="1"/>
  <c r="C502" i="2"/>
  <c r="G501" i="2"/>
  <c r="H501" i="2" s="1"/>
  <c r="C501" i="2"/>
  <c r="G500" i="2"/>
  <c r="H500" i="2" s="1"/>
  <c r="C500" i="2"/>
  <c r="G499" i="2"/>
  <c r="H499" i="2" s="1"/>
  <c r="C499" i="2"/>
  <c r="G498" i="2"/>
  <c r="H498" i="2" s="1"/>
  <c r="C498" i="2"/>
  <c r="G497" i="2"/>
  <c r="H497" i="2" s="1"/>
  <c r="C497" i="2"/>
  <c r="G496" i="2"/>
  <c r="H496" i="2" s="1"/>
  <c r="C496" i="2"/>
  <c r="G495" i="2"/>
  <c r="H495" i="2" s="1"/>
  <c r="C495" i="2"/>
  <c r="G494" i="2"/>
  <c r="H494" i="2" s="1"/>
  <c r="C494" i="2"/>
  <c r="G493" i="2"/>
  <c r="H493" i="2" s="1"/>
  <c r="C493" i="2"/>
  <c r="G492" i="2"/>
  <c r="H492" i="2" s="1"/>
  <c r="G491" i="2"/>
  <c r="H491" i="2" s="1"/>
  <c r="C491" i="2"/>
  <c r="G490" i="2"/>
  <c r="H490" i="2" s="1"/>
  <c r="C490" i="2"/>
  <c r="G489" i="2"/>
  <c r="H489" i="2" s="1"/>
  <c r="C489" i="2"/>
  <c r="G488" i="2"/>
  <c r="G487" i="2"/>
  <c r="H487" i="2" s="1"/>
  <c r="C487" i="2"/>
  <c r="G486" i="2"/>
  <c r="H486" i="2" s="1"/>
  <c r="C486" i="2"/>
  <c r="G485" i="2"/>
  <c r="H485" i="2" s="1"/>
  <c r="C485" i="2"/>
  <c r="G484" i="2"/>
  <c r="H484" i="2" s="1"/>
  <c r="C484" i="2"/>
  <c r="G483" i="2"/>
  <c r="H483" i="2" s="1"/>
  <c r="C483" i="2"/>
  <c r="G482" i="2"/>
  <c r="H482" i="2" s="1"/>
  <c r="C482" i="2"/>
  <c r="G481" i="2"/>
  <c r="H481" i="2" s="1"/>
  <c r="C481" i="2"/>
  <c r="G480" i="2"/>
  <c r="H480" i="2" s="1"/>
  <c r="C480" i="2"/>
  <c r="G479" i="2"/>
  <c r="H479" i="2" s="1"/>
  <c r="C479" i="2"/>
  <c r="G478" i="2"/>
  <c r="H478" i="2" s="1"/>
  <c r="C478" i="2"/>
  <c r="G477" i="2"/>
  <c r="H477" i="2" s="1"/>
  <c r="C477" i="2"/>
  <c r="G476" i="2"/>
  <c r="H476" i="2" s="1"/>
  <c r="C476" i="2"/>
  <c r="G475" i="2"/>
  <c r="H475" i="2" s="1"/>
  <c r="C475" i="2"/>
  <c r="G474" i="2"/>
  <c r="H474" i="2" s="1"/>
  <c r="C474" i="2"/>
  <c r="G473" i="2"/>
  <c r="H473" i="2" s="1"/>
  <c r="C473" i="2"/>
  <c r="G472" i="2"/>
  <c r="H472" i="2" s="1"/>
  <c r="C472" i="2"/>
  <c r="G471" i="2"/>
  <c r="H471" i="2" s="1"/>
  <c r="C471" i="2"/>
  <c r="G470" i="2"/>
  <c r="H470" i="2" s="1"/>
  <c r="C470" i="2"/>
  <c r="G469" i="2"/>
  <c r="H469" i="2" s="1"/>
  <c r="C469" i="2"/>
  <c r="G468" i="2"/>
  <c r="H468" i="2" s="1"/>
  <c r="C468" i="2"/>
  <c r="G467" i="2"/>
  <c r="H467" i="2" s="1"/>
  <c r="C467" i="2"/>
  <c r="G466" i="2"/>
  <c r="H466" i="2" s="1"/>
  <c r="C466" i="2"/>
  <c r="G465" i="2"/>
  <c r="H465" i="2" s="1"/>
  <c r="C465" i="2"/>
  <c r="G464" i="2"/>
  <c r="H464" i="2" s="1"/>
  <c r="C464" i="2"/>
  <c r="G463" i="2"/>
  <c r="H463" i="2" s="1"/>
  <c r="C463" i="2"/>
  <c r="G462" i="2"/>
  <c r="H462" i="2" s="1"/>
  <c r="C462" i="2"/>
  <c r="G461" i="2"/>
  <c r="H461" i="2" s="1"/>
  <c r="C461" i="2"/>
  <c r="G460" i="2"/>
  <c r="H460" i="2" s="1"/>
  <c r="C460" i="2"/>
  <c r="G459" i="2"/>
  <c r="H459" i="2" s="1"/>
  <c r="C459" i="2"/>
  <c r="G458" i="2"/>
  <c r="H458" i="2" s="1"/>
  <c r="C458" i="2"/>
  <c r="G457" i="2"/>
  <c r="H457" i="2" s="1"/>
  <c r="C457" i="2"/>
  <c r="G456" i="2"/>
  <c r="H456" i="2" s="1"/>
  <c r="C456" i="2"/>
  <c r="G455" i="2"/>
  <c r="H455" i="2" s="1"/>
  <c r="C455" i="2"/>
  <c r="G454" i="2"/>
  <c r="H454" i="2" s="1"/>
  <c r="C454" i="2"/>
  <c r="G453" i="2"/>
  <c r="H453" i="2" s="1"/>
  <c r="C453" i="2"/>
  <c r="G452" i="2"/>
  <c r="H452" i="2" s="1"/>
  <c r="C452" i="2"/>
  <c r="G451" i="2"/>
  <c r="H451" i="2" s="1"/>
  <c r="C451" i="2"/>
  <c r="G450" i="2"/>
  <c r="H450" i="2" s="1"/>
  <c r="C450" i="2"/>
  <c r="G449" i="2"/>
  <c r="H449" i="2" s="1"/>
  <c r="C449" i="2"/>
  <c r="G448" i="2"/>
  <c r="H448" i="2" s="1"/>
  <c r="C448" i="2"/>
  <c r="G447" i="2"/>
  <c r="H447" i="2" s="1"/>
  <c r="G446" i="2"/>
  <c r="H446" i="2" s="1"/>
  <c r="G445" i="2"/>
  <c r="H445" i="2" s="1"/>
  <c r="C445" i="2"/>
  <c r="G444" i="2"/>
  <c r="H444" i="2" s="1"/>
  <c r="C444" i="2"/>
  <c r="G443" i="2"/>
  <c r="H443" i="2" s="1"/>
  <c r="C443" i="2"/>
  <c r="G442" i="2"/>
  <c r="H442" i="2" s="1"/>
  <c r="C442" i="2"/>
  <c r="G441" i="2"/>
  <c r="H441" i="2" s="1"/>
  <c r="C441" i="2"/>
  <c r="G440" i="2"/>
  <c r="H440" i="2" s="1"/>
  <c r="C440" i="2"/>
  <c r="G439" i="2"/>
  <c r="H439" i="2" s="1"/>
  <c r="C439" i="2"/>
  <c r="G438" i="2"/>
  <c r="H438" i="2" s="1"/>
  <c r="C438" i="2"/>
  <c r="G437" i="2"/>
  <c r="H437" i="2" s="1"/>
  <c r="C437" i="2"/>
  <c r="G436" i="2"/>
  <c r="H436" i="2" s="1"/>
  <c r="C436" i="2"/>
  <c r="G435" i="2"/>
  <c r="H435" i="2" s="1"/>
  <c r="C435" i="2"/>
  <c r="G434" i="2"/>
  <c r="H434" i="2" s="1"/>
  <c r="C434" i="2"/>
  <c r="G433" i="2"/>
  <c r="H433" i="2" s="1"/>
  <c r="C433" i="2"/>
  <c r="G432" i="2"/>
  <c r="H432" i="2" s="1"/>
  <c r="C432" i="2"/>
  <c r="G431" i="2"/>
  <c r="H431" i="2" s="1"/>
  <c r="D431" i="2"/>
  <c r="C431" i="2"/>
  <c r="G430" i="2"/>
  <c r="H430" i="2" s="1"/>
  <c r="D430" i="2"/>
  <c r="C430" i="2"/>
  <c r="G429" i="2"/>
  <c r="H429" i="2" s="1"/>
  <c r="D429" i="2"/>
  <c r="C429" i="2"/>
  <c r="G428" i="2"/>
  <c r="H428" i="2" s="1"/>
  <c r="D428" i="2"/>
  <c r="C428" i="2"/>
  <c r="G427" i="2"/>
  <c r="H427" i="2" s="1"/>
  <c r="C427" i="2"/>
  <c r="G426" i="2"/>
  <c r="H426" i="2" s="1"/>
  <c r="C426" i="2"/>
  <c r="G425" i="2"/>
  <c r="H425" i="2" s="1"/>
  <c r="C425" i="2"/>
  <c r="G424" i="2"/>
  <c r="H424" i="2" s="1"/>
  <c r="C424" i="2"/>
  <c r="G423" i="2"/>
  <c r="H423" i="2" s="1"/>
  <c r="C423" i="2"/>
  <c r="G422" i="2"/>
  <c r="H422" i="2" s="1"/>
  <c r="C422" i="2"/>
  <c r="G421" i="2"/>
  <c r="H421" i="2" s="1"/>
  <c r="C421" i="2"/>
  <c r="G420" i="2"/>
  <c r="H420" i="2" s="1"/>
  <c r="C420" i="2"/>
  <c r="G419" i="2"/>
  <c r="H419" i="2" s="1"/>
  <c r="C419" i="2"/>
  <c r="G418" i="2"/>
  <c r="H418" i="2" s="1"/>
  <c r="G417" i="2"/>
  <c r="H417" i="2" s="1"/>
  <c r="C417" i="2"/>
  <c r="G416" i="2"/>
  <c r="H416" i="2" s="1"/>
  <c r="C416" i="2"/>
  <c r="G415" i="2"/>
  <c r="H415" i="2" s="1"/>
  <c r="C415" i="2"/>
  <c r="G414" i="2"/>
  <c r="H414" i="2" s="1"/>
  <c r="C414" i="2"/>
  <c r="G413" i="2"/>
  <c r="H413" i="2" s="1"/>
  <c r="C413" i="2"/>
  <c r="G412" i="2"/>
  <c r="H412" i="2" s="1"/>
  <c r="C412" i="2"/>
  <c r="G411" i="2"/>
  <c r="H411" i="2" s="1"/>
  <c r="C411" i="2"/>
  <c r="G410" i="2"/>
  <c r="H410" i="2" s="1"/>
  <c r="C410" i="2"/>
  <c r="G409" i="2"/>
  <c r="H409" i="2" s="1"/>
  <c r="C409" i="2"/>
  <c r="G408" i="2"/>
  <c r="H408" i="2" s="1"/>
  <c r="C408" i="2"/>
  <c r="G407" i="2"/>
  <c r="H407" i="2" s="1"/>
  <c r="C407" i="2"/>
  <c r="G406" i="2"/>
  <c r="H406" i="2" s="1"/>
  <c r="G405" i="2"/>
  <c r="H405" i="2" s="1"/>
  <c r="C405" i="2"/>
  <c r="G404" i="2"/>
  <c r="H404" i="2" s="1"/>
  <c r="C404" i="2"/>
  <c r="G403" i="2"/>
  <c r="H403" i="2" s="1"/>
  <c r="C403" i="2"/>
  <c r="G402" i="2"/>
  <c r="H402" i="2" s="1"/>
  <c r="C402" i="2"/>
  <c r="G401" i="2"/>
  <c r="H401" i="2" s="1"/>
  <c r="C401" i="2"/>
  <c r="G400" i="2"/>
  <c r="H400" i="2" s="1"/>
  <c r="C400" i="2"/>
  <c r="G399" i="2"/>
  <c r="H399" i="2" s="1"/>
  <c r="C399" i="2"/>
  <c r="G398" i="2"/>
  <c r="H398" i="2" s="1"/>
  <c r="C398" i="2"/>
  <c r="G397" i="2"/>
  <c r="H397" i="2" s="1"/>
  <c r="C397" i="2"/>
  <c r="G396" i="2"/>
  <c r="H396" i="2" s="1"/>
  <c r="C396" i="2"/>
  <c r="G395" i="2"/>
  <c r="H395" i="2" s="1"/>
  <c r="C395" i="2"/>
  <c r="G394" i="2"/>
  <c r="H394" i="2" s="1"/>
  <c r="G393" i="2"/>
  <c r="H393" i="2" s="1"/>
  <c r="C393" i="2"/>
  <c r="G392" i="2"/>
  <c r="H392" i="2" s="1"/>
  <c r="C392" i="2"/>
  <c r="G391" i="2"/>
  <c r="H391" i="2" s="1"/>
  <c r="C391" i="2"/>
  <c r="G390" i="2"/>
  <c r="H390" i="2" s="1"/>
  <c r="C390" i="2"/>
  <c r="G389" i="2"/>
  <c r="H389" i="2" s="1"/>
  <c r="C389" i="2"/>
  <c r="G388" i="2"/>
  <c r="H388" i="2" s="1"/>
  <c r="C388" i="2"/>
  <c r="G387" i="2"/>
  <c r="H387" i="2" s="1"/>
  <c r="C387" i="2"/>
  <c r="G386" i="2"/>
  <c r="H386" i="2" s="1"/>
  <c r="C386" i="2"/>
  <c r="G385" i="2"/>
  <c r="H385" i="2" s="1"/>
  <c r="C385" i="2"/>
  <c r="G384" i="2"/>
  <c r="H384" i="2" s="1"/>
  <c r="C384" i="2"/>
  <c r="G383" i="2"/>
  <c r="H383" i="2" s="1"/>
  <c r="C383" i="2"/>
  <c r="G382" i="2"/>
  <c r="H382" i="2" s="1"/>
  <c r="G381" i="2"/>
  <c r="H381" i="2" s="1"/>
  <c r="C381" i="2"/>
  <c r="G380" i="2"/>
  <c r="H380" i="2" s="1"/>
  <c r="D380" i="2"/>
  <c r="C380" i="2"/>
  <c r="G379" i="2"/>
  <c r="H379" i="2" s="1"/>
  <c r="C379" i="2"/>
  <c r="G378" i="2"/>
  <c r="H378" i="2" s="1"/>
  <c r="C378" i="2"/>
  <c r="G377" i="2"/>
  <c r="H377" i="2" s="1"/>
  <c r="C377" i="2"/>
  <c r="G376" i="2"/>
  <c r="H376" i="2" s="1"/>
  <c r="C376" i="2"/>
  <c r="G375" i="2"/>
  <c r="H375" i="2" s="1"/>
  <c r="G374" i="2"/>
  <c r="H374" i="2" s="1"/>
  <c r="D374" i="2"/>
  <c r="C374" i="2"/>
  <c r="G373" i="2"/>
  <c r="H373" i="2" s="1"/>
  <c r="D373" i="2"/>
  <c r="C373" i="2"/>
  <c r="G372" i="2"/>
  <c r="H372" i="2" s="1"/>
  <c r="D372" i="2"/>
  <c r="C372" i="2"/>
  <c r="G371" i="2"/>
  <c r="H371" i="2" s="1"/>
  <c r="D371" i="2"/>
  <c r="C371" i="2"/>
  <c r="G370" i="2"/>
  <c r="H370" i="2" s="1"/>
  <c r="G369" i="2"/>
  <c r="H369" i="2" s="1"/>
  <c r="C369" i="2"/>
  <c r="G368" i="2"/>
  <c r="H368" i="2" s="1"/>
  <c r="C368" i="2"/>
  <c r="G367" i="2"/>
  <c r="H367" i="2" s="1"/>
  <c r="C367" i="2"/>
  <c r="G366" i="2"/>
  <c r="H366" i="2" s="1"/>
  <c r="C366" i="2"/>
  <c r="G365" i="2"/>
  <c r="H365" i="2" s="1"/>
  <c r="C365" i="2"/>
  <c r="G364" i="2"/>
  <c r="H364" i="2" s="1"/>
  <c r="C364" i="2"/>
  <c r="G363" i="2"/>
  <c r="H363" i="2" s="1"/>
  <c r="C363" i="2"/>
  <c r="G362" i="2"/>
  <c r="H362" i="2" s="1"/>
  <c r="C362" i="2"/>
  <c r="G361" i="2"/>
  <c r="H361" i="2" s="1"/>
  <c r="C361" i="2"/>
  <c r="G360" i="2"/>
  <c r="H360" i="2" s="1"/>
  <c r="C360" i="2"/>
  <c r="G359" i="2"/>
  <c r="H359" i="2" s="1"/>
  <c r="C359" i="2"/>
  <c r="G358" i="2"/>
  <c r="H358" i="2" s="1"/>
  <c r="G357" i="2"/>
  <c r="H357" i="2" s="1"/>
  <c r="C357" i="2"/>
  <c r="G356" i="2"/>
  <c r="H356" i="2" s="1"/>
  <c r="C356" i="2"/>
  <c r="G355" i="2"/>
  <c r="H355" i="2" s="1"/>
  <c r="C355" i="2"/>
  <c r="G354" i="2"/>
  <c r="H354" i="2" s="1"/>
  <c r="C354" i="2"/>
  <c r="G353" i="2"/>
  <c r="H353" i="2" s="1"/>
  <c r="C353" i="2"/>
  <c r="G352" i="2"/>
  <c r="H352" i="2" s="1"/>
  <c r="C352" i="2"/>
  <c r="G351" i="2"/>
  <c r="H351" i="2" s="1"/>
  <c r="C351" i="2"/>
  <c r="G350" i="2"/>
  <c r="H350" i="2" s="1"/>
  <c r="C350" i="2"/>
  <c r="G349" i="2"/>
  <c r="H349" i="2" s="1"/>
  <c r="C349" i="2"/>
  <c r="G348" i="2"/>
  <c r="H348" i="2" s="1"/>
  <c r="C348" i="2"/>
  <c r="G347" i="2"/>
  <c r="H347" i="2" s="1"/>
  <c r="C347" i="2"/>
  <c r="G346" i="2"/>
  <c r="H346" i="2" s="1"/>
  <c r="G345" i="2"/>
  <c r="H345" i="2" s="1"/>
  <c r="C345" i="2"/>
  <c r="G344" i="2"/>
  <c r="H344" i="2" s="1"/>
  <c r="C344" i="2"/>
  <c r="G343" i="2"/>
  <c r="H343" i="2" s="1"/>
  <c r="C343" i="2"/>
  <c r="G342" i="2"/>
  <c r="H342" i="2" s="1"/>
  <c r="C342" i="2"/>
  <c r="G341" i="2"/>
  <c r="H341" i="2" s="1"/>
  <c r="C341" i="2"/>
  <c r="G340" i="2"/>
  <c r="H340" i="2" s="1"/>
  <c r="C340" i="2"/>
  <c r="G339" i="2"/>
  <c r="H339" i="2" s="1"/>
  <c r="G338" i="2"/>
  <c r="H338" i="2" s="1"/>
  <c r="C338" i="2"/>
  <c r="G337" i="2"/>
  <c r="H337" i="2" s="1"/>
  <c r="G336" i="2"/>
  <c r="H336" i="2" s="1"/>
  <c r="C336" i="2"/>
  <c r="G335" i="2"/>
  <c r="H335" i="2" s="1"/>
  <c r="C335" i="2"/>
  <c r="G334" i="2"/>
  <c r="H334" i="2" s="1"/>
  <c r="C334" i="2"/>
  <c r="G333" i="2"/>
  <c r="H333" i="2" s="1"/>
  <c r="C333" i="2"/>
  <c r="G332" i="2"/>
  <c r="H332" i="2" s="1"/>
  <c r="C332" i="2"/>
  <c r="G331" i="2"/>
  <c r="H331" i="2" s="1"/>
  <c r="C331" i="2"/>
  <c r="G330" i="2"/>
  <c r="H330" i="2" s="1"/>
  <c r="C330" i="2"/>
  <c r="G329" i="2"/>
  <c r="H329" i="2" s="1"/>
  <c r="C329" i="2"/>
  <c r="G328" i="2"/>
  <c r="H328" i="2" s="1"/>
  <c r="C328" i="2"/>
  <c r="G327" i="2"/>
  <c r="H327" i="2" s="1"/>
  <c r="G326" i="2"/>
  <c r="H326" i="2" s="1"/>
  <c r="C326" i="2"/>
  <c r="G325" i="2"/>
  <c r="H325" i="2" s="1"/>
  <c r="G324" i="2"/>
  <c r="H324" i="2" s="1"/>
  <c r="C324" i="2"/>
  <c r="G323" i="2"/>
  <c r="H323" i="2" s="1"/>
  <c r="C323" i="2"/>
  <c r="G322" i="2"/>
  <c r="H322" i="2" s="1"/>
  <c r="C322" i="2"/>
  <c r="G321" i="2"/>
  <c r="H321" i="2" s="1"/>
  <c r="C321" i="2"/>
  <c r="G320" i="2"/>
  <c r="H320" i="2" s="1"/>
  <c r="C320" i="2"/>
  <c r="G319" i="2"/>
  <c r="H319" i="2" s="1"/>
  <c r="C319" i="2"/>
  <c r="G318" i="2"/>
  <c r="H318" i="2" s="1"/>
  <c r="C318" i="2"/>
  <c r="G317" i="2"/>
  <c r="H317" i="2" s="1"/>
  <c r="C317" i="2"/>
  <c r="G316" i="2"/>
  <c r="H316" i="2" s="1"/>
  <c r="G315" i="2"/>
  <c r="H315" i="2" s="1"/>
  <c r="C315" i="2"/>
  <c r="G314" i="2"/>
  <c r="H314" i="2" s="1"/>
  <c r="G313" i="2"/>
  <c r="H313" i="2" s="1"/>
  <c r="C313" i="2"/>
  <c r="G312" i="2"/>
  <c r="H312" i="2" s="1"/>
  <c r="C312" i="2"/>
  <c r="G311" i="2"/>
  <c r="H311" i="2" s="1"/>
  <c r="C311" i="2"/>
  <c r="G310" i="2"/>
  <c r="H310" i="2" s="1"/>
  <c r="C310" i="2"/>
  <c r="G309" i="2"/>
  <c r="H309" i="2" s="1"/>
  <c r="C309" i="2"/>
  <c r="G308" i="2"/>
  <c r="H308" i="2" s="1"/>
  <c r="C308" i="2"/>
  <c r="G307" i="2"/>
  <c r="H307" i="2" s="1"/>
  <c r="C307" i="2"/>
  <c r="G306" i="2"/>
  <c r="H306" i="2" s="1"/>
  <c r="C306" i="2"/>
  <c r="G305" i="2"/>
  <c r="H305" i="2" s="1"/>
  <c r="G304" i="2"/>
  <c r="H304" i="2" s="1"/>
  <c r="C304" i="2"/>
  <c r="G303" i="2"/>
  <c r="H303" i="2" s="1"/>
  <c r="C303" i="2"/>
  <c r="G302" i="2"/>
  <c r="H302" i="2" s="1"/>
  <c r="C302" i="2"/>
  <c r="G301" i="2"/>
  <c r="H301" i="2" s="1"/>
  <c r="C301" i="2"/>
  <c r="G300" i="2"/>
  <c r="H300" i="2" s="1"/>
  <c r="C300" i="2"/>
  <c r="G299" i="2"/>
  <c r="H299" i="2" s="1"/>
  <c r="G298" i="2"/>
  <c r="H298" i="2" s="1"/>
  <c r="C298" i="2"/>
  <c r="G297" i="2"/>
  <c r="H297" i="2" s="1"/>
  <c r="C297" i="2"/>
  <c r="G296" i="2"/>
  <c r="H296" i="2" s="1"/>
  <c r="C296" i="2"/>
  <c r="G295" i="2"/>
  <c r="H295" i="2" s="1"/>
  <c r="C295" i="2"/>
  <c r="G294" i="2"/>
  <c r="H294" i="2" s="1"/>
  <c r="C294" i="2"/>
  <c r="G293" i="2"/>
  <c r="H293" i="2" s="1"/>
  <c r="C293" i="2"/>
  <c r="G292" i="2"/>
  <c r="H292" i="2" s="1"/>
  <c r="C292" i="2"/>
  <c r="G291" i="2"/>
  <c r="H291" i="2" s="1"/>
  <c r="C291" i="2"/>
  <c r="G290" i="2"/>
  <c r="H290" i="2" s="1"/>
  <c r="C290" i="2"/>
  <c r="G289" i="2"/>
  <c r="H289" i="2" s="1"/>
  <c r="C289" i="2"/>
  <c r="G288" i="2"/>
  <c r="H288" i="2" s="1"/>
  <c r="C288" i="2"/>
  <c r="G287" i="2"/>
  <c r="H287" i="2" s="1"/>
  <c r="C287" i="2"/>
  <c r="G286" i="2"/>
  <c r="H286" i="2" s="1"/>
  <c r="C286" i="2"/>
  <c r="G285" i="2"/>
  <c r="H285" i="2" s="1"/>
  <c r="G284" i="2"/>
  <c r="H284" i="2" s="1"/>
  <c r="C284" i="2"/>
  <c r="G283" i="2"/>
  <c r="H283" i="2" s="1"/>
  <c r="C283" i="2"/>
  <c r="G282" i="2"/>
  <c r="H282" i="2" s="1"/>
  <c r="C282" i="2"/>
  <c r="G281" i="2"/>
  <c r="H281" i="2" s="1"/>
  <c r="C281" i="2"/>
  <c r="G280" i="2"/>
  <c r="H280" i="2" s="1"/>
  <c r="C280" i="2"/>
  <c r="G279" i="2"/>
  <c r="H279" i="2" s="1"/>
  <c r="C279" i="2"/>
  <c r="G278" i="2"/>
  <c r="H278" i="2" s="1"/>
  <c r="C278" i="2"/>
  <c r="G277" i="2"/>
  <c r="H277" i="2" s="1"/>
  <c r="C277" i="2"/>
  <c r="G276" i="2"/>
  <c r="H276" i="2" s="1"/>
  <c r="C276" i="2"/>
  <c r="G275" i="2"/>
  <c r="H275" i="2" s="1"/>
  <c r="C275" i="2"/>
  <c r="G274" i="2"/>
  <c r="H274" i="2" s="1"/>
  <c r="C274" i="2"/>
  <c r="G273" i="2"/>
  <c r="H273" i="2" s="1"/>
  <c r="C273" i="2"/>
  <c r="G272" i="2"/>
  <c r="H272" i="2" s="1"/>
  <c r="G271" i="2"/>
  <c r="H271" i="2" s="1"/>
  <c r="C271" i="2"/>
  <c r="G270" i="2"/>
  <c r="H270" i="2" s="1"/>
  <c r="C270" i="2"/>
  <c r="G269" i="2"/>
  <c r="H269" i="2" s="1"/>
  <c r="C269" i="2"/>
  <c r="G268" i="2"/>
  <c r="H268" i="2" s="1"/>
  <c r="C268" i="2"/>
  <c r="G267" i="2"/>
  <c r="H267" i="2" s="1"/>
  <c r="G266" i="2"/>
  <c r="H266" i="2" s="1"/>
  <c r="C266" i="2"/>
  <c r="G265" i="2"/>
  <c r="H265" i="2" s="1"/>
  <c r="C265" i="2"/>
  <c r="G264" i="2"/>
  <c r="H264" i="2" s="1"/>
  <c r="C264" i="2"/>
  <c r="G263" i="2"/>
  <c r="H263" i="2" s="1"/>
  <c r="C263" i="2"/>
  <c r="G262" i="2"/>
  <c r="H262" i="2" s="1"/>
  <c r="C262" i="2"/>
  <c r="G261" i="2"/>
  <c r="H261" i="2" s="1"/>
  <c r="C261" i="2"/>
  <c r="G260" i="2"/>
  <c r="H260" i="2" s="1"/>
  <c r="C260" i="2"/>
  <c r="G259" i="2"/>
  <c r="H259" i="2" s="1"/>
  <c r="C259" i="2"/>
  <c r="G258" i="2"/>
  <c r="H258" i="2" s="1"/>
  <c r="C258" i="2"/>
  <c r="G257" i="2"/>
  <c r="H257" i="2" s="1"/>
  <c r="C257" i="2"/>
  <c r="G256" i="2"/>
  <c r="H256" i="2" s="1"/>
  <c r="G255" i="2"/>
  <c r="H255" i="2" s="1"/>
  <c r="C255" i="2"/>
  <c r="G254" i="2"/>
  <c r="H254" i="2" s="1"/>
  <c r="C254" i="2"/>
  <c r="G253" i="2"/>
  <c r="H253" i="2" s="1"/>
  <c r="C253" i="2"/>
  <c r="G252" i="2"/>
  <c r="H252" i="2" s="1"/>
  <c r="C252" i="2"/>
  <c r="G251" i="2"/>
  <c r="H251" i="2" s="1"/>
  <c r="C251" i="2"/>
  <c r="G250" i="2"/>
  <c r="H250" i="2" s="1"/>
  <c r="C250" i="2"/>
  <c r="G249" i="2"/>
  <c r="H249" i="2" s="1"/>
  <c r="C249" i="2"/>
  <c r="G248" i="2"/>
  <c r="H248" i="2" s="1"/>
  <c r="C248" i="2"/>
  <c r="G247" i="2"/>
  <c r="H247" i="2" s="1"/>
  <c r="C247" i="2"/>
  <c r="G246" i="2"/>
  <c r="H246" i="2" s="1"/>
  <c r="C246" i="2"/>
  <c r="G245" i="2"/>
  <c r="H245" i="2" s="1"/>
  <c r="G244" i="2"/>
  <c r="H244" i="2" s="1"/>
  <c r="C244" i="2"/>
  <c r="G243" i="2"/>
  <c r="H243" i="2" s="1"/>
  <c r="C243" i="2"/>
  <c r="G242" i="2"/>
  <c r="H242" i="2" s="1"/>
  <c r="G241" i="2"/>
  <c r="H241" i="2" s="1"/>
  <c r="C241" i="2"/>
  <c r="G240" i="2"/>
  <c r="H240" i="2" s="1"/>
  <c r="C240" i="2"/>
  <c r="G239" i="2"/>
  <c r="H239" i="2" s="1"/>
  <c r="C239" i="2"/>
  <c r="G238" i="2"/>
  <c r="H238" i="2" s="1"/>
  <c r="C238" i="2"/>
  <c r="G237" i="2"/>
  <c r="H237" i="2" s="1"/>
  <c r="C237" i="2"/>
  <c r="G236" i="2"/>
  <c r="H236" i="2" s="1"/>
  <c r="C236" i="2"/>
  <c r="G235" i="2"/>
  <c r="H235" i="2" s="1"/>
  <c r="C235" i="2"/>
  <c r="G234" i="2"/>
  <c r="H234" i="2" s="1"/>
  <c r="C234" i="2"/>
  <c r="G233" i="2"/>
  <c r="H233" i="2" s="1"/>
  <c r="G232" i="2"/>
  <c r="H232" i="2" s="1"/>
  <c r="C232" i="2"/>
  <c r="G231" i="2"/>
  <c r="H231" i="2" s="1"/>
  <c r="C231" i="2"/>
  <c r="G230" i="2"/>
  <c r="H230" i="2" s="1"/>
  <c r="C230" i="2"/>
  <c r="G229" i="2"/>
  <c r="H229" i="2" s="1"/>
  <c r="C229" i="2"/>
  <c r="G228" i="2"/>
  <c r="H228" i="2" s="1"/>
  <c r="C228" i="2"/>
  <c r="G227" i="2"/>
  <c r="H227" i="2" s="1"/>
  <c r="C227" i="2"/>
  <c r="G226" i="2"/>
  <c r="H226" i="2" s="1"/>
  <c r="C226" i="2"/>
  <c r="G225" i="2"/>
  <c r="H225" i="2" s="1"/>
  <c r="C225" i="2"/>
  <c r="G224" i="2"/>
  <c r="H224" i="2" s="1"/>
  <c r="C224" i="2"/>
  <c r="G223" i="2"/>
  <c r="H223" i="2" s="1"/>
  <c r="C223" i="2"/>
  <c r="G222" i="2"/>
  <c r="H222" i="2" s="1"/>
  <c r="C222" i="2"/>
  <c r="G221" i="2"/>
  <c r="H221" i="2" s="1"/>
  <c r="G220" i="2"/>
  <c r="H220" i="2" s="1"/>
  <c r="C220" i="2"/>
  <c r="G219" i="2"/>
  <c r="H219" i="2" s="1"/>
  <c r="C219" i="2"/>
  <c r="G218" i="2"/>
  <c r="H218" i="2" s="1"/>
  <c r="C218" i="2"/>
  <c r="G217" i="2"/>
  <c r="H217" i="2" s="1"/>
  <c r="C217" i="2"/>
  <c r="G216" i="2"/>
  <c r="H216" i="2" s="1"/>
  <c r="G215" i="2"/>
  <c r="H215" i="2" s="1"/>
  <c r="C215" i="2"/>
  <c r="G214" i="2"/>
  <c r="H214" i="2" s="1"/>
  <c r="C214" i="2"/>
  <c r="G213" i="2"/>
  <c r="H213" i="2" s="1"/>
  <c r="C213" i="2"/>
  <c r="G212" i="2"/>
  <c r="H212" i="2" s="1"/>
  <c r="C212" i="2"/>
  <c r="G211" i="2"/>
  <c r="H211" i="2" s="1"/>
  <c r="C211" i="2"/>
  <c r="G210" i="2"/>
  <c r="H210" i="2" s="1"/>
  <c r="C210" i="2"/>
  <c r="G209" i="2"/>
  <c r="H209" i="2" s="1"/>
  <c r="C209" i="2"/>
  <c r="G208" i="2"/>
  <c r="H208" i="2" s="1"/>
  <c r="G207" i="2"/>
  <c r="H207" i="2" s="1"/>
  <c r="C207" i="2"/>
  <c r="G206" i="2"/>
  <c r="H206" i="2" s="1"/>
  <c r="C206" i="2"/>
  <c r="G205" i="2"/>
  <c r="H205" i="2" s="1"/>
  <c r="C205" i="2"/>
  <c r="G204" i="2"/>
  <c r="H204" i="2" s="1"/>
  <c r="C204" i="2"/>
  <c r="G203" i="2"/>
  <c r="H203" i="2" s="1"/>
  <c r="C203" i="2"/>
  <c r="G202" i="2"/>
  <c r="H202" i="2" s="1"/>
  <c r="C202" i="2"/>
  <c r="G201" i="2"/>
  <c r="H201" i="2" s="1"/>
  <c r="C201" i="2"/>
  <c r="G200" i="2"/>
  <c r="H200" i="2" s="1"/>
  <c r="C200" i="2"/>
  <c r="G199" i="2"/>
  <c r="H199" i="2" s="1"/>
  <c r="C199" i="2"/>
  <c r="G198" i="2"/>
  <c r="H198" i="2" s="1"/>
  <c r="C198" i="2"/>
  <c r="G197" i="2"/>
  <c r="H197" i="2" s="1"/>
  <c r="C197" i="2"/>
  <c r="G196" i="2"/>
  <c r="H196" i="2" s="1"/>
  <c r="C196" i="2"/>
  <c r="G195" i="2"/>
  <c r="H195" i="2" s="1"/>
  <c r="C195" i="2"/>
  <c r="G194" i="2"/>
  <c r="H194" i="2" s="1"/>
  <c r="C194" i="2"/>
  <c r="G193" i="2"/>
  <c r="H193" i="2" s="1"/>
  <c r="C193" i="2"/>
  <c r="G192" i="2"/>
  <c r="H192" i="2" s="1"/>
  <c r="G191" i="2"/>
  <c r="H191" i="2" s="1"/>
  <c r="C191" i="2"/>
  <c r="G190" i="2"/>
  <c r="H190" i="2" s="1"/>
  <c r="C190" i="2"/>
  <c r="G189" i="2"/>
  <c r="H189" i="2" s="1"/>
  <c r="C189" i="2"/>
  <c r="G188" i="2"/>
  <c r="H188" i="2" s="1"/>
  <c r="C188" i="2"/>
  <c r="G187" i="2"/>
  <c r="H187" i="2" s="1"/>
  <c r="C187" i="2"/>
  <c r="G186" i="2"/>
  <c r="H186" i="2" s="1"/>
  <c r="C186" i="2"/>
  <c r="G185" i="2"/>
  <c r="H185" i="2" s="1"/>
  <c r="C185" i="2"/>
  <c r="G184" i="2"/>
  <c r="H184" i="2" s="1"/>
  <c r="G183" i="2"/>
  <c r="H183" i="2" s="1"/>
  <c r="C183" i="2"/>
  <c r="G182" i="2"/>
  <c r="H182" i="2" s="1"/>
  <c r="C182" i="2"/>
  <c r="G181" i="2"/>
  <c r="H181" i="2" s="1"/>
  <c r="C181" i="2"/>
  <c r="G180" i="2"/>
  <c r="H180" i="2" s="1"/>
  <c r="C180" i="2"/>
  <c r="G179" i="2"/>
  <c r="H179" i="2" s="1"/>
  <c r="C179" i="2"/>
  <c r="G178" i="2"/>
  <c r="H178" i="2" s="1"/>
  <c r="C178" i="2"/>
  <c r="G177" i="2"/>
  <c r="H177" i="2" s="1"/>
  <c r="C177" i="2"/>
  <c r="G176" i="2"/>
  <c r="H176" i="2" s="1"/>
  <c r="C176" i="2"/>
  <c r="G175" i="2"/>
  <c r="H175" i="2" s="1"/>
  <c r="C175" i="2"/>
  <c r="G174" i="2"/>
  <c r="H174" i="2" s="1"/>
  <c r="C174" i="2"/>
  <c r="G173" i="2"/>
  <c r="H173" i="2" s="1"/>
  <c r="C173" i="2"/>
  <c r="G172" i="2"/>
  <c r="H172" i="2" s="1"/>
  <c r="C172" i="2"/>
  <c r="G171" i="2"/>
  <c r="H171" i="2" s="1"/>
  <c r="C171" i="2"/>
  <c r="G170" i="2"/>
  <c r="H170" i="2" s="1"/>
  <c r="C170" i="2"/>
  <c r="G169" i="2"/>
  <c r="H169" i="2" s="1"/>
  <c r="C169" i="2"/>
  <c r="G168" i="2"/>
  <c r="H168" i="2" s="1"/>
  <c r="C168" i="2"/>
  <c r="G167" i="2"/>
  <c r="H167" i="2" s="1"/>
  <c r="C167" i="2"/>
  <c r="G166" i="2"/>
  <c r="H166" i="2" s="1"/>
  <c r="C166" i="2"/>
  <c r="G165" i="2"/>
  <c r="H165" i="2" s="1"/>
  <c r="C165" i="2"/>
  <c r="G164" i="2"/>
  <c r="H164" i="2" s="1"/>
  <c r="C164" i="2"/>
  <c r="G163" i="2"/>
  <c r="H163" i="2" s="1"/>
  <c r="C163" i="2"/>
  <c r="G162" i="2"/>
  <c r="H162" i="2" s="1"/>
  <c r="C162" i="2"/>
  <c r="G161" i="2"/>
  <c r="H161" i="2" s="1"/>
  <c r="C161" i="2"/>
  <c r="G160" i="2"/>
  <c r="H160" i="2" s="1"/>
  <c r="C160" i="2"/>
  <c r="G159" i="2"/>
  <c r="H159" i="2" s="1"/>
  <c r="G158" i="2"/>
  <c r="H158" i="2" s="1"/>
  <c r="C158" i="2"/>
  <c r="G157" i="2"/>
  <c r="H157" i="2" s="1"/>
  <c r="C157" i="2"/>
  <c r="G156" i="2"/>
  <c r="H156" i="2" s="1"/>
  <c r="C156" i="2"/>
  <c r="G155" i="2"/>
  <c r="H155" i="2" s="1"/>
  <c r="G154" i="2"/>
  <c r="H154" i="2" s="1"/>
  <c r="C154" i="2"/>
  <c r="G153" i="2"/>
  <c r="H153" i="2" s="1"/>
  <c r="C153" i="2"/>
  <c r="G152" i="2"/>
  <c r="H152" i="2" s="1"/>
  <c r="C152" i="2"/>
  <c r="G151" i="2"/>
  <c r="H151" i="2" s="1"/>
  <c r="C151" i="2"/>
  <c r="G150" i="2"/>
  <c r="H150" i="2" s="1"/>
  <c r="C150" i="2"/>
  <c r="G149" i="2"/>
  <c r="H149" i="2" s="1"/>
  <c r="C149" i="2"/>
  <c r="G148" i="2"/>
  <c r="H148" i="2" s="1"/>
  <c r="C148" i="2"/>
  <c r="G147" i="2"/>
  <c r="H147" i="2" s="1"/>
  <c r="C147" i="2"/>
  <c r="G146" i="2"/>
  <c r="H146" i="2" s="1"/>
  <c r="C146" i="2"/>
  <c r="G145" i="2"/>
  <c r="H145" i="2" s="1"/>
  <c r="G144" i="2"/>
  <c r="H144" i="2" s="1"/>
  <c r="C144" i="2"/>
  <c r="G143" i="2"/>
  <c r="H143" i="2" s="1"/>
  <c r="C143" i="2"/>
  <c r="G142" i="2"/>
  <c r="H142" i="2" s="1"/>
  <c r="C142" i="2"/>
  <c r="G141" i="2"/>
  <c r="H141" i="2" s="1"/>
  <c r="G140" i="2"/>
  <c r="H140" i="2" s="1"/>
  <c r="C140" i="2"/>
  <c r="G139" i="2"/>
  <c r="H139" i="2" s="1"/>
  <c r="C139" i="2"/>
  <c r="G138" i="2"/>
  <c r="H138" i="2" s="1"/>
  <c r="C138" i="2"/>
  <c r="G137" i="2"/>
  <c r="H137" i="2" s="1"/>
  <c r="C137" i="2"/>
  <c r="G136" i="2"/>
  <c r="H136" i="2" s="1"/>
  <c r="C136" i="2"/>
  <c r="G135" i="2"/>
  <c r="H135" i="2" s="1"/>
  <c r="C135" i="2"/>
  <c r="G134" i="2"/>
  <c r="H134" i="2" s="1"/>
  <c r="C134" i="2"/>
  <c r="G133" i="2"/>
  <c r="H133" i="2" s="1"/>
  <c r="C133" i="2"/>
  <c r="G132" i="2"/>
  <c r="H132" i="2" s="1"/>
  <c r="C132" i="2"/>
  <c r="G131" i="2"/>
  <c r="H131" i="2" s="1"/>
  <c r="G130" i="2"/>
  <c r="H130" i="2" s="1"/>
  <c r="C130" i="2"/>
  <c r="G129" i="2"/>
  <c r="H129" i="2" s="1"/>
  <c r="C129" i="2"/>
  <c r="G128" i="2"/>
  <c r="H128" i="2" s="1"/>
  <c r="C128" i="2"/>
  <c r="G127" i="2"/>
  <c r="H127" i="2" s="1"/>
  <c r="G126" i="2"/>
  <c r="H126" i="2" s="1"/>
  <c r="C126" i="2"/>
  <c r="G125" i="2"/>
  <c r="H125" i="2" s="1"/>
  <c r="C125" i="2"/>
  <c r="G124" i="2"/>
  <c r="H124" i="2" s="1"/>
  <c r="C124" i="2"/>
  <c r="G123" i="2"/>
  <c r="H123" i="2" s="1"/>
  <c r="C123" i="2"/>
  <c r="G122" i="2"/>
  <c r="H122" i="2" s="1"/>
  <c r="C122" i="2"/>
  <c r="G121" i="2"/>
  <c r="H121" i="2" s="1"/>
  <c r="C121" i="2"/>
  <c r="G120" i="2"/>
  <c r="H120" i="2" s="1"/>
  <c r="C120" i="2"/>
  <c r="G119" i="2"/>
  <c r="H119" i="2" s="1"/>
  <c r="C119" i="2"/>
  <c r="G118" i="2"/>
  <c r="H118" i="2" s="1"/>
  <c r="C118" i="2"/>
  <c r="G117" i="2"/>
  <c r="H117" i="2" s="1"/>
  <c r="G116" i="2"/>
  <c r="H116" i="2" s="1"/>
  <c r="C116" i="2"/>
  <c r="G115" i="2"/>
  <c r="H115" i="2" s="1"/>
  <c r="C115" i="2"/>
  <c r="G114" i="2"/>
  <c r="H114" i="2" s="1"/>
  <c r="G113" i="2"/>
  <c r="H113" i="2" s="1"/>
  <c r="C113" i="2"/>
  <c r="G112" i="2"/>
  <c r="H112" i="2" s="1"/>
  <c r="C112" i="2"/>
  <c r="G111" i="2"/>
  <c r="H111" i="2" s="1"/>
  <c r="C111" i="2"/>
  <c r="G110" i="2"/>
  <c r="H110" i="2" s="1"/>
  <c r="C110" i="2"/>
  <c r="G109" i="2"/>
  <c r="H109" i="2" s="1"/>
  <c r="C109" i="2"/>
  <c r="G108" i="2"/>
  <c r="H108" i="2" s="1"/>
  <c r="C108" i="2"/>
  <c r="G107" i="2"/>
  <c r="H107" i="2" s="1"/>
  <c r="G106" i="2"/>
  <c r="H106" i="2" s="1"/>
  <c r="C106" i="2"/>
  <c r="G105" i="2"/>
  <c r="H105" i="2" s="1"/>
  <c r="C105" i="2"/>
  <c r="G104" i="2"/>
  <c r="H104" i="2" s="1"/>
  <c r="G103" i="2"/>
  <c r="H103" i="2" s="1"/>
  <c r="C103" i="2"/>
  <c r="G102" i="2"/>
  <c r="H102" i="2" s="1"/>
  <c r="C102" i="2"/>
  <c r="G101" i="2"/>
  <c r="H101" i="2" s="1"/>
  <c r="C101" i="2"/>
  <c r="G100" i="2"/>
  <c r="H100" i="2" s="1"/>
  <c r="C100" i="2"/>
  <c r="G99" i="2"/>
  <c r="H99" i="2" s="1"/>
  <c r="C99" i="2"/>
  <c r="G98" i="2"/>
  <c r="H98" i="2" s="1"/>
  <c r="C98" i="2"/>
  <c r="G97" i="2"/>
  <c r="H97" i="2" s="1"/>
  <c r="G96" i="2"/>
  <c r="H96" i="2" s="1"/>
  <c r="C96" i="2"/>
  <c r="G95" i="2"/>
  <c r="H95" i="2" s="1"/>
  <c r="C95" i="2"/>
  <c r="G94" i="2"/>
  <c r="H94" i="2" s="1"/>
  <c r="G93" i="2"/>
  <c r="H93" i="2" s="1"/>
  <c r="C93" i="2"/>
  <c r="G92" i="2"/>
  <c r="H92" i="2" s="1"/>
  <c r="C92" i="2"/>
  <c r="G91" i="2"/>
  <c r="H91" i="2" s="1"/>
  <c r="C91" i="2"/>
  <c r="G90" i="2"/>
  <c r="H90" i="2" s="1"/>
  <c r="C90" i="2"/>
  <c r="G89" i="2"/>
  <c r="H89" i="2" s="1"/>
  <c r="C89" i="2"/>
  <c r="G88" i="2"/>
  <c r="H88" i="2" s="1"/>
  <c r="C88" i="2"/>
  <c r="G87" i="2"/>
  <c r="H87" i="2" s="1"/>
  <c r="C87" i="2"/>
  <c r="G86" i="2"/>
  <c r="H86" i="2" s="1"/>
  <c r="C86" i="2"/>
  <c r="G85" i="2"/>
  <c r="H85" i="2" s="1"/>
  <c r="C85" i="2"/>
  <c r="G84" i="2"/>
  <c r="H84" i="2" s="1"/>
  <c r="G83" i="2"/>
  <c r="H83" i="2" s="1"/>
  <c r="C83" i="2"/>
  <c r="G82" i="2"/>
  <c r="H82" i="2" s="1"/>
  <c r="C82" i="2"/>
  <c r="G81" i="2"/>
  <c r="H81" i="2" s="1"/>
  <c r="C81" i="2"/>
  <c r="G80" i="2"/>
  <c r="H80" i="2" s="1"/>
  <c r="C80" i="2"/>
  <c r="G79" i="2"/>
  <c r="H79" i="2" s="1"/>
  <c r="C79" i="2"/>
  <c r="G78" i="2"/>
  <c r="H78" i="2" s="1"/>
  <c r="C78" i="2"/>
  <c r="G77" i="2"/>
  <c r="H77" i="2" s="1"/>
  <c r="C77" i="2"/>
  <c r="G76" i="2"/>
  <c r="H76" i="2" s="1"/>
  <c r="C76" i="2"/>
  <c r="G75" i="2"/>
  <c r="H75" i="2" s="1"/>
  <c r="C75" i="2"/>
  <c r="G74" i="2"/>
  <c r="H74" i="2" s="1"/>
  <c r="G73" i="2"/>
  <c r="H73" i="2" s="1"/>
  <c r="C73" i="2"/>
  <c r="G72" i="2"/>
  <c r="H72" i="2" s="1"/>
  <c r="C72" i="2"/>
  <c r="G71" i="2"/>
  <c r="H71" i="2" s="1"/>
  <c r="C71" i="2"/>
  <c r="G70" i="2"/>
  <c r="H70" i="2" s="1"/>
  <c r="C70" i="2"/>
  <c r="G69" i="2"/>
  <c r="H69" i="2" s="1"/>
  <c r="C69" i="2"/>
  <c r="G68" i="2"/>
  <c r="H68" i="2" s="1"/>
  <c r="C68" i="2"/>
  <c r="G67" i="2"/>
  <c r="H67" i="2" s="1"/>
  <c r="C67" i="2"/>
  <c r="G66" i="2"/>
  <c r="H66" i="2" s="1"/>
  <c r="C66" i="2"/>
  <c r="G65" i="2"/>
  <c r="H65" i="2" s="1"/>
  <c r="C65" i="2"/>
  <c r="G64" i="2"/>
  <c r="H64" i="2" s="1"/>
  <c r="G63" i="2"/>
  <c r="H63" i="2" s="1"/>
  <c r="C63" i="2"/>
  <c r="G62" i="2"/>
  <c r="H62" i="2" s="1"/>
  <c r="C62" i="2"/>
  <c r="G61" i="2"/>
  <c r="H61" i="2" s="1"/>
  <c r="C61" i="2"/>
  <c r="G60" i="2"/>
  <c r="H60" i="2" s="1"/>
  <c r="C60" i="2"/>
  <c r="G59" i="2"/>
  <c r="H59" i="2" s="1"/>
  <c r="C59" i="2"/>
  <c r="G58" i="2"/>
  <c r="H58" i="2" s="1"/>
  <c r="C58" i="2"/>
  <c r="G57" i="2"/>
  <c r="H57" i="2" s="1"/>
  <c r="C57" i="2"/>
  <c r="G56" i="2"/>
  <c r="H56" i="2" s="1"/>
  <c r="C56" i="2"/>
  <c r="G55" i="2"/>
  <c r="H55" i="2" s="1"/>
  <c r="G54" i="2"/>
  <c r="H54" i="2" s="1"/>
  <c r="G53" i="2"/>
  <c r="H53" i="2" s="1"/>
  <c r="C53" i="2"/>
  <c r="G52" i="2"/>
  <c r="H52" i="2" s="1"/>
  <c r="C52" i="2"/>
  <c r="G51" i="2"/>
  <c r="H51" i="2" s="1"/>
  <c r="C51" i="2"/>
  <c r="G50" i="2"/>
  <c r="H50" i="2" s="1"/>
  <c r="C50" i="2"/>
  <c r="G49" i="2"/>
  <c r="H49" i="2" s="1"/>
  <c r="C49" i="2"/>
  <c r="G48" i="2"/>
  <c r="H48" i="2" s="1"/>
  <c r="C48" i="2"/>
  <c r="G47" i="2"/>
  <c r="H47" i="2" s="1"/>
  <c r="C47" i="2"/>
  <c r="G46" i="2"/>
  <c r="H46" i="2" s="1"/>
  <c r="C46" i="2"/>
  <c r="G45" i="2"/>
  <c r="H45" i="2" s="1"/>
  <c r="G44" i="2"/>
  <c r="H44" i="2" s="1"/>
  <c r="G43" i="2"/>
  <c r="H43" i="2" s="1"/>
  <c r="C43" i="2"/>
  <c r="G42" i="2"/>
  <c r="H42" i="2" s="1"/>
  <c r="C42" i="2"/>
  <c r="G41" i="2"/>
  <c r="H41" i="2" s="1"/>
  <c r="C41" i="2"/>
  <c r="G40" i="2"/>
  <c r="H40" i="2" s="1"/>
  <c r="C40" i="2"/>
  <c r="G39" i="2"/>
  <c r="H39" i="2" s="1"/>
  <c r="C39" i="2"/>
  <c r="G38" i="2"/>
  <c r="H38" i="2" s="1"/>
  <c r="C38" i="2"/>
  <c r="G37" i="2"/>
  <c r="H37" i="2" s="1"/>
  <c r="C37" i="2"/>
  <c r="G36" i="2"/>
  <c r="H36" i="2" s="1"/>
  <c r="C36" i="2"/>
  <c r="G35" i="2"/>
  <c r="H35" i="2" s="1"/>
  <c r="G34" i="2"/>
  <c r="H34" i="2" s="1"/>
  <c r="G33" i="2"/>
  <c r="H33" i="2" s="1"/>
  <c r="C33" i="2"/>
  <c r="G32" i="2"/>
  <c r="H32" i="2" s="1"/>
  <c r="C32" i="2"/>
  <c r="G31" i="2"/>
  <c r="H31" i="2" s="1"/>
  <c r="C31" i="2"/>
  <c r="G30" i="2"/>
  <c r="H30" i="2" s="1"/>
  <c r="C30" i="2"/>
  <c r="G29" i="2"/>
  <c r="H29" i="2" s="1"/>
  <c r="C29" i="2"/>
  <c r="G28" i="2"/>
  <c r="H28" i="2" s="1"/>
  <c r="C28" i="2"/>
  <c r="G27" i="2"/>
  <c r="H27" i="2" s="1"/>
  <c r="G26" i="2"/>
  <c r="H26" i="2" s="1"/>
  <c r="C26" i="2"/>
  <c r="G25" i="2"/>
  <c r="H25" i="2" s="1"/>
  <c r="C25" i="2"/>
  <c r="G24" i="2"/>
  <c r="H24" i="2" s="1"/>
  <c r="C24" i="2"/>
  <c r="G23" i="2"/>
  <c r="H23" i="2" s="1"/>
  <c r="C23" i="2"/>
  <c r="G22" i="2"/>
  <c r="H22" i="2" s="1"/>
  <c r="C22" i="2"/>
  <c r="G21" i="2"/>
  <c r="H21" i="2" s="1"/>
  <c r="C21" i="2"/>
  <c r="G20" i="2"/>
  <c r="H20" i="2" s="1"/>
  <c r="C20" i="2"/>
  <c r="G19" i="2"/>
  <c r="H19" i="2" s="1"/>
  <c r="C19" i="2"/>
  <c r="G18" i="2"/>
  <c r="H18" i="2" s="1"/>
  <c r="G17" i="2"/>
  <c r="H17" i="2" s="1"/>
  <c r="C17" i="2"/>
  <c r="G16" i="2"/>
  <c r="H16" i="2" s="1"/>
  <c r="C16" i="2"/>
  <c r="G15" i="2"/>
  <c r="H15" i="2" s="1"/>
  <c r="C15" i="2"/>
  <c r="G14" i="2"/>
  <c r="H14" i="2" s="1"/>
  <c r="C14" i="2"/>
  <c r="G13" i="2"/>
  <c r="H13" i="2" s="1"/>
  <c r="C13" i="2"/>
  <c r="G12" i="2"/>
  <c r="H12" i="2" s="1"/>
  <c r="C12" i="2"/>
  <c r="G11" i="2"/>
  <c r="H11" i="2" s="1"/>
  <c r="G10" i="2"/>
  <c r="H10" i="2" s="1"/>
  <c r="C10" i="2"/>
  <c r="G9" i="2"/>
  <c r="H9" i="2" s="1"/>
  <c r="C9" i="2"/>
  <c r="G8" i="2"/>
  <c r="H8" i="2" s="1"/>
  <c r="C8" i="2"/>
  <c r="G7" i="2"/>
  <c r="H7" i="2" s="1"/>
  <c r="C7" i="2"/>
  <c r="G6" i="2"/>
  <c r="H6" i="2" s="1"/>
  <c r="C6" i="2"/>
  <c r="G5" i="2"/>
  <c r="H5" i="2" s="1"/>
  <c r="C5" i="2"/>
  <c r="G4" i="2"/>
  <c r="H4" i="2" s="1"/>
  <c r="C4" i="2"/>
  <c r="G3" i="2"/>
  <c r="H3" i="2" s="1"/>
  <c r="C3" i="2"/>
  <c r="G2" i="2"/>
  <c r="H2" i="2" s="1"/>
  <c r="C2" i="2"/>
  <c r="F169" i="1"/>
  <c r="E169" i="1"/>
  <c r="F168" i="1"/>
  <c r="E168" i="1"/>
  <c r="F167" i="1"/>
  <c r="E167" i="1"/>
  <c r="F166" i="1"/>
  <c r="E166" i="1"/>
  <c r="F165" i="1"/>
  <c r="E165" i="1"/>
  <c r="F164" i="1"/>
  <c r="E164" i="1"/>
  <c r="F163" i="1"/>
  <c r="E163" i="1"/>
  <c r="F162" i="1"/>
  <c r="E162" i="1"/>
  <c r="F161" i="1"/>
  <c r="E161" i="1"/>
  <c r="F160" i="1"/>
  <c r="E160" i="1"/>
  <c r="F159" i="1"/>
  <c r="E159" i="1"/>
  <c r="F158" i="1"/>
  <c r="E158" i="1"/>
  <c r="F157" i="1"/>
  <c r="E157" i="1"/>
  <c r="F156" i="1"/>
  <c r="E156" i="1"/>
  <c r="F155" i="1"/>
  <c r="E155" i="1"/>
  <c r="F154" i="1"/>
  <c r="E154" i="1"/>
  <c r="F153" i="1"/>
  <c r="E153" i="1"/>
  <c r="F152" i="1"/>
  <c r="E152" i="1"/>
  <c r="F151" i="1"/>
  <c r="E151" i="1"/>
  <c r="F150" i="1"/>
  <c r="E150" i="1"/>
  <c r="F149" i="1"/>
  <c r="E149" i="1"/>
  <c r="F148" i="1"/>
  <c r="E148" i="1"/>
  <c r="F147" i="1"/>
  <c r="E147" i="1"/>
  <c r="F146" i="1"/>
  <c r="E146" i="1"/>
  <c r="F145" i="1"/>
  <c r="E145" i="1"/>
  <c r="F144" i="1"/>
  <c r="E144" i="1"/>
  <c r="F143" i="1"/>
  <c r="E143" i="1"/>
  <c r="F142" i="1"/>
  <c r="E142" i="1"/>
  <c r="F141" i="1"/>
  <c r="E141" i="1"/>
  <c r="F140" i="1"/>
  <c r="E140" i="1"/>
  <c r="F139" i="1"/>
  <c r="E139" i="1"/>
  <c r="F138" i="1"/>
  <c r="E138" i="1"/>
  <c r="F137" i="1"/>
  <c r="E137" i="1"/>
  <c r="F136" i="1"/>
  <c r="E136" i="1"/>
  <c r="F135" i="1"/>
  <c r="E135" i="1"/>
  <c r="F134" i="1"/>
  <c r="E134" i="1"/>
  <c r="F133" i="1"/>
  <c r="E133" i="1"/>
  <c r="F132" i="1"/>
  <c r="E132" i="1"/>
  <c r="F131" i="1"/>
  <c r="E131" i="1"/>
  <c r="F130" i="1"/>
  <c r="E130" i="1"/>
  <c r="F129" i="1"/>
  <c r="E129" i="1"/>
  <c r="F128" i="1"/>
  <c r="E128" i="1"/>
  <c r="F127" i="1"/>
  <c r="E127" i="1"/>
  <c r="F126" i="1"/>
  <c r="E126" i="1"/>
  <c r="F125" i="1"/>
  <c r="E125" i="1"/>
  <c r="F124" i="1"/>
  <c r="E124" i="1"/>
  <c r="F123" i="1"/>
  <c r="E123" i="1"/>
  <c r="F122" i="1"/>
  <c r="E122" i="1"/>
  <c r="F121" i="1"/>
  <c r="E121" i="1"/>
  <c r="F120" i="1"/>
  <c r="E120" i="1"/>
  <c r="F119" i="1"/>
  <c r="E119" i="1"/>
  <c r="F118" i="1"/>
  <c r="E118" i="1"/>
  <c r="F117" i="1"/>
  <c r="E117" i="1"/>
  <c r="F116" i="1"/>
  <c r="E116" i="1"/>
  <c r="F115" i="1"/>
  <c r="E115" i="1"/>
  <c r="F114" i="1"/>
  <c r="E114" i="1"/>
  <c r="F113" i="1"/>
  <c r="E113" i="1"/>
  <c r="F112" i="1"/>
  <c r="E112" i="1"/>
  <c r="F111" i="1"/>
  <c r="E111" i="1"/>
  <c r="F110" i="1"/>
  <c r="E110" i="1"/>
  <c r="F109" i="1"/>
  <c r="E109" i="1"/>
  <c r="F108" i="1"/>
  <c r="E108" i="1"/>
  <c r="F107" i="1"/>
  <c r="E107" i="1"/>
  <c r="F106" i="1"/>
  <c r="E106" i="1"/>
  <c r="F105" i="1"/>
  <c r="E105" i="1"/>
  <c r="F104" i="1"/>
  <c r="E104" i="1"/>
  <c r="F103" i="1"/>
  <c r="E103" i="1"/>
  <c r="F102" i="1"/>
  <c r="E102" i="1"/>
  <c r="F101" i="1"/>
  <c r="E101" i="1"/>
  <c r="F100" i="1"/>
  <c r="E100" i="1"/>
  <c r="F99" i="1"/>
  <c r="E99" i="1"/>
  <c r="F98" i="1"/>
  <c r="E98" i="1"/>
  <c r="F97" i="1"/>
  <c r="E97" i="1"/>
  <c r="F96" i="1"/>
  <c r="E96" i="1"/>
  <c r="F95" i="1"/>
  <c r="E95" i="1"/>
  <c r="F94" i="1"/>
  <c r="E94" i="1"/>
  <c r="F93" i="1"/>
  <c r="E93" i="1"/>
  <c r="F92" i="1"/>
  <c r="E92" i="1"/>
  <c r="F91" i="1"/>
  <c r="E91" i="1"/>
  <c r="F90" i="1"/>
  <c r="E90" i="1"/>
  <c r="F89" i="1"/>
  <c r="E89" i="1"/>
  <c r="F88" i="1"/>
  <c r="E88" i="1"/>
  <c r="F87" i="1"/>
  <c r="E87" i="1"/>
  <c r="F86" i="1"/>
  <c r="E86" i="1"/>
  <c r="F85" i="1"/>
  <c r="E85" i="1"/>
  <c r="F84" i="1"/>
  <c r="E84" i="1"/>
  <c r="F83" i="1"/>
  <c r="E83" i="1"/>
  <c r="F82" i="1"/>
  <c r="E82" i="1"/>
  <c r="F81" i="1"/>
  <c r="E81" i="1"/>
  <c r="F80" i="1"/>
  <c r="E80" i="1"/>
  <c r="F79" i="1"/>
  <c r="E79" i="1"/>
  <c r="F78" i="1"/>
  <c r="E78" i="1"/>
  <c r="F77" i="1"/>
  <c r="E77" i="1"/>
  <c r="F76" i="1"/>
  <c r="E76" i="1"/>
  <c r="F75" i="1"/>
  <c r="E75" i="1"/>
  <c r="F74" i="1"/>
  <c r="E74" i="1"/>
  <c r="F73" i="1"/>
  <c r="E73" i="1"/>
  <c r="F72" i="1"/>
  <c r="E72" i="1"/>
  <c r="I71" i="1"/>
  <c r="F71" i="1"/>
  <c r="E71" i="1"/>
  <c r="L70" i="1"/>
  <c r="I70" i="1"/>
  <c r="F70" i="1"/>
  <c r="E70" i="1"/>
  <c r="L69" i="1"/>
  <c r="I69" i="1"/>
  <c r="F69" i="1"/>
  <c r="E69" i="1"/>
  <c r="L68" i="1"/>
  <c r="I68" i="1"/>
  <c r="F68" i="1"/>
  <c r="E68" i="1"/>
  <c r="L67" i="1"/>
  <c r="I67" i="1"/>
  <c r="F67" i="1"/>
  <c r="E67" i="1"/>
  <c r="L66" i="1"/>
  <c r="I66" i="1"/>
  <c r="F66" i="1"/>
  <c r="E66" i="1"/>
  <c r="L65" i="1"/>
  <c r="I65" i="1"/>
  <c r="F65" i="1"/>
  <c r="E65" i="1"/>
  <c r="L64" i="1"/>
  <c r="I64" i="1"/>
  <c r="F64" i="1"/>
  <c r="E64" i="1"/>
  <c r="L63" i="1"/>
  <c r="I63" i="1"/>
  <c r="F63" i="1"/>
  <c r="E63" i="1"/>
  <c r="L62" i="1"/>
  <c r="I62" i="1"/>
  <c r="F62" i="1"/>
  <c r="E62" i="1"/>
  <c r="L61" i="1"/>
  <c r="I61" i="1"/>
  <c r="F61" i="1"/>
  <c r="E61" i="1"/>
  <c r="L60" i="1"/>
  <c r="I60" i="1"/>
  <c r="F60" i="1"/>
  <c r="E60" i="1"/>
  <c r="L59" i="1"/>
  <c r="I59" i="1"/>
  <c r="F59" i="1"/>
  <c r="E59" i="1"/>
  <c r="L58" i="1"/>
  <c r="I58" i="1"/>
  <c r="F58" i="1"/>
  <c r="E58" i="1"/>
  <c r="L57" i="1"/>
  <c r="I57" i="1"/>
  <c r="F57" i="1"/>
  <c r="E57" i="1"/>
  <c r="L56" i="1"/>
  <c r="I56" i="1"/>
  <c r="F56" i="1"/>
  <c r="E56" i="1"/>
  <c r="L55" i="1"/>
  <c r="I55" i="1"/>
  <c r="F55" i="1"/>
  <c r="E55" i="1"/>
  <c r="L54" i="1"/>
  <c r="I54" i="1"/>
  <c r="F54" i="1"/>
  <c r="E54" i="1"/>
  <c r="L53" i="1"/>
  <c r="I53" i="1"/>
  <c r="F53" i="1"/>
  <c r="E53" i="1"/>
  <c r="L52" i="1"/>
  <c r="I52" i="1"/>
  <c r="F52" i="1"/>
  <c r="E52" i="1"/>
  <c r="L51" i="1"/>
  <c r="I51" i="1"/>
  <c r="F51" i="1"/>
  <c r="E51" i="1"/>
  <c r="L50" i="1"/>
  <c r="I50" i="1"/>
  <c r="F50" i="1"/>
  <c r="E50" i="1"/>
  <c r="L49" i="1"/>
  <c r="I49" i="1"/>
  <c r="F49" i="1"/>
  <c r="E49" i="1"/>
  <c r="L48" i="1"/>
  <c r="I48" i="1"/>
  <c r="F48" i="1"/>
  <c r="E48" i="1"/>
  <c r="L47" i="1"/>
  <c r="I47" i="1"/>
  <c r="F47" i="1"/>
  <c r="E47" i="1"/>
  <c r="L46" i="1"/>
  <c r="I46" i="1"/>
  <c r="F46" i="1"/>
  <c r="E46" i="1"/>
  <c r="L45" i="1"/>
  <c r="I45" i="1"/>
  <c r="F45" i="1"/>
  <c r="E45" i="1"/>
  <c r="L44" i="1"/>
  <c r="I44" i="1"/>
  <c r="F44" i="1"/>
  <c r="E44" i="1"/>
  <c r="L43" i="1"/>
  <c r="I43" i="1"/>
  <c r="F43" i="1"/>
  <c r="E43" i="1"/>
  <c r="L42" i="1"/>
  <c r="I42" i="1"/>
  <c r="F42" i="1"/>
  <c r="E42" i="1"/>
  <c r="L41" i="1"/>
  <c r="I41" i="1"/>
  <c r="F41" i="1"/>
  <c r="E41" i="1"/>
  <c r="L40" i="1"/>
  <c r="I40" i="1"/>
  <c r="F40" i="1"/>
  <c r="E40" i="1"/>
  <c r="L39" i="1"/>
  <c r="I39" i="1"/>
  <c r="F39" i="1"/>
  <c r="E39" i="1"/>
  <c r="L38" i="1"/>
  <c r="I38" i="1"/>
  <c r="F38" i="1"/>
  <c r="E38" i="1"/>
  <c r="L37" i="1"/>
  <c r="I37" i="1"/>
  <c r="F37" i="1"/>
  <c r="E37" i="1"/>
  <c r="L36" i="1"/>
  <c r="I36" i="1"/>
  <c r="F36" i="1"/>
  <c r="E36" i="1"/>
  <c r="L35" i="1"/>
  <c r="I35" i="1"/>
  <c r="F35" i="1"/>
  <c r="E35" i="1"/>
  <c r="L34" i="1"/>
  <c r="I34" i="1"/>
  <c r="F34" i="1"/>
  <c r="E34" i="1"/>
  <c r="L33" i="1"/>
  <c r="I33" i="1"/>
  <c r="F33" i="1"/>
  <c r="E33" i="1"/>
  <c r="L32" i="1"/>
  <c r="I32" i="1"/>
  <c r="F32" i="1"/>
  <c r="E32" i="1"/>
  <c r="L31" i="1"/>
  <c r="I31" i="1"/>
  <c r="F31" i="1"/>
  <c r="E31" i="1"/>
  <c r="L30" i="1"/>
  <c r="I30" i="1"/>
  <c r="F30" i="1"/>
  <c r="E30" i="1"/>
  <c r="L29" i="1"/>
  <c r="I29" i="1"/>
  <c r="F29" i="1"/>
  <c r="E29" i="1"/>
  <c r="L28" i="1"/>
  <c r="I28" i="1"/>
  <c r="F28" i="1"/>
  <c r="E28" i="1"/>
  <c r="L27" i="1"/>
  <c r="I27" i="1"/>
  <c r="F27" i="1"/>
  <c r="E27" i="1"/>
  <c r="L26" i="1"/>
  <c r="I26" i="1"/>
  <c r="F26" i="1"/>
  <c r="E26" i="1"/>
  <c r="L25" i="1"/>
  <c r="I25" i="1"/>
  <c r="F25" i="1"/>
  <c r="E25" i="1"/>
  <c r="L24" i="1"/>
  <c r="I24" i="1"/>
  <c r="F24" i="1"/>
  <c r="E24" i="1"/>
  <c r="L23" i="1"/>
  <c r="I23" i="1"/>
  <c r="F23" i="1"/>
  <c r="E23" i="1"/>
  <c r="L22" i="1"/>
  <c r="I22" i="1"/>
  <c r="F22" i="1"/>
  <c r="E22" i="1"/>
  <c r="L21" i="1"/>
  <c r="I21" i="1"/>
  <c r="F21" i="1"/>
  <c r="E21" i="1"/>
  <c r="L20" i="1"/>
  <c r="I20" i="1"/>
  <c r="F20" i="1"/>
  <c r="E20" i="1"/>
  <c r="L19" i="1"/>
  <c r="I19" i="1"/>
  <c r="F19" i="1"/>
  <c r="E19" i="1"/>
  <c r="L18" i="1"/>
  <c r="I18" i="1"/>
  <c r="F18" i="1"/>
  <c r="E18" i="1"/>
  <c r="L17" i="1"/>
  <c r="I17" i="1"/>
  <c r="F17" i="1"/>
  <c r="E17" i="1"/>
  <c r="L16" i="1"/>
  <c r="I16" i="1"/>
  <c r="F16" i="1"/>
  <c r="E16" i="1"/>
  <c r="L15" i="1"/>
  <c r="I15" i="1"/>
  <c r="F15" i="1"/>
  <c r="E15" i="1"/>
  <c r="L14" i="1"/>
  <c r="I14" i="1"/>
  <c r="F14" i="1"/>
  <c r="E14" i="1"/>
  <c r="L13" i="1"/>
  <c r="I13" i="1"/>
  <c r="F13" i="1"/>
  <c r="E13" i="1"/>
  <c r="L12" i="1"/>
  <c r="I12" i="1"/>
  <c r="F12" i="1"/>
  <c r="E12" i="1"/>
  <c r="L11" i="1"/>
  <c r="I11" i="1"/>
  <c r="F11" i="1"/>
  <c r="E11" i="1"/>
  <c r="L10" i="1"/>
  <c r="I10" i="1"/>
  <c r="F10" i="1"/>
  <c r="E10" i="1"/>
  <c r="L9" i="1"/>
  <c r="I9" i="1"/>
  <c r="F9" i="1"/>
  <c r="E9" i="1"/>
  <c r="L8" i="1"/>
  <c r="I8" i="1"/>
  <c r="F8" i="1"/>
  <c r="E8" i="1"/>
  <c r="L7" i="1"/>
  <c r="I7" i="1"/>
  <c r="F7" i="1"/>
  <c r="E7" i="1"/>
  <c r="L6" i="1"/>
  <c r="I6" i="1"/>
  <c r="F6" i="1"/>
  <c r="E6" i="1"/>
  <c r="B6" i="1" a="1"/>
  <c r="B162" i="1" s="1"/>
  <c r="L5" i="1"/>
  <c r="I5" i="1"/>
  <c r="B36" i="1" l="1"/>
  <c r="C36" i="1" s="1"/>
  <c r="B100" i="1"/>
  <c r="D100" i="1" s="1"/>
  <c r="B164" i="1"/>
  <c r="D164" i="1" s="1"/>
  <c r="B116" i="1"/>
  <c r="A116" i="1" s="1"/>
  <c r="B8" i="1"/>
  <c r="C8" i="1" s="1"/>
  <c r="B132" i="1"/>
  <c r="C132" i="1" s="1"/>
  <c r="B20" i="1"/>
  <c r="C20" i="1" s="1"/>
  <c r="B148" i="1"/>
  <c r="D148" i="1" s="1"/>
  <c r="B52" i="1"/>
  <c r="D52" i="1" s="1"/>
  <c r="B68" i="1"/>
  <c r="C68" i="1" s="1"/>
  <c r="B84" i="1"/>
  <c r="C84" i="1" s="1"/>
  <c r="B9" i="1"/>
  <c r="C9" i="1" s="1"/>
  <c r="B23" i="1"/>
  <c r="C23" i="1" s="1"/>
  <c r="B39" i="1"/>
  <c r="C39" i="1" s="1"/>
  <c r="B55" i="1"/>
  <c r="A55" i="1" s="1"/>
  <c r="B71" i="1"/>
  <c r="D71" i="1" s="1"/>
  <c r="B87" i="1"/>
  <c r="A87" i="1" s="1"/>
  <c r="B103" i="1"/>
  <c r="D103" i="1" s="1"/>
  <c r="B119" i="1"/>
  <c r="A119" i="1" s="1"/>
  <c r="B135" i="1"/>
  <c r="D135" i="1" s="1"/>
  <c r="B151" i="1"/>
  <c r="A151" i="1" s="1"/>
  <c r="B167" i="1"/>
  <c r="A167" i="1" s="1"/>
  <c r="B10" i="1"/>
  <c r="D10" i="1" s="1"/>
  <c r="B24" i="1"/>
  <c r="C24" i="1" s="1"/>
  <c r="B40" i="1"/>
  <c r="C40" i="1" s="1"/>
  <c r="B56" i="1"/>
  <c r="D56" i="1" s="1"/>
  <c r="B72" i="1"/>
  <c r="D72" i="1" s="1"/>
  <c r="B88" i="1"/>
  <c r="C88" i="1" s="1"/>
  <c r="B104" i="1"/>
  <c r="C104" i="1" s="1"/>
  <c r="B120" i="1"/>
  <c r="D120" i="1" s="1"/>
  <c r="B136" i="1"/>
  <c r="D136" i="1" s="1"/>
  <c r="B152" i="1"/>
  <c r="D152" i="1" s="1"/>
  <c r="B168" i="1"/>
  <c r="D168" i="1" s="1"/>
  <c r="B12" i="1"/>
  <c r="C12" i="1" s="1"/>
  <c r="B25" i="1"/>
  <c r="C25" i="1" s="1"/>
  <c r="B41" i="1"/>
  <c r="C41" i="1" s="1"/>
  <c r="B57" i="1"/>
  <c r="C57" i="1" s="1"/>
  <c r="B73" i="1"/>
  <c r="C73" i="1" s="1"/>
  <c r="B89" i="1"/>
  <c r="C89" i="1" s="1"/>
  <c r="B105" i="1"/>
  <c r="D105" i="1" s="1"/>
  <c r="B121" i="1"/>
  <c r="A121" i="1" s="1"/>
  <c r="B137" i="1"/>
  <c r="C137" i="1" s="1"/>
  <c r="B153" i="1"/>
  <c r="C153" i="1" s="1"/>
  <c r="B169" i="1"/>
  <c r="A169" i="1" s="1"/>
  <c r="B28" i="1"/>
  <c r="A28" i="1" s="1"/>
  <c r="B60" i="1"/>
  <c r="C60" i="1" s="1"/>
  <c r="B76" i="1"/>
  <c r="D76" i="1" s="1"/>
  <c r="B92" i="1"/>
  <c r="D92" i="1" s="1"/>
  <c r="B124" i="1"/>
  <c r="D124" i="1" s="1"/>
  <c r="B140" i="1"/>
  <c r="D140" i="1" s="1"/>
  <c r="B156" i="1"/>
  <c r="D156" i="1" s="1"/>
  <c r="B15" i="1"/>
  <c r="C15" i="1" s="1"/>
  <c r="B44" i="1"/>
  <c r="A44" i="1" s="1"/>
  <c r="B108" i="1"/>
  <c r="D108" i="1" s="1"/>
  <c r="B16" i="1"/>
  <c r="A16" i="1" s="1"/>
  <c r="B31" i="1"/>
  <c r="C31" i="1" s="1"/>
  <c r="B47" i="1"/>
  <c r="D47" i="1" s="1"/>
  <c r="B63" i="1"/>
  <c r="D63" i="1" s="1"/>
  <c r="B79" i="1"/>
  <c r="C79" i="1" s="1"/>
  <c r="B95" i="1"/>
  <c r="A95" i="1" s="1"/>
  <c r="B111" i="1"/>
  <c r="D111" i="1" s="1"/>
  <c r="B127" i="1"/>
  <c r="C127" i="1" s="1"/>
  <c r="B143" i="1"/>
  <c r="C143" i="1" s="1"/>
  <c r="B159" i="1"/>
  <c r="D159" i="1" s="1"/>
  <c r="B17" i="1"/>
  <c r="C17" i="1" s="1"/>
  <c r="B32" i="1"/>
  <c r="D32" i="1" s="1"/>
  <c r="B48" i="1"/>
  <c r="C48" i="1" s="1"/>
  <c r="B64" i="1"/>
  <c r="A64" i="1" s="1"/>
  <c r="B80" i="1"/>
  <c r="D80" i="1" s="1"/>
  <c r="B96" i="1"/>
  <c r="C96" i="1" s="1"/>
  <c r="B112" i="1"/>
  <c r="D112" i="1" s="1"/>
  <c r="B128" i="1"/>
  <c r="C128" i="1" s="1"/>
  <c r="B144" i="1"/>
  <c r="C144" i="1" s="1"/>
  <c r="B160" i="1"/>
  <c r="D160" i="1" s="1"/>
  <c r="B7" i="1"/>
  <c r="C7" i="1" s="1"/>
  <c r="B18" i="1"/>
  <c r="C18" i="1" s="1"/>
  <c r="B33" i="1"/>
  <c r="A33" i="1" s="1"/>
  <c r="B49" i="1"/>
  <c r="C49" i="1" s="1"/>
  <c r="B65" i="1"/>
  <c r="A65" i="1" s="1"/>
  <c r="B81" i="1"/>
  <c r="D81" i="1" s="1"/>
  <c r="B97" i="1"/>
  <c r="D97" i="1" s="1"/>
  <c r="B113" i="1"/>
  <c r="A113" i="1" s="1"/>
  <c r="B129" i="1"/>
  <c r="A129" i="1" s="1"/>
  <c r="B145" i="1"/>
  <c r="C145" i="1" s="1"/>
  <c r="B161" i="1"/>
  <c r="D161" i="1" s="1"/>
  <c r="F170" i="1"/>
  <c r="D162" i="1"/>
  <c r="C162" i="1"/>
  <c r="A162" i="1"/>
  <c r="B34" i="1"/>
  <c r="B50" i="1"/>
  <c r="B66" i="1"/>
  <c r="B11" i="1"/>
  <c r="B19" i="1"/>
  <c r="B27" i="1"/>
  <c r="B35" i="1"/>
  <c r="B43" i="1"/>
  <c r="B51" i="1"/>
  <c r="B59" i="1"/>
  <c r="B67" i="1"/>
  <c r="B75" i="1"/>
  <c r="B83" i="1"/>
  <c r="B91" i="1"/>
  <c r="B99" i="1"/>
  <c r="B107" i="1"/>
  <c r="B115" i="1"/>
  <c r="B123" i="1"/>
  <c r="B131" i="1"/>
  <c r="B139" i="1"/>
  <c r="B147" i="1"/>
  <c r="B155" i="1"/>
  <c r="B163" i="1"/>
  <c r="B21" i="1"/>
  <c r="B37" i="1"/>
  <c r="B53" i="1"/>
  <c r="B61" i="1"/>
  <c r="B69" i="1"/>
  <c r="B77" i="1"/>
  <c r="B85" i="1"/>
  <c r="B93" i="1"/>
  <c r="B101" i="1"/>
  <c r="B109" i="1"/>
  <c r="B117" i="1"/>
  <c r="B125" i="1"/>
  <c r="B133" i="1"/>
  <c r="B141" i="1"/>
  <c r="B149" i="1"/>
  <c r="B157" i="1"/>
  <c r="B165" i="1"/>
  <c r="B13" i="1"/>
  <c r="B29" i="1"/>
  <c r="B45" i="1"/>
  <c r="B6" i="1"/>
  <c r="B14" i="1"/>
  <c r="B22" i="1"/>
  <c r="B30" i="1"/>
  <c r="B38" i="1"/>
  <c r="B46" i="1"/>
  <c r="B54" i="1"/>
  <c r="B62" i="1"/>
  <c r="B70" i="1"/>
  <c r="B78" i="1"/>
  <c r="B86" i="1"/>
  <c r="B94" i="1"/>
  <c r="B102" i="1"/>
  <c r="B110" i="1"/>
  <c r="B118" i="1"/>
  <c r="B126" i="1"/>
  <c r="B134" i="1"/>
  <c r="B142" i="1"/>
  <c r="B150" i="1"/>
  <c r="B158" i="1"/>
  <c r="B166" i="1"/>
  <c r="B26" i="1"/>
  <c r="B42" i="1"/>
  <c r="B58" i="1"/>
  <c r="B74" i="1"/>
  <c r="B82" i="1"/>
  <c r="B90" i="1"/>
  <c r="B98" i="1"/>
  <c r="B106" i="1"/>
  <c r="B114" i="1"/>
  <c r="B122" i="1"/>
  <c r="B130" i="1"/>
  <c r="B138" i="1"/>
  <c r="B146" i="1"/>
  <c r="B154" i="1"/>
  <c r="D88" i="1" l="1"/>
  <c r="C148" i="1"/>
  <c r="D8" i="1"/>
  <c r="A84" i="1"/>
  <c r="C56" i="1"/>
  <c r="D169" i="1"/>
  <c r="C116" i="1"/>
  <c r="A57" i="1"/>
  <c r="A8" i="1"/>
  <c r="D128" i="1"/>
  <c r="C80" i="1"/>
  <c r="A104" i="1"/>
  <c r="A36" i="1"/>
  <c r="A111" i="1"/>
  <c r="D151" i="1"/>
  <c r="C44" i="1"/>
  <c r="C111" i="1"/>
  <c r="C87" i="1"/>
  <c r="A159" i="1"/>
  <c r="A128" i="1"/>
  <c r="A132" i="1"/>
  <c r="D20" i="1"/>
  <c r="A96" i="1"/>
  <c r="D40" i="1"/>
  <c r="C105" i="1"/>
  <c r="A124" i="1"/>
  <c r="A24" i="1"/>
  <c r="D36" i="1"/>
  <c r="A17" i="1"/>
  <c r="C92" i="1"/>
  <c r="A148" i="1"/>
  <c r="A105" i="1"/>
  <c r="A144" i="1"/>
  <c r="C81" i="1"/>
  <c r="C52" i="1"/>
  <c r="A52" i="1"/>
  <c r="D144" i="1"/>
  <c r="A41" i="1"/>
  <c r="A9" i="1"/>
  <c r="A145" i="1"/>
  <c r="A15" i="1"/>
  <c r="D41" i="1"/>
  <c r="D9" i="1"/>
  <c r="D145" i="1"/>
  <c r="C64" i="1"/>
  <c r="D15" i="1"/>
  <c r="D18" i="1"/>
  <c r="D116" i="1"/>
  <c r="A18" i="1"/>
  <c r="C95" i="1"/>
  <c r="D64" i="1"/>
  <c r="A135" i="1"/>
  <c r="C136" i="1"/>
  <c r="C169" i="1"/>
  <c r="A88" i="1"/>
  <c r="D95" i="1"/>
  <c r="A10" i="1"/>
  <c r="D17" i="1"/>
  <c r="C135" i="1"/>
  <c r="A12" i="1"/>
  <c r="D55" i="1"/>
  <c r="D68" i="1"/>
  <c r="A112" i="1"/>
  <c r="C55" i="1"/>
  <c r="A20" i="1"/>
  <c r="A136" i="1"/>
  <c r="D143" i="1"/>
  <c r="C10" i="1"/>
  <c r="A143" i="1"/>
  <c r="C112" i="1"/>
  <c r="A76" i="1"/>
  <c r="A89" i="1"/>
  <c r="D65" i="1"/>
  <c r="C76" i="1"/>
  <c r="D89" i="1"/>
  <c r="D129" i="1"/>
  <c r="A152" i="1"/>
  <c r="D48" i="1"/>
  <c r="C159" i="1"/>
  <c r="A71" i="1"/>
  <c r="D113" i="1"/>
  <c r="A31" i="1"/>
  <c r="D84" i="1"/>
  <c r="C71" i="1"/>
  <c r="D24" i="1"/>
  <c r="C100" i="1"/>
  <c r="A81" i="1"/>
  <c r="C113" i="1"/>
  <c r="C152" i="1"/>
  <c r="D31" i="1"/>
  <c r="C164" i="1"/>
  <c r="A100" i="1"/>
  <c r="A140" i="1"/>
  <c r="A164" i="1"/>
  <c r="C65" i="1"/>
  <c r="C119" i="1"/>
  <c r="A92" i="1"/>
  <c r="C103" i="1"/>
  <c r="A49" i="1"/>
  <c r="C33" i="1"/>
  <c r="D96" i="1"/>
  <c r="C28" i="1"/>
  <c r="D57" i="1"/>
  <c r="A80" i="1"/>
  <c r="C140" i="1"/>
  <c r="A120" i="1"/>
  <c r="A56" i="1"/>
  <c r="D73" i="1"/>
  <c r="C167" i="1"/>
  <c r="A103" i="1"/>
  <c r="D33" i="1"/>
  <c r="C120" i="1"/>
  <c r="A39" i="1"/>
  <c r="D127" i="1"/>
  <c r="D44" i="1"/>
  <c r="D12" i="1"/>
  <c r="C151" i="1"/>
  <c r="D39" i="1"/>
  <c r="D167" i="1"/>
  <c r="A60" i="1"/>
  <c r="A160" i="1"/>
  <c r="A63" i="1"/>
  <c r="D60" i="1"/>
  <c r="C160" i="1"/>
  <c r="A127" i="1"/>
  <c r="C63" i="1"/>
  <c r="C108" i="1"/>
  <c r="D28" i="1"/>
  <c r="D121" i="1"/>
  <c r="A137" i="1"/>
  <c r="A40" i="1"/>
  <c r="D23" i="1"/>
  <c r="D132" i="1"/>
  <c r="A108" i="1"/>
  <c r="D137" i="1"/>
  <c r="A68" i="1"/>
  <c r="D104" i="1"/>
  <c r="A73" i="1"/>
  <c r="D49" i="1"/>
  <c r="C129" i="1"/>
  <c r="C156" i="1"/>
  <c r="A7" i="1"/>
  <c r="C32" i="1"/>
  <c r="A32" i="1"/>
  <c r="D7" i="1"/>
  <c r="A47" i="1"/>
  <c r="C97" i="1"/>
  <c r="C121" i="1"/>
  <c r="A168" i="1"/>
  <c r="A25" i="1"/>
  <c r="A161" i="1"/>
  <c r="A97" i="1"/>
  <c r="A156" i="1"/>
  <c r="C47" i="1"/>
  <c r="A153" i="1"/>
  <c r="C168" i="1"/>
  <c r="C161" i="1"/>
  <c r="D25" i="1"/>
  <c r="D87" i="1"/>
  <c r="C16" i="1"/>
  <c r="D16" i="1"/>
  <c r="D79" i="1"/>
  <c r="C124" i="1"/>
  <c r="D153" i="1"/>
  <c r="A72" i="1"/>
  <c r="A48" i="1"/>
  <c r="A79" i="1"/>
  <c r="C72" i="1"/>
  <c r="D119" i="1"/>
  <c r="A23" i="1"/>
  <c r="D86" i="1"/>
  <c r="C86" i="1"/>
  <c r="A86" i="1"/>
  <c r="D85" i="1"/>
  <c r="C85" i="1"/>
  <c r="A85" i="1"/>
  <c r="D91" i="1"/>
  <c r="C91" i="1"/>
  <c r="A91" i="1"/>
  <c r="D146" i="1"/>
  <c r="C146" i="1"/>
  <c r="A146" i="1"/>
  <c r="D82" i="1"/>
  <c r="C82" i="1"/>
  <c r="A82" i="1"/>
  <c r="D142" i="1"/>
  <c r="C142" i="1"/>
  <c r="A142" i="1"/>
  <c r="D78" i="1"/>
  <c r="C78" i="1"/>
  <c r="A78" i="1"/>
  <c r="C14" i="1"/>
  <c r="D14" i="1"/>
  <c r="A14" i="1"/>
  <c r="D141" i="1"/>
  <c r="C141" i="1"/>
  <c r="A141" i="1"/>
  <c r="D77" i="1"/>
  <c r="C77" i="1"/>
  <c r="A77" i="1"/>
  <c r="D147" i="1"/>
  <c r="C147" i="1"/>
  <c r="A147" i="1"/>
  <c r="D83" i="1"/>
  <c r="C83" i="1"/>
  <c r="A83" i="1"/>
  <c r="D19" i="1"/>
  <c r="C19" i="1"/>
  <c r="A19" i="1"/>
  <c r="D138" i="1"/>
  <c r="C138" i="1"/>
  <c r="A138" i="1"/>
  <c r="D74" i="1"/>
  <c r="C74" i="1"/>
  <c r="A74" i="1"/>
  <c r="D134" i="1"/>
  <c r="C134" i="1"/>
  <c r="A134" i="1"/>
  <c r="C70" i="1"/>
  <c r="A70" i="1"/>
  <c r="D70" i="1"/>
  <c r="C6" i="1"/>
  <c r="D6" i="1"/>
  <c r="A6" i="1"/>
  <c r="D133" i="1"/>
  <c r="C133" i="1"/>
  <c r="A133" i="1"/>
  <c r="A69" i="1"/>
  <c r="C69" i="1"/>
  <c r="D69" i="1"/>
  <c r="D139" i="1"/>
  <c r="C139" i="1"/>
  <c r="A139" i="1"/>
  <c r="D75" i="1"/>
  <c r="C75" i="1"/>
  <c r="A75" i="1"/>
  <c r="D11" i="1"/>
  <c r="C11" i="1"/>
  <c r="A11" i="1"/>
  <c r="D149" i="1"/>
  <c r="C149" i="1"/>
  <c r="A149" i="1"/>
  <c r="D130" i="1"/>
  <c r="C130" i="1"/>
  <c r="A130" i="1"/>
  <c r="D126" i="1"/>
  <c r="C126" i="1"/>
  <c r="A126" i="1"/>
  <c r="D131" i="1"/>
  <c r="C131" i="1"/>
  <c r="A131" i="1"/>
  <c r="D122" i="1"/>
  <c r="C122" i="1"/>
  <c r="A122" i="1"/>
  <c r="C42" i="1"/>
  <c r="A42" i="1"/>
  <c r="D42" i="1"/>
  <c r="D118" i="1"/>
  <c r="C118" i="1"/>
  <c r="A118" i="1"/>
  <c r="C54" i="1"/>
  <c r="A54" i="1"/>
  <c r="D54" i="1"/>
  <c r="A29" i="1"/>
  <c r="C29" i="1"/>
  <c r="D29" i="1"/>
  <c r="A53" i="1"/>
  <c r="C53" i="1"/>
  <c r="D53" i="1"/>
  <c r="D123" i="1"/>
  <c r="C123" i="1"/>
  <c r="A123" i="1"/>
  <c r="D59" i="1"/>
  <c r="C59" i="1"/>
  <c r="A59" i="1"/>
  <c r="D50" i="1"/>
  <c r="C50" i="1"/>
  <c r="A50" i="1"/>
  <c r="C46" i="1"/>
  <c r="A46" i="1"/>
  <c r="D46" i="1"/>
  <c r="F171" i="1"/>
  <c r="F172" i="1" s="1"/>
  <c r="C22" i="1"/>
  <c r="D22" i="1"/>
  <c r="A22" i="1"/>
  <c r="D58" i="1"/>
  <c r="C58" i="1"/>
  <c r="A58" i="1"/>
  <c r="C62" i="1"/>
  <c r="A62" i="1"/>
  <c r="D62" i="1"/>
  <c r="D125" i="1"/>
  <c r="C125" i="1"/>
  <c r="A125" i="1"/>
  <c r="A61" i="1"/>
  <c r="C61" i="1"/>
  <c r="D61" i="1"/>
  <c r="D67" i="1"/>
  <c r="C67" i="1"/>
  <c r="A67" i="1"/>
  <c r="D66" i="1"/>
  <c r="C66" i="1"/>
  <c r="A66" i="1"/>
  <c r="D117" i="1"/>
  <c r="C117" i="1"/>
  <c r="A117" i="1"/>
  <c r="A13" i="1"/>
  <c r="C13" i="1"/>
  <c r="D13" i="1"/>
  <c r="D51" i="1"/>
  <c r="C51" i="1"/>
  <c r="A51" i="1"/>
  <c r="D106" i="1"/>
  <c r="C106" i="1"/>
  <c r="A106" i="1"/>
  <c r="D166" i="1"/>
  <c r="C166" i="1"/>
  <c r="A166" i="1"/>
  <c r="D102" i="1"/>
  <c r="C102" i="1"/>
  <c r="A102" i="1"/>
  <c r="C38" i="1"/>
  <c r="D38" i="1"/>
  <c r="A38" i="1"/>
  <c r="D165" i="1"/>
  <c r="C165" i="1"/>
  <c r="A165" i="1"/>
  <c r="D101" i="1"/>
  <c r="C101" i="1"/>
  <c r="A101" i="1"/>
  <c r="A21" i="1"/>
  <c r="C21" i="1"/>
  <c r="D21" i="1"/>
  <c r="D107" i="1"/>
  <c r="C107" i="1"/>
  <c r="A107" i="1"/>
  <c r="D43" i="1"/>
  <c r="C43" i="1"/>
  <c r="A43" i="1"/>
  <c r="D150" i="1"/>
  <c r="C150" i="1"/>
  <c r="A150" i="1"/>
  <c r="D155" i="1"/>
  <c r="C155" i="1"/>
  <c r="A155" i="1"/>
  <c r="D27" i="1"/>
  <c r="C27" i="1"/>
  <c r="A27" i="1"/>
  <c r="A45" i="1"/>
  <c r="C45" i="1"/>
  <c r="D45" i="1"/>
  <c r="D114" i="1"/>
  <c r="C114" i="1"/>
  <c r="A114" i="1"/>
  <c r="C26" i="1"/>
  <c r="A26" i="1"/>
  <c r="D26" i="1"/>
  <c r="D110" i="1"/>
  <c r="C110" i="1"/>
  <c r="A110" i="1"/>
  <c r="D109" i="1"/>
  <c r="C109" i="1"/>
  <c r="A109" i="1"/>
  <c r="A37" i="1"/>
  <c r="C37" i="1"/>
  <c r="D37" i="1"/>
  <c r="D115" i="1"/>
  <c r="C115" i="1"/>
  <c r="A115" i="1"/>
  <c r="C34" i="1"/>
  <c r="A34" i="1"/>
  <c r="D34" i="1"/>
  <c r="D98" i="1"/>
  <c r="C98" i="1"/>
  <c r="A98" i="1"/>
  <c r="D158" i="1"/>
  <c r="C158" i="1"/>
  <c r="A158" i="1"/>
  <c r="D94" i="1"/>
  <c r="C94" i="1"/>
  <c r="A94" i="1"/>
  <c r="C30" i="1"/>
  <c r="D30" i="1"/>
  <c r="A30" i="1"/>
  <c r="D157" i="1"/>
  <c r="C157" i="1"/>
  <c r="A157" i="1"/>
  <c r="D93" i="1"/>
  <c r="C93" i="1"/>
  <c r="A93" i="1"/>
  <c r="D163" i="1"/>
  <c r="C163" i="1"/>
  <c r="A163" i="1"/>
  <c r="D99" i="1"/>
  <c r="C99" i="1"/>
  <c r="A99" i="1"/>
  <c r="D35" i="1"/>
  <c r="C35" i="1"/>
  <c r="A35" i="1"/>
  <c r="D154" i="1"/>
  <c r="C154" i="1"/>
  <c r="A154" i="1"/>
  <c r="D90" i="1"/>
  <c r="C90" i="1"/>
  <c r="A90" i="1"/>
</calcChain>
</file>

<file path=xl/sharedStrings.xml><?xml version="1.0" encoding="utf-8"?>
<sst xmlns="http://schemas.openxmlformats.org/spreadsheetml/2006/main" count="2832" uniqueCount="1080">
  <si>
    <t xml:space="preserve">  ORÇAMENTISTA: </t>
  </si>
  <si>
    <t>KITS DO ORÇAMENTO</t>
  </si>
  <si>
    <t xml:space="preserve">  OS:                            CLASSE DE TENSÃO: KV                                  DATA:13/11/2020</t>
  </si>
  <si>
    <t xml:space="preserve"> INSTALAR (    )                                       RETIRAR (      )</t>
  </si>
  <si>
    <t xml:space="preserve"> INSTALAR (    )            RETIRAR (      )</t>
  </si>
  <si>
    <t>TÍTULO:</t>
  </si>
  <si>
    <t>DCMD-EXTENSÃO DE MT COM INST. DE TRAFO PARA ATENDER O OFICIO Nº196/2020 NA TV. ISAURA BENÍCIO DE AMORIM NO BAIRRO QUIXADÁ EM CAPIXABA - ACRE.</t>
  </si>
  <si>
    <t>ESTRUTURAS</t>
  </si>
  <si>
    <t>QT.</t>
  </si>
  <si>
    <t>COD-EAC</t>
  </si>
  <si>
    <t>ENERGISA</t>
  </si>
  <si>
    <t>DESCRIÇÃO DO KIT</t>
  </si>
  <si>
    <t>UN.</t>
  </si>
  <si>
    <t>TOTAL</t>
  </si>
  <si>
    <t>V.TOTAL</t>
  </si>
  <si>
    <t>U1</t>
  </si>
  <si>
    <t>DT10/200</t>
  </si>
  <si>
    <t>U3</t>
  </si>
  <si>
    <t>DT10/300</t>
  </si>
  <si>
    <t>U4</t>
  </si>
  <si>
    <t>DT10/400</t>
  </si>
  <si>
    <t>N-CC</t>
  </si>
  <si>
    <t>DT10/600</t>
  </si>
  <si>
    <t>N1</t>
  </si>
  <si>
    <t>DT11/200</t>
  </si>
  <si>
    <t>N2</t>
  </si>
  <si>
    <t>DT11/400</t>
  </si>
  <si>
    <t>N3</t>
  </si>
  <si>
    <t>DT11/300</t>
  </si>
  <si>
    <t>N4</t>
  </si>
  <si>
    <t>DT11/600</t>
  </si>
  <si>
    <t>M1</t>
  </si>
  <si>
    <t>DT11/1000</t>
  </si>
  <si>
    <t>M2</t>
  </si>
  <si>
    <t>DT11/1500</t>
  </si>
  <si>
    <t>M3</t>
  </si>
  <si>
    <t>DT12/300</t>
  </si>
  <si>
    <t>M4</t>
  </si>
  <si>
    <t>DT12/600</t>
  </si>
  <si>
    <t>B1</t>
  </si>
  <si>
    <t>DT12/1000</t>
  </si>
  <si>
    <t>B2</t>
  </si>
  <si>
    <t>DT12/1500</t>
  </si>
  <si>
    <t>B3</t>
  </si>
  <si>
    <t>DT13/600</t>
  </si>
  <si>
    <t>B4</t>
  </si>
  <si>
    <t>DT13/1000</t>
  </si>
  <si>
    <t>CE1</t>
  </si>
  <si>
    <t>DT13/1500</t>
  </si>
  <si>
    <t>CE1-A</t>
  </si>
  <si>
    <t>DT7/200</t>
  </si>
  <si>
    <t>CEJ1</t>
  </si>
  <si>
    <t>DT7/400</t>
  </si>
  <si>
    <t>CE2</t>
  </si>
  <si>
    <t>DT9/200</t>
  </si>
  <si>
    <t>CE2 SH</t>
  </si>
  <si>
    <t>DT9/400</t>
  </si>
  <si>
    <t>CE2.3</t>
  </si>
  <si>
    <t>CC11/300</t>
  </si>
  <si>
    <t>CE2-TR</t>
  </si>
  <si>
    <t>CC11/600</t>
  </si>
  <si>
    <t>CE3</t>
  </si>
  <si>
    <t>CC11/1000</t>
  </si>
  <si>
    <t>CE3.U</t>
  </si>
  <si>
    <t>CC11/1500</t>
  </si>
  <si>
    <t>CE3-TR</t>
  </si>
  <si>
    <t>CC12/600</t>
  </si>
  <si>
    <t>CE3.N3</t>
  </si>
  <si>
    <t>CC12/1000</t>
  </si>
  <si>
    <t>CE4</t>
  </si>
  <si>
    <t>CC12/1500</t>
  </si>
  <si>
    <t>CE4.U</t>
  </si>
  <si>
    <t>CC13/600</t>
  </si>
  <si>
    <t>T1</t>
  </si>
  <si>
    <t>CC13/1000</t>
  </si>
  <si>
    <t>T2</t>
  </si>
  <si>
    <t>CC13/1500</t>
  </si>
  <si>
    <t>T3</t>
  </si>
  <si>
    <t>FB11/600</t>
  </si>
  <si>
    <t>T4</t>
  </si>
  <si>
    <t>FB10/400</t>
  </si>
  <si>
    <t>SI1-M35</t>
  </si>
  <si>
    <t>FB10/200</t>
  </si>
  <si>
    <t>SI1-M70</t>
  </si>
  <si>
    <t>FB11/400</t>
  </si>
  <si>
    <t>SI3-M35</t>
  </si>
  <si>
    <t>FB11/200</t>
  </si>
  <si>
    <t>SI3-M70</t>
  </si>
  <si>
    <t>ESTAI-3F</t>
  </si>
  <si>
    <t>SI4-M35</t>
  </si>
  <si>
    <t>ESTAI-1F</t>
  </si>
  <si>
    <t>SI4-M70</t>
  </si>
  <si>
    <t>KIT ESTRIBO</t>
  </si>
  <si>
    <t>S1 OU S3</t>
  </si>
  <si>
    <t>KIT INTERNO</t>
  </si>
  <si>
    <t>S4</t>
  </si>
  <si>
    <t>P. 6,5M</t>
  </si>
  <si>
    <t>TR-05KVA</t>
  </si>
  <si>
    <t>P. 7,5M</t>
  </si>
  <si>
    <t>TR-10KVA</t>
  </si>
  <si>
    <t>70XLPE</t>
  </si>
  <si>
    <t>TR-15KVA</t>
  </si>
  <si>
    <t>95XLPE</t>
  </si>
  <si>
    <t>TR-25KVA</t>
  </si>
  <si>
    <t>120XLPE</t>
  </si>
  <si>
    <t>TR-30KVA</t>
  </si>
  <si>
    <t>185XLPE</t>
  </si>
  <si>
    <t>TR-45KVA</t>
  </si>
  <si>
    <t>4CA</t>
  </si>
  <si>
    <t>TR-75KVA</t>
  </si>
  <si>
    <t>2CA</t>
  </si>
  <si>
    <t>TR-112,5KVA</t>
  </si>
  <si>
    <t>1/0CA</t>
  </si>
  <si>
    <t>TR-150KVA</t>
  </si>
  <si>
    <t>4/0CA</t>
  </si>
  <si>
    <t>TR-225KVA</t>
  </si>
  <si>
    <t>336,4CA</t>
  </si>
  <si>
    <t>AT-BT</t>
  </si>
  <si>
    <t>4CAA</t>
  </si>
  <si>
    <t>AT-TF</t>
  </si>
  <si>
    <t>2CAA</t>
  </si>
  <si>
    <t>AT-CORD</t>
  </si>
  <si>
    <t>1/0CAA</t>
  </si>
  <si>
    <t>AT-CERCA</t>
  </si>
  <si>
    <t>4/0CAA</t>
  </si>
  <si>
    <t>C.FUS TRI</t>
  </si>
  <si>
    <t>CORDOALHA 9,5</t>
  </si>
  <si>
    <t>C.RELIG</t>
  </si>
  <si>
    <t>ESPAÇADOR</t>
  </si>
  <si>
    <t>C.FUS MONO</t>
  </si>
  <si>
    <t>CORDOALHA 4.87</t>
  </si>
  <si>
    <t>C.RELIG MONO</t>
  </si>
  <si>
    <t>TRIPLEX 16</t>
  </si>
  <si>
    <t>P.RAIO</t>
  </si>
  <si>
    <t>C.10MM</t>
  </si>
  <si>
    <t>C.FACA TRI</t>
  </si>
  <si>
    <t>MULT.35</t>
  </si>
  <si>
    <t>C.FACA MONO</t>
  </si>
  <si>
    <t>MULT.70</t>
  </si>
  <si>
    <t>SECCIONAL. MONO</t>
  </si>
  <si>
    <t>MULT.120</t>
  </si>
  <si>
    <t>SECCIONAL. TRI</t>
  </si>
  <si>
    <t>MULT.50</t>
  </si>
  <si>
    <t>B.C.300KVAR</t>
  </si>
  <si>
    <t>PERF. 16-150</t>
  </si>
  <si>
    <t>B.C.600KVAR</t>
  </si>
  <si>
    <t>PERF. 35-150</t>
  </si>
  <si>
    <t>50XLPE</t>
  </si>
  <si>
    <t>TOTAL MAT</t>
  </si>
  <si>
    <t>TRANSPORTE</t>
  </si>
  <si>
    <t>TOTAL MAT + TRANSPORTE</t>
  </si>
  <si>
    <t>ARRUELA QUADR REG SAE1020 GALV 18,0MM 38,0MM ESP 3MM</t>
  </si>
  <si>
    <t>UN</t>
  </si>
  <si>
    <t>FIO ALUMINIO 6 AWG 1F MOLE</t>
  </si>
  <si>
    <t>KG</t>
  </si>
  <si>
    <t>FITA AMARRACAO CABOS LISA ALUMINIO 10,0MM 1,00MM</t>
  </si>
  <si>
    <t>ISOLADOR PILAR PORC VERT S/GRP 300,0MM 15KV 800DAN</t>
  </si>
  <si>
    <t>PARAFUSO ROSC TOT SAE1010 RT MG M16X 250MM</t>
  </si>
  <si>
    <t>PINO AUTO-TRAVANTE TAM. 250MM P/ ISOLADOR TP PILAR.</t>
  </si>
  <si>
    <t>CRUZETA DISTR PRFV TIPO RETANG 90X112,5MM 2400MM 400DAN CL 2</t>
  </si>
  <si>
    <t>MAO FRANCESA PLANA SAE 1020 32X 6X 726MM</t>
  </si>
  <si>
    <t>PARAFUSO CABECA QUADRADA 16X200MM EM ACO CARBONO ZINCADA POR IMERSAO A QUENTE</t>
  </si>
  <si>
    <t>PC</t>
  </si>
  <si>
    <t>GANCHO OLHAL S/TRAVA SAE1045 5000DAN</t>
  </si>
  <si>
    <t>ISOLADOR SUSP BASTAO POLIM GARF-OLHAL 370MM 380MM 15,0KV</t>
  </si>
  <si>
    <t>MANILHA SAPATILHA SAE1020 16,0MM 5000DAN</t>
  </si>
  <si>
    <t>PORCA OLHAL STD SAE1045 GALV MG M16 78,0MM</t>
  </si>
  <si>
    <t>CRUZETA POSTE FIB VID RETANG 90X112MM 2400MM</t>
  </si>
  <si>
    <t>PINO ISOLADOR CABECA DE CHUMBO 294MM, COMPRIMENTO TOTAL APROXIMADO 294 MM (150MM ACIMA DO BATENTE E 50MM ABAIXO DO BATENTE Ø 16MM COM MIN. 70MM DE ROSCA), EM ACO CARBONO ZINCADO POR IMERSAO A QUENTE, DIMENSOES DA CABECA COM ROSCA DE CHUMBO COM 40 MM</t>
  </si>
  <si>
    <t>MAO FRANCESA PLANA 619 MM , ACO CARBONO, ZINCADA</t>
  </si>
  <si>
    <t>MAO FRANCESA TIPO BECO COMPRIMENTO 1970MM</t>
  </si>
  <si>
    <t>PARAFUSO ROSC TOT SAE1010 RT MG M16X 450MM</t>
  </si>
  <si>
    <t>BRACO REDE COMP TIPO L 15KV SAE1010/20 354MM</t>
  </si>
  <si>
    <t>ESPACADOR LOSANGULAR POLIMERICO 15 KV COM GARRAS, COR CINZA, PARA REDE PROTEGIDA, APLICACAO EM CABO COM DIAMETRO EXTERNO DE 35-300MM², RESISTENCIA AO TRILHAMENTO ELETRICO COM PROTECAO ANTI-UV, RESISTENCIA MINIMA 450DAN.</t>
  </si>
  <si>
    <t>BRACO REDE COMP ANTI-BALANCO 15KV PEAD 305MM</t>
  </si>
  <si>
    <t>ESTRIBO P/ BRACO TIPO L, ACO CARBONO ZINCADO A QUENTE P/ REDE COMPACTA.</t>
  </si>
  <si>
    <t>PARAFUSO ABAU SAE1020 RP MG M16X 70MM</t>
  </si>
  <si>
    <t>BRACO REDE COMP TIPO J 15/35KV SAE1010/20 1650MM</t>
  </si>
  <si>
    <t>CINTA POSTE CIRCULAR SAE1020 250,0MM</t>
  </si>
  <si>
    <t>PARAFUSO ABAU SAE1020 RP MG M16X 45MM</t>
  </si>
  <si>
    <t>ALCA PREFORMADA PARA CABO DE ACO 9,52MM² (3/8") MM², USO EM CABO ACO GALVANIZADO EHS, HS E SM DE 9,52MM², DIAMETRO NOMINAL 3/8", FORMACAO 7 FIOS, COM PARTE INTERNA ABRASIVA, COMPRIMENTO APROXIMADO 890 MM, PESO APROXIMADO 0,405KG POR METRO, PARA CORD</t>
  </si>
  <si>
    <t>ANEL AMARRACAO SI P/ISOLADOR 15,0KV 45X110X160MM VERM</t>
  </si>
  <si>
    <t>BRACO REDE COMP TIPO C 15KV SAE1010/20 580MM</t>
  </si>
  <si>
    <t>ISOLADOR PINO POLIMERICO CINZA 280,0MM 15KV</t>
  </si>
  <si>
    <t>PINO PARA ISOLADOR COM ROSCA INTERNA</t>
  </si>
  <si>
    <t>SAPATILHA STD SAE 1020 3/8</t>
  </si>
  <si>
    <t>SUPORTE HORIZONTAL 15 KV 300X200X300MM 200 DAN</t>
  </si>
  <si>
    <t>CANTONEIRA PERFILADO ABAS IGUAIS 6,00MM 65X65X900MM 15/35KV</t>
  </si>
  <si>
    <t>MANILHA SAPATILHA RUPT 5.000DAN, MANILHA SAPATILHA PARA ALCA PREFORMADA, EM ACO CARBONO ABNT 1010 A 1020, FORJADO E ZINCADO A QUENTE,TAMANHO MINIMO 110X60MM DIAMETRO DA CAVA 20MM COM PINO M16 E CUPILHA, RUPTURA 5000DAN (50KN).</t>
  </si>
  <si>
    <t>FIXADOR PERFIL U ACO CARB 76X 178MM</t>
  </si>
  <si>
    <t>PERFIL U ACO CARB 76,2X38,0X 6,5MM</t>
  </si>
  <si>
    <t>CAPA PROTETORA TRANSF. BUCHA MT 130X145X199MM 15,0/36,2KV</t>
  </si>
  <si>
    <t>SUPORTE TIPO "T" PARA FIXACAO DE CHAVE FUSIVEL E PARA-RAIO, ESPECIFICACOES APROXIMADAS 540 X 195 MM, NIVEL DE TENSAO 15 KV, TODOS OS ITENS EM ACO CARBONO ZINCADO POR IMERSAO A QUENTE, ESFORCO 200 DAN, CHAPA DE 10MM, ACOMPANHA 02 PARAFUSOS CAB ABAULAD</t>
  </si>
  <si>
    <t>ELO FUSIVEL DISTRIBUICAO H 1A 500MM</t>
  </si>
  <si>
    <t>TRANSFORMADOR DE DISTRIBUICAO MONOFASICO 5KVA CLASSE 15KV</t>
  </si>
  <si>
    <t>FITA ISOLANTE PT 0,75KV 19MM 10M 1UN</t>
  </si>
  <si>
    <t>FITA ISOLANTE AUTOFUSAO PT 35KV 19MM 5M 1UN</t>
  </si>
  <si>
    <t>GRAMPO LINHA VIVA COBRE 2-1/0AWG/ 8-2/0AWG</t>
  </si>
  <si>
    <t>CONECTOR CUNHA C/ CARTUCHO COMB. 4/0 AWG X 4 AWG CDA 614</t>
  </si>
  <si>
    <t>CONDUTOR ALUMINIO MULTIPLEXADO QUADRUPLEX 3X1X35+35MM2 ISOLACAO XLPE 0,6/1KV</t>
  </si>
  <si>
    <t>MT</t>
  </si>
  <si>
    <t>PARA RAIO DE BAIXA TENSAO 280 V PARA REDE ISOLADA</t>
  </si>
  <si>
    <t>TRANSFORMADOR DE DISTRIBUICAO MONOFASICO 10KVA CLASSE 15KV</t>
  </si>
  <si>
    <t>ELO FUSIVEL DISTRIBUICAO H 2A 500MM</t>
  </si>
  <si>
    <t>TRANSF DISTR AEREO 1F/N 7,967KV 15KVA 240/120V 5 TP CL 2</t>
  </si>
  <si>
    <t>ELO FUSIVEL DISTRIBUICAO H 3A 500MM</t>
  </si>
  <si>
    <t>TRANSF DISTR AEREO 1F/N 7,967KV 25KVA 240/120V 5 TP CL 2</t>
  </si>
  <si>
    <t>CABO ALUM PROT SPL 15,0KV 50MM2 1F 6 FIOS</t>
  </si>
  <si>
    <t>ELO FUSIVEL DISTRIBUICAO H 5A 500MM</t>
  </si>
  <si>
    <t>PARAFUSO QUAD SAE1020 RP MG CL 6G M16X 300MM</t>
  </si>
  <si>
    <t>SUPORTE PARA TRANSF. EM POSTE DE CONCRETO DUPLO "T" 210 X 115 MM, SUPORTE PARA TRANSFORMADOR DIMENCOES A: 210 MM E DIMENCOES B: 115 MM,ACO CARBONO ZINCADO POR IMERSAO A QUENTE, RUPTURA 3000 DAN, CHAPA BMM, MONTADAS COM 2 PARAFUSOS CABECA ABAULADA M16</t>
  </si>
  <si>
    <t>TRANSF DISTR AEREO 13,8KV 220V 112,5KVA 3F</t>
  </si>
  <si>
    <t>TRANSF DISTR AEREO 13,8KV 220V 150KVA 3F</t>
  </si>
  <si>
    <t>ELO FUSIVEL DISTRIBUCAO 6A</t>
  </si>
  <si>
    <t>TRANSFORMADOR DE DISTRIBUICAO TRIFASICO 225KVA CLASSE 15KV</t>
  </si>
  <si>
    <t>TRANSF DISTR AEREO 13,8KV 220V 30KVA 3F</t>
  </si>
  <si>
    <t>TRANSF DISTR AEREO 13,8KV 220V 45KVA 3F</t>
  </si>
  <si>
    <t>TRANSF DISTR AEREO 13,8KV 220V 75KVA 3F</t>
  </si>
  <si>
    <t>CONDUTOR BIMETALICO, 2 AWG, ACO COBREADO</t>
  </si>
  <si>
    <t>km</t>
  </si>
  <si>
    <t xml:space="preserve">CONECTOR ATERR CUNHA CAB-HASTE COBRE 6,40MM/ 5/8 </t>
  </si>
  <si>
    <t>CONECTOR CUNHA S/ CARTUCHO COMB. 35MM2 X 16-25MM2 KARA 1</t>
  </si>
  <si>
    <t>HASTE PROLONGAVEL PARA ATERRAMENTO COBREADA 5/8" 16MM, ROSCA 5/8"</t>
  </si>
  <si>
    <t>CORDOALHA ACO CARB CL A 7 FIOS MR 6,4MM 1430DAN</t>
  </si>
  <si>
    <t>M</t>
  </si>
  <si>
    <t>14AWG</t>
  </si>
  <si>
    <t>CHAVE FUS DISTR PORC 15,0KV 315A 1F MAN SECO 7,1KA BASE C</t>
  </si>
  <si>
    <t>COBERTURA PROT P/ GLV 15/35KV</t>
  </si>
  <si>
    <t>CHAVE FUS REL PORC 15,0KV 315A 1F MAN SECO 7,1KA 3 INT</t>
  </si>
  <si>
    <t>RELIGADOR 3F</t>
  </si>
  <si>
    <t>RELIGADOR AUTOMATICO TRIFASICO 15KV. 16KA, 800A</t>
  </si>
  <si>
    <t>R. TENSÃO</t>
  </si>
  <si>
    <t>REGULADOR DE TENSAO MON 15KV 276KVA 200A.</t>
  </si>
  <si>
    <t>PARA RAIO DISTR POLIM 13,8KV OX ZN 10KA S/CENTELHADOR</t>
  </si>
  <si>
    <t>CABO ALUM PROT SPL 120MM2 15,0KV 1F 15 FIOS</t>
  </si>
  <si>
    <t>CHAVE SECC EXT FACA 15,0KV 630A 1F MAN SECO CENTRAL</t>
  </si>
  <si>
    <t>CONECTOR CUNHA S/ CARTUCHO COMB. 120-150MM2 X 10-16MM2 CA KARA L</t>
  </si>
  <si>
    <t>TERMINAL PRESS ESTRANG ALUM 2F 15MM 120MM2-4/0 AWG(CA)</t>
  </si>
  <si>
    <t>CHAVE SECCIONADORA UNIPOLAR TIPO FACA 15KV 400A</t>
  </si>
  <si>
    <t>CHAVE SECCIONALIZADORA MONOFÁSICA 15 KV, CORRENTE NOMINAL 25A.</t>
  </si>
  <si>
    <t>TRIPSAVER</t>
  </si>
  <si>
    <t>RELIGADOR AUTOMATICO AUTOALIMENTADO ELETRONICO 25KV 60HZ (TRIPSAVER)</t>
  </si>
  <si>
    <t>POSTE, DUPLO T, CONCRETO, 11/200KGF</t>
  </si>
  <si>
    <t>DT11300</t>
  </si>
  <si>
    <t>POSTE CONCR DUPL T 11M 300DAN 330X448MM 110X140MM CL IV</t>
  </si>
  <si>
    <t>POSTE, DUPLO T, CONCRETO, 11/400KGF</t>
  </si>
  <si>
    <t>POSTE CONCR DUPL T 11M 600DAN 330X448MM 110X140MM CL IV</t>
  </si>
  <si>
    <t>POSTE CONCR DUPL T 11M 1000DAN 360X490MM 140X182MM CL IV</t>
  </si>
  <si>
    <t>POSTE CONCR DUPL T 11M 1500DAN 390X532MM 170X224MM CL IV</t>
  </si>
  <si>
    <t>POSTE CONCR DUPL T 12M 300DAN 350X476MM 110X140MM CL IV</t>
  </si>
  <si>
    <t>POSTE CONCR DUPL T 12M 600DAN 350X476MM 110X140MM CL IV</t>
  </si>
  <si>
    <t>POSTE CONCR DUPL T 12M 1000DAN 380X518MM 140X182MM CL IV</t>
  </si>
  <si>
    <t>POSTE CONCR DUPL T 12M 1500DAN 410X560MM 170X224MM CL IV</t>
  </si>
  <si>
    <t>POSTE CONCR DUPL T 13M 600DAN 370X504MM 110X140MM CL IV</t>
  </si>
  <si>
    <t>POSTE, DUPLO T, CONCRETO, 13/1000KGF</t>
  </si>
  <si>
    <t>POSTE CONCR DUPL T 13M 1500DAN 430X588MM 170X224MM CL IV</t>
  </si>
  <si>
    <t>POSTE, DUPLO T, CONCRETO, 10/200KGF</t>
  </si>
  <si>
    <t>POSTE CONCR DUPL T 10M 300DAN 310X420MM 110X140MM CL IV</t>
  </si>
  <si>
    <t>POSTE, DUPLO T, CONCRETO, 10/400KGF</t>
  </si>
  <si>
    <t>POSTE, DUPLO T, CONCRETO, 10/600KGF</t>
  </si>
  <si>
    <t>POSTE CONCR CIRC 11M 600DAN 410MM 190MM CL IV</t>
  </si>
  <si>
    <t>POSTE CONCR CIRC 11M 300DAN 410MM 190MM CL IV</t>
  </si>
  <si>
    <t>POSTE CONCR CIRC 11M 1000DAN 410MM 190MM CL IV</t>
  </si>
  <si>
    <t>POSTE CONCR CIRC 11M 1500DAN 510MM 290MM CL IV</t>
  </si>
  <si>
    <t>POSTE, CIRCULAR, CONCRETO, 12/600KGF</t>
  </si>
  <si>
    <t>POSTE, CIRCULAR, CONCRETO, 12/1000KGF</t>
  </si>
  <si>
    <t>12/1500</t>
  </si>
  <si>
    <t>POSTE CONCR CIRC 12M 1500DAN 530MM 290MM CL IV</t>
  </si>
  <si>
    <t>POSTE CONCR CIRC 13M 600DAN 450MM 190MM CL II</t>
  </si>
  <si>
    <t>POSTE CONCR CIRC 13M 1000DAN 490MM 230MM CL II</t>
  </si>
  <si>
    <t>POSTE CONCR CIRC 13M 1500DAN 550MM 290MM CL IV</t>
  </si>
  <si>
    <t xml:space="preserve">POSTE DE FIBRA 11/600   BASE CIRCULAR / TOPO QUADRADO   </t>
  </si>
  <si>
    <t>POSTE DE FIBRA 10/400   BASE CIRCULAR / TOPO QUADRADO</t>
  </si>
  <si>
    <t xml:space="preserve">POSTE DE FIBRA 10/200KGF  BASE CIRCULAR / TOPO QUADRADO    </t>
  </si>
  <si>
    <t>FIB114</t>
  </si>
  <si>
    <t>POSTE DE FIBRA 11/400   BASE CIRCULAR / TOPO QUADRADO</t>
  </si>
  <si>
    <t>FIB112</t>
  </si>
  <si>
    <t xml:space="preserve">POSTE DE FIBRA 11/200 BASE CIRCULAR / TOPO QUADRADO </t>
  </si>
  <si>
    <t>CABO AL CONCENTRICO 1X10+10MM², CABO CONCENTRICO DE ALUMINIO [1X10+10 MM²], ALUMINIO LIGA 1350, TEMPERA H19, ENCORDOAMENTO CLASSE 2. ISOLACAO INTERNA E EXTERNA EM XLPE 90º 0,6/1 KV. CONDUTOR NEUTRO APLICADO HELICOIDALMENTE SOBRE A ISOLACAO DO CONDUT</t>
  </si>
  <si>
    <t>CORDOALHA ACO CARB 9,52MM² - 3/8", CORDOALHA DE ACO GALVANIZADO, DIAMETRO NOMINAL: 3/8” (9,52 MM), CABO DE ACO CARBONO, ZINCADO POR IMERSAO A QUENTE, FORMACAO 7X 3,05 MM, SECAO TRANSVERSAL 51,14 MM², CARGA DE RUPTURA 4.900 DAN. ESPECIFICACAO TECNIC</t>
  </si>
  <si>
    <t>CABO DE AÇO ZINCADO FORM 3X2,25MM D. NOM. 4,87mm²</t>
  </si>
  <si>
    <t>CABO AL PROTEGIDO 50MM² 15KV, CABO DE ALUMINIO COBERTO, SECAO NOMINAL 50 MM², ENCORDOAMENTO MINIMO 6 FIOS, RESISTENCIA A TRACAO MINIMA 650 DAN, RESISTENCIA ELETRICA 0,641 OHM/KM, TEMPERA H19. CLASSE DE TENSAO 15 KV, COBERTURA EM XLPE DE 3 MM DE ESPES</t>
  </si>
  <si>
    <t>CABO AL PROTEGIDO 70MM² 15KV, CABO DE ALUMINIO COBERTO, SECAO NOMINAL 120 MM², ENCORDOAMENTO MINIMO 15 FIOS, RESISTENCIA A TRACAO MINIMA 1.560 DAN, RESISTENCIA ELETRICA 0,253 OHM/KM, TEMPERA H19. CLASSE DE TENSAO 15 KV, COBERTURA EM XLPE DE 3 MM DE</t>
  </si>
  <si>
    <t>CONDUTOR ELET. COBERTO, ALUMINIO,ENCORDOAMENTO 15 FIOS, SECCAO .NOMINAL.95MM, 1.235 DAN, TENSAO 15KV NBR 11873/03</t>
  </si>
  <si>
    <t>CABO AL PROTEGIDO 185MM² 15KV, CABO DE ALUMINIO COBERTO, SECAO NOMINAL 185 MM², ENCORDOAMENTO MINIMO 30 FIOS, RESISTENCIA A TRACAO MINIMA 2.405 DAN, RESISTENCIA ELETRICA 0,164 OHM/KM, TEMPERA H19. CLASSE DE TENSAO 15 KV, COBERTURA EM XLPE DE 3 MM DE</t>
  </si>
  <si>
    <t>CABO ALUM NU CA 2AWG 1F IRIS</t>
  </si>
  <si>
    <t>CONDUTOR ALUMINIO 4/0 AWG, FORMACAO 7 FIOS, COBERTURA XLPE 3,00MM</t>
  </si>
  <si>
    <t>C.AL</t>
  </si>
  <si>
    <t>CABO ALUM NU CA 170MM² - 336,4 MCM, CABO DE ALUMINIO NU CA, CODIGO: TULIP SECAO NOMINAL 170,48 MM², FORMACAO 19X 3,38 MM, DIAMETRO NOMINAL 16,90 MM, ALUMINIO LIGA 1350 TEMPERA H19, RMC 27,27 KN, RESISTENCIA ELETRICA 0,1686 OHM/KM, CLASSE DE ENCORDOA</t>
  </si>
  <si>
    <t>CABO ALUM CAA NU 4 AWG 1F CL AA SWAN 1X2,12MM</t>
  </si>
  <si>
    <t>CABO ALUM NU CAA 2AWG 1F SPARROW</t>
  </si>
  <si>
    <t>AL</t>
  </si>
  <si>
    <t>CABO ALUM CAA NU 1/0 AWG 1F RAVEN</t>
  </si>
  <si>
    <t>CABO ALUM NU CAA 107MM² - 4/0 AWG, CABO DE ALUMINIO NU COM ALMA DE ACO ZINCADO CAA, CODIGO: PENGUIN SECAO NOMINAL (AL/ACO) 107,22 / 17,87 MM², FORMACAO AL: 6 X 4,77 MM / ACO: 1 X 4,77 MM, DIAMETRO NOMINAL 14,31 MM, ALUMINIO LIGA 1350 TEMPERA H19, RM</t>
  </si>
  <si>
    <t xml:space="preserve">CABO ALUM MULTIPLEX 0,6/1KV XLPE 2F 16MM2+16MM2 </t>
  </si>
  <si>
    <t>CABO ALUM QUAD/TRIFASICO 3X1X70+70 MM², CABO MULTIPLEXADO DE ALUMINIO QUADRUPLEX, [3X1X70+70 MM²], ALUMINIO LIGA 1350 (CA), TEMPERA DURA (H19), CLASSE 2. CONDUTOR FASE: ISOLACAO XLPE 0,6/1 KV. CONDUTOR NEUTRO: NU, LIGA ALUMINIO-MAGNESIO-SILICIO (CAL</t>
  </si>
  <si>
    <t>MULT50</t>
  </si>
  <si>
    <t>CABO ALUM QUAD/TRIFASICO 3X1X50+50 MM², CABO DE ALUMINIO QUADRUPLEX, [3X1X50+50MM2]. CONDUTOR FASE: ISOLADO XPLE, 0,6/1KV/CABO DE POTENCIA, DE ALUMINIO, ISOLADO, MULTIPLEXADO, AUTO-SUSTENTADO, CLASSE DE TENSAO 0,6/1KV, SECAO 3X1X50+50 MM², COM CO</t>
  </si>
  <si>
    <t>CABO ALUM QUAD/TRIFASICO 3X1X120+70 MM², CABO DE ALUMINIO QUADRUPLEX, [3X1X120+70MM2]. CONDUTOR FASE: ISOLADO XPLE, 0,6/1KV/CABO DE POTENCIA, DE ALUMINIO, ISOLADO, MULTIPLEXADO, AUTO-SUSTENTADO, CLASSE DE TENSAO 0,6/1KV, SECAO 3X1X120+70 MM², COM CO</t>
  </si>
  <si>
    <t>ALCA PREFORM DISTRIB ACO 35,0MM2(CAL)/2AWG(CA/CAA) 610,0MM</t>
  </si>
  <si>
    <t>ARMACAO SECUND ACO CARB GALV 1 ESTRIBO 5,0X 125,0X 110,0MM</t>
  </si>
  <si>
    <t>CONECTOR CUNHA C-C ALUM  6,55-10,11MM/05,18-08,38MM VM</t>
  </si>
  <si>
    <t>ISOLADOR ROLDANA PORCELANA MARROM 80,0X 76,0MM 1350DAN</t>
  </si>
  <si>
    <t>PRE</t>
  </si>
  <si>
    <t>ALCA PREFORM DISTRIB ACO 70MM2 (CAL) 710,0MM</t>
  </si>
  <si>
    <t>CONECTOR CUNHA C-C ALUM 09,25-14,53MM/06,55-14,53MM AZ</t>
  </si>
  <si>
    <t>LACO PREFORM ROLDANA 70MM2/2/0AWG(CA/CAA) 615,0MM C/ COXIM</t>
  </si>
  <si>
    <t>ALCA PREFORMADA CONDUTOR MULTIPLEXADO COM NEUTRO NU - 35MM2.</t>
  </si>
  <si>
    <t>ALCA PREFORMADA SERVICO P/ CABO DE ALUMINIO 10MM2, FAIXA APLIC. 3,70 A 4,10MM</t>
  </si>
  <si>
    <t>CHAPA ESTAI SAE1010/20 8,0MM 76X 60X 70MM</t>
  </si>
  <si>
    <t>CHAPA P/ FIXACAO DE ESTAI DE ANCORA 5000 DAN ACO CARBONO ZINCADO A QUENTE</t>
  </si>
  <si>
    <t>HASTE ANCORA ESTAI ACO CARB M16 2400MM</t>
  </si>
  <si>
    <t>ISOLADOR ROLDANA PORCELANA MARRON</t>
  </si>
  <si>
    <t>PLACA DE CONCRETO ARMADO P/ ESTAI 400X400X100MM</t>
  </si>
  <si>
    <t>POSTE, DUPLO T, CONCRETO, 07/150KGF</t>
  </si>
  <si>
    <t>7-400</t>
  </si>
  <si>
    <t>POSTE, DUPLO T, CONCRETO, 7/400KGF</t>
  </si>
  <si>
    <t>POSTE, DUPLO T, CONCRETO, 9/200KGF</t>
  </si>
  <si>
    <t>POSTE, DUPLO T, CONCRETO, 9/400KGF</t>
  </si>
  <si>
    <t>CONECTOR DERIVACAO PERFURANTE COND. PRINC. 35-150MM2, DER. 35-150MM2.</t>
  </si>
  <si>
    <t>CONECTOR DERIVACAO PERFURANTE COND. PRINC. 16-150MM2, DER. 4-35MM2.</t>
  </si>
  <si>
    <t>300kvar</t>
  </si>
  <si>
    <t>6052</t>
  </si>
  <si>
    <t>BANCO DE CAPACITORES TIPO2,POTENCIA DE 300KVAR TENSAO N OMINAL DE BANCO 13,8KV 110KV</t>
  </si>
  <si>
    <t>600kvar</t>
  </si>
  <si>
    <t>BANCO DE CAPACITORES TIPO 3 , POTENCIA 600KVAR, TENSAO NOMINAL DO BANCO 13,8KV, TENSAO SUPORTAVEL DE IMPUILSO 110KV</t>
  </si>
  <si>
    <t>GRAMPO DE LINHA VIVA P/ CABO DE ALUMINIO, 6 A 4/0AWG</t>
  </si>
  <si>
    <t>PT 40B EL AZUL+ESTRIBO LATERAL P/CUNHA TIPO II.</t>
  </si>
  <si>
    <t>PADRAO MONOFASICO COM POSTE DE FERRO GALVANIZADO, DIAMETRO 80MM, ALTURA 6,0M</t>
  </si>
  <si>
    <t>DISJUNTOR MONOFASICO 20A DIN</t>
  </si>
  <si>
    <t>SUPORTE PARA DISJUNTOR MONOPOLAR</t>
  </si>
  <si>
    <t>PADRAO MONOFASICO COM POSTE DE FERRO GALVANIZADO, DIAMETRO 80MM, ALTURA 7,5M</t>
  </si>
  <si>
    <t>INTERRUPTOR UNIPOLAR (COM BASE PARA FIXAÇÃO COM PARAFUSO E BUCHA)</t>
  </si>
  <si>
    <t>TOMADA 2 P UNIVERSAL (COM BASE PARA FIXAÇÃO COM PARAFUSO E BUCHA)</t>
  </si>
  <si>
    <t>LÂMPADA FLUORESCENTE COMPACTA SELO PROCEL 20 W</t>
  </si>
  <si>
    <t>4mm</t>
  </si>
  <si>
    <t>FIO DE COBRE ISOLADO, 750 V - PVC / 70° C, SECÇÃO 4 mm² - AZUL</t>
  </si>
  <si>
    <t>FIO DE COBRE ISOLADO, 750 V - PVC / 70° C, SECÇÃO 4 mm² - VERMELHO</t>
  </si>
  <si>
    <t>2,5mm</t>
  </si>
  <si>
    <t>FIO DE COBRE ISOLADO, 750 V - PVC / 70° C, SECÇÃO 2,5 mm² - AZUL</t>
  </si>
  <si>
    <t>FIO DE COBRE ISOLADO, 750 V - PVC / 70° C, SECÇÃO 2,5 mm² - VERMELHO</t>
  </si>
  <si>
    <t>SOQUETE E-27 DE BAQUELITE</t>
  </si>
  <si>
    <t>Sem referência</t>
  </si>
  <si>
    <t>CLIPE PARA FIXAÇÃO DO KIT (REDE INTERNA) - MIGUELÃO</t>
  </si>
  <si>
    <t>ISOLADOR ROLDANA PVC C/ PREGO</t>
  </si>
  <si>
    <t>FITA ISOLANTE ANTI-CHAMA</t>
  </si>
  <si>
    <t>SUP. T</t>
  </si>
  <si>
    <t>PR. BT</t>
  </si>
  <si>
    <t>estrutura</t>
  </si>
  <si>
    <t>codmat</t>
  </si>
  <si>
    <t>cod_eac</t>
  </si>
  <si>
    <t>descricao_de_kit</t>
  </si>
  <si>
    <t>un</t>
  </si>
  <si>
    <t>quant</t>
  </si>
  <si>
    <t>qtde_em_campo</t>
  </si>
  <si>
    <t>valor_unitario</t>
  </si>
  <si>
    <t>ENXADAO NORT LARG C/ CABO</t>
  </si>
  <si>
    <t>ALCA PREFORMADA DE DISTRIBUICAO PARA CABO CA/CAA 107MM</t>
  </si>
  <si>
    <t>ALÇA PREFORMADA P/ CABO DE AL 70MM</t>
  </si>
  <si>
    <t>ALCA PREFORMADA SERVICO P/ CABO DE ALUMINIO 16MM2, FAIXA APLIC. 5,05 A 5,70MM</t>
  </si>
  <si>
    <t>ALCA PREFORMADA SERVICO P/ CABO DE ALUMINIO 25MM2, FAIXA APLIC. 71 A 6,54MM</t>
  </si>
  <si>
    <t>ALCA PREFORMADA SERVICO P/ CABO DE ALUMINIO 35MM2, FAIXA APLIC. 7,36 A 8,27MM</t>
  </si>
  <si>
    <t>ALCA PREFORMADA DISTRIBUICAO P/ CABO CA 2 AWG</t>
  </si>
  <si>
    <t>CONECTOR CUNHA S/ CARTUCHO COMB. 1/0 CA X 2 AWG CA KARA 7</t>
  </si>
  <si>
    <t>ALCA PREFORMADA P/ CABO DE ALUMINIO 1/0 AWG CA OU CAA DG 4544</t>
  </si>
  <si>
    <t>CONECTOR CUNHA S/ CARTUCHO COMB. 3/0 CAA X 25-10MM2 KARA C</t>
  </si>
  <si>
    <t>CONECTOR CUNHA C/ CARTUCHO COMB. 1/0 AWG X 6 AWG OU 2 AWG X 4 AWG CDA 607/PT-1002</t>
  </si>
  <si>
    <t>CONECTOR CUNHA C/ CARTUCHO COMB. 2/0 X 4 AWG CDA 613</t>
  </si>
  <si>
    <t>CONECTOR CUNHA C/ CARTUCHO COMB. 2 AWG X 2 AWG CDA 608 / PT-1003</t>
  </si>
  <si>
    <t>ALCA PREFORMADA DISTRIBUICAO P/ CABO CA 2/0 AWG</t>
  </si>
  <si>
    <t>CONECTOR CUNHA C/ CARTUCHO COMB. 2 AWG X 1/0 AWG CDA 609 / PT-1001</t>
  </si>
  <si>
    <t>ALCA PREFORMADA P/ CABO DE ALUMINIO 3/0 AWG CA OU CAA DG 4546</t>
  </si>
  <si>
    <t xml:space="preserve">FIO 4MM², ANTICHAMA, ISOLAÇÃO 750 V, COR VERMELHO </t>
  </si>
  <si>
    <t>ALCA PREFORMADA DISTRIBUICAO P/ CABO AL 4/0 AWG CA OU CAA</t>
  </si>
  <si>
    <t>FITA ISOLANTE ALTA FUSAO DE BORRACHA EPR 750V 19MM X 10MM</t>
  </si>
  <si>
    <t>ALCA PREFORMADA P/ CABO DE ALUMINIO 2/0 AWG CA OU CAA DG 4545</t>
  </si>
  <si>
    <t>CONECTOR CUNHA S/ CARTUCHO COMB. 25MM2 X 10MM2 CCR II</t>
  </si>
  <si>
    <t>CONECTOR CUNHA S/ CARTUCHO COMB. 16-25MM2 CA X 15-10MM2 KARA 3</t>
  </si>
  <si>
    <t>CONECTOR CUNHA C/ CARTUCHO COMB. 4/0 AWG X 1/0 AWG CDA 618</t>
  </si>
  <si>
    <t>CONECTOR CUNHA C/ CARTUCHO COMB. 336,4 MCM X 6 AWG CDA 641 / PT-35A</t>
  </si>
  <si>
    <t>CONECTOR CUNHA C/ CARTUCHO COMB. 336,4 MCM 4 AWG CDA 642</t>
  </si>
  <si>
    <t>CONECTOR CUNHA P/ CABO CU-AL CONDUTOR PRINCIPAL CA 336 E DER. 95MM EM AL REF. PT35C - CDA646</t>
  </si>
  <si>
    <t>CABO ALUM NU CA 33MM² - 2 AWG, CABO DE ALUMINIO NU CA, CODIGO: IRIS SECAO NOMINAL 33,54 MM², FORMACAO 6X 2,47 MM, DIAMETRO NOMINAL 7,41 MM, ALUMINIO LIGA 1350 TEMPERA H19, RMC 5,99 KN, RESISTENCIA ELETRICA 0,8567 OHM/KM, CLASSE DE ENCORDOAMENTO AA.</t>
  </si>
  <si>
    <t>FERRAMENTA P/ APLICACAO DO CONECTOR "CUNHA" ALUMINIO DAS SERIES VERMELHA E AZUL</t>
  </si>
  <si>
    <t>CABO ALUM NU CAA 67MM² - 2/0 AWG, CABO DE ALUMINIO NU COM ALMA DE ACO ZINCADO CAA, CODIGO: QUAIL, SECAO NOMINAL (AL/ACO) 67,33 / 11,22 MM², FORMACAO AL: 6 X 3,78 MM / ACO: 1 X 3,78 MM, DIAMETRO NOMINAL 11,34 MM, ALUMINIO LIGA 1350 TEMPERA H19, RMC C</t>
  </si>
  <si>
    <t>CORDOALHA DE ACO ZINCADA A QUENTE, 7 FIOS, 6,35MM, CARGA MINIMA DE RUPTURA 1.249,00KG.</t>
  </si>
  <si>
    <t>CABO ALUM NU CAA 21MM² - 4 AWG, CABO DE ALUMINIO NU COM ALMA DE ACO ZINCADO CAA, CODIGO: SWAN SECAO NOMINAL (AL/ACO) 21,18 / 3,53 MM², FORMACAO AL: 6 X 2,12 MM / ACO: 1 X 2,12 MM, DIAMETRO NOMINAL 6,36 MM, ALUMINIO LIGA 1350 TEMPERA H19, RMC CLASSE 1</t>
  </si>
  <si>
    <t>CONECTOR PRETA, CONDUTOR PRINCIPAL, CABO 25 A 70 MM2, DERIV. FIO 1,5 A 35 MM2 KATRO A PRETO</t>
  </si>
  <si>
    <t>CONDUTOR BIMETALICO, 2 AWG, ACO/ALUMINIO DIAM. NOMINAL 6,91MM</t>
  </si>
  <si>
    <t>LACO PREFORMADO PLASTICO REF AST 2306 AC REDE COMPACTA</t>
  </si>
  <si>
    <t>TERMINAL TUBULAR DE CU ESTANHADO - 10MM²</t>
  </si>
  <si>
    <t>TERMINAL TUBULAR DE CU ESTANHADO - 16MM²</t>
  </si>
  <si>
    <t>CABO ALUM NU CAA 1/0</t>
  </si>
  <si>
    <t>ALCA PREFORMADA CONDUTOR CONCENTRICO - 10MM²</t>
  </si>
  <si>
    <t>ALCA PREFORMADA CONDUTOR CONCENTRICO - 16MM²</t>
  </si>
  <si>
    <t>CONDUTOR COBRE ISOLADO XLPE P/ 0,750V 70MM, FORMACAO 7 FIOS</t>
  </si>
  <si>
    <t>CABO AL PROTEGIDO 120MM² 15KV, CABO DE ALUMINIO COBERTO, SECAO NOMINAL 120 MM², ENCORDOAMENTO MINIMO 15 FIOS, RESISTENCIA A TRACAO MINIMA 1.560 DAN, RESISTENCIA ELETRICA 0,253 OHM/KM, TEMPERA H19. CLASSE DE TENSAO 15 KV, COBERTURA EM XLPE DE 3 MM DE</t>
  </si>
  <si>
    <t>TRANSFORMADOR DE POTENCIAL INDUTIVO 15KV NI:34/110KV 13,8/115V RN120:1, 500VA NBI 110KV - INTENO</t>
  </si>
  <si>
    <t>TRANSFORMADOR DE CORRENTE 36,2KV 100/200/300/5A</t>
  </si>
  <si>
    <t>CABO DE ACO ZINCADO,FORMACAO 3X2,25 MM, DIAMETRO NOMINAL 4,87 MM², CARGA DE RUPTURA 1430 KGF</t>
  </si>
  <si>
    <t>CONECTOR DERIVACAO CUNHA, P/ CABOS CA-CAA 4 A 4/0 CA-CAA</t>
  </si>
  <si>
    <t>CABO AL CONCENTRICO 1X16+16MM², CABO CONCENTRICO DE ALUMINIO [1X16+16 MM²], ALUMINIO LIGA 1350, TEMPERA H19, ENCORDOAMENTO CLASSE 2 ISOLACAO INTERNA E EXTERNA EM XLPE 90º 0,6/1 KV. CONDUTOR NEUTRO APLICADO HELICOIDALMENTE SOBRE A ISOLACAO DO CONDUTO</t>
  </si>
  <si>
    <t>CONDUTOR COBRE ISOLADO 25MM, P/ 0.750KV</t>
  </si>
  <si>
    <t>ALCA PREFORMADA CONDUTOR MULTIPLEXADO COM NEUTRO NU - 10MM2</t>
  </si>
  <si>
    <t>BRACO ANTIBALANCO POLIMERICO REDE COMPACTA 15KV, BRACO ANTIBALANCO POLIMERICO REDE COMPACTA NIVEL DE TENSAO 15KVCOM TRES SAIAS DE DISSIPACAO (SENDO UMA NA BASE), TRACAO/COMPRESAO SEM DEFORMACAO PERMANENTE 126DAN, TRACAO/COMPRESSAO SEM RUPTURA 180DAN</t>
  </si>
  <si>
    <t>CONECTOR P/ HASTE DE ATERRAMENTO EM LIGA DE COBRE, C/ UM PARAFUSO, ESPESSURA 5/8" 16MM</t>
  </si>
  <si>
    <t>CONECTOR P/ HASTE DE ATERRAMENTO COBREADA DE 1/2".</t>
  </si>
  <si>
    <t>CONECTOR GRAMPO LINHA VIVA</t>
  </si>
  <si>
    <t>CONECTOR CUNHA C/ CARTUCHO COMB. 4/0 AWG X 2/0 AWG CDA 619 / PT-40C</t>
  </si>
  <si>
    <t>CONECTOR CUNHA C/ CARTUCHO COMB. 4/0 AWG X 4/0 AWG CDA 621 / CCA-211 / PT-4011</t>
  </si>
  <si>
    <t>GRAMPO DE ANCORAGEM P/ REDE COMPACTA 35 A 70 MM2 800 DAN 15 KV</t>
  </si>
  <si>
    <t>GRAMPO DE ANCORAGEM P/ REDE COMPACTA 185 A 240 MM2 800 DAN 15 KV</t>
  </si>
  <si>
    <t>EMENDA PREFORMADA P/ CABO 4AWG</t>
  </si>
  <si>
    <t>EMENDA PREFORMADA TOTAL P/ CABO 2/0 AWG CAA FTS 5105</t>
  </si>
  <si>
    <t>EMENDA TOTAL PREFORMADA P/ CABO 6AWG (FTS 5002)</t>
  </si>
  <si>
    <t>CONECTOR CUNHA S/ CARTUCHO COMB. 1/0AWG X 2-4AWG OU 50MM2 X 16-25MM2 CCR VII</t>
  </si>
  <si>
    <t>EMENDA PREFORMADA CONDUTORA P/ CABO 2 AWG CA</t>
  </si>
  <si>
    <t>EMENDA PRE-FORMADA CONDUTORA 4/0 AWG (107MM²) CA, PARA USO EM CABO 4/0 AWG (107 MM)CA 7 FIOS, PROTECAO SUPERFICIAL METALIZADA COM PASTA ANTI-OXIDO, INTERVALO DE APLICACAO APROXIMADO 13,25 MM MINIMO E 13,83 MM MAXIMO, COMPRIMENTO APROXIMADO 1295 MM,</t>
  </si>
  <si>
    <t>EMENDA PREFORMADA CONDUTORA P/ CABO DE AL. TIPO CA 336.4 MCM</t>
  </si>
  <si>
    <t>EMENDA PREFORMADA CONDUTORA P/ CABO 2/0 AWG CA</t>
  </si>
  <si>
    <t>FIO DE COBRE ISOLADO 1.5MM, P/ 0.750KV</t>
  </si>
  <si>
    <t>FITA DE ALUMINIO P/ PROTECAO 1MM DE ESPESSURA, 10MM DE LARGURA</t>
  </si>
  <si>
    <t>GRAMPO DE LINHA VIVA P/ CABO DE COBRE, 6 A 4/0AWG</t>
  </si>
  <si>
    <t>LACO PREFORMADO P/ CABO 3/0 CAA E 4/0AWG CA (SPL 1322)</t>
  </si>
  <si>
    <t>SECCIONADOR PREFORMADO P/ CERCA INTERVALO DE DIAM. 2,60 3,00 MM</t>
  </si>
  <si>
    <t>FIO ELETRICO NU 6 AWG MOLE DE LIGA DE ALUMINIO P/ AMARRACOES DE CABO.</t>
  </si>
  <si>
    <t>CONECTOR CUNHA C/ CARTUCHO COMB. 2/0 AWG X 2/0 AWG CDA 617</t>
  </si>
  <si>
    <t>CONDUTOR ALUMINIO CA 107,41 MM-OXLIP FORMACAO DE 7 FIOS DE ALUMINIO DIAMETRO 4,42 MM ALUMINIO H 19</t>
  </si>
  <si>
    <t>FIO DE COBRE NU, 6 AWG, TEMPERA MOLE.</t>
  </si>
  <si>
    <t>CABO ALUM NU CAA 33MM² - 2 AWG, CODIGO: SPARROW SECAO NOMINAL 33,59 MM², FORMACAO AL: 6 X 2,67 MM / ACO: 1 X 2,67MM, DIAMETRO NOMINAL 8,01 MM, ALUMINIO LIGA 1350 TEMPERA H19, CLASSE 1 (A) RMC 1.265 DAN, RESISTENCIA ELETRICA 0,8541 OHM/KM. ESPECIFICAC</t>
  </si>
  <si>
    <t>CAIXA DE PAPELAO ONDULADO PAPEL RESIN DUPLEX 480X305X190MM</t>
  </si>
  <si>
    <t>CAIXA DE PAPELAO ONDULADO KRAFT DUPLEX 360X285X290MM</t>
  </si>
  <si>
    <t>CAIXA ARQUIVO MORTO ,360X250X140MM, DESMONTAVEL, PLASTICO POLIONDA , COR AMARELA, ITIQUETA DE IDENTIFICACAO,</t>
  </si>
  <si>
    <t>CONDUTOR ALUMINIO MULTIPLEXADO QUADRUPLEX 3X1X185MM2</t>
  </si>
  <si>
    <t>FIO DE COBRE ISOLADO, 750V-PVC/70ºC, SECÇÃO 2,5MM2, COR VERMELHO-LPT</t>
  </si>
  <si>
    <t>DUTO CORRUGADO FLEXIVEL (MT)</t>
  </si>
  <si>
    <t>LACO PREFORMADO PLASTICO DE TOPO DIAM. EXTERNO DO CABO 22,5MM (336,4 MCM)</t>
  </si>
  <si>
    <t>ESPACADOR VERTICAL POL. RD SEC. (BT) 4 CONDUTORES, DE 6 AWG-336,4 MCM CA, ESPACADOR VERTICAL PARA REDES SECUNDARIAS AUTOTRAVANTE (SEM AMARRACOES) PARA 4 CONDUTORES DE BAIXA TENSAO, EM POLIETILENO DE ALTA DENSIDADE NA COR CINZA, ALTA RESISTENCIA A TRA</t>
  </si>
  <si>
    <t>ALCA PREFORMADA SERVICO P/ CABOS DE ALUMINIO 21-25MM²</t>
  </si>
  <si>
    <t>ALCA PREFORMADA DISTRIBUICAO P/ CABO CA/CAA 33MM</t>
  </si>
  <si>
    <t>ALCA PREFORMADA DE DISTRIBUICAO PARA CABO CA/CAA 67MM</t>
  </si>
  <si>
    <t>CONDUTOR ALUMINIO MULTIPLEXADO QUADRUPLEX 3X1X50+50MM2 ISOLACAO XLPE 0,6/1KV</t>
  </si>
  <si>
    <t>ARAME GALVANIZADO 14 AWG</t>
  </si>
  <si>
    <t>CABO DE ACO GALVANIZADO POR IMERSAO A QUENTE , IPS 1X7, REGULAR A DIREITA, PRE- FORMADO, NORMAL, DIAMETRO NOMINAL 1/4"(6,54MM)</t>
  </si>
  <si>
    <t>CABO ALUM TRIPLEX/BIFASICO 2X1X16+16 MM², CABO MULTIPLEXADO DE ALUMINIO TRIPLEX, [2X1X16+16 MM²], ALUMINIO LIGA 1350, TEMPERA DURA (H19), CLASSE 2. CONDUTOR FASE: ISOLACAO XLPE 0,6/1 KV. CONDUTOR NEUTRO: NU, ALUMINIO LIGA 1350. IDENTIFICACAO DOS CO</t>
  </si>
  <si>
    <t>CABO ALUM QUAD/TRIFASICO 3X1X16+16 MM², CABO MULTIPLEXADO DE ALUMINIO QUADRUPLEX, [3X1X16+16 MM²], ALUMINIO LIGA 1350, TEMPERA DURA (H19), CLASSE 2. CONDUTOR FASE: ISOLACAO XLPE 0,6/1 KV. CONDUTOR NEUTRO: NU, ALUMINIO LIGA 1350. IDENTIFICACAO DOS C</t>
  </si>
  <si>
    <t>ALCA PREFORMADA DISTRIBUICAO P/ CABO CA 336,4 MMC</t>
  </si>
  <si>
    <t>CONECTOR CUNHA C/ CARTUCHO COMB. 336.4 MCM X 336.4 MCM</t>
  </si>
  <si>
    <t>CONECTOR CUNHA C/ CARTUCHO COMB. 336.4 MCM X 4/0 AWG CDA 647</t>
  </si>
  <si>
    <t>CONECTOR CUNHA C/ CARTUCHO COMB. 1/0 AWG X 1/0 AWG CDA615</t>
  </si>
  <si>
    <t>LUVA DE EMENDA PARA HASTE PROLONGAVEL 5/8"</t>
  </si>
  <si>
    <t>CONDUTOR ALUMINIO MULTIPLEXADO DUPLEX 1X1X10+10MM2 ISOLACAO XLPE 0,6/1KV</t>
  </si>
  <si>
    <t>CABO ALUM TRIPLEX/BIFASICO 2X1X10+10 MM², CABO MULTIPLEXADO DE ALUMINIO TRIPLEX, [2X1X10+10 MM²], ALUMINIO LIGA 1350, TEMPERA DURA (H19), CLASSE 2. CONDUTOR FASE: ISOLACAO XLPE 0,6/1 KV. CONDUTOR NEUTRO: NU, ALUMINIO LIGA 1350. IDENTIFICACAO DOS CO</t>
  </si>
  <si>
    <t>CONECTOR CUNHA S/ CARTUCHO COMB. 6 AWG X 10-12 AWG - 10-16MM X 4-6MM - TIPO IV</t>
  </si>
  <si>
    <t>CONECTOR CUNHA S/ CARTUCHO COMB. 25MM2 X 10MM2 KARA 2</t>
  </si>
  <si>
    <t>CONDUTOR ALUMINIO MULTIPLEXADO TRIPLEX 2X1X25+25MM2</t>
  </si>
  <si>
    <t>CABO ALUM QUAD/TRIFASICO 3X1X25+25 MM², CABO MULTIPLEXADO DE ALUMINIO QUADRUPLEX, [3X1X25+25 MM²], ALUMINIO LIGA 1350 (CA), TEMPERA DURA (H19), CLASSE 2. CONDUTOR FASE: ISOLACAO XLPE 0,6/1 KV. CONDUTOR NEUTRO: NU, ALUMINIO LIGA 1350 (CA). IDENTIFIC</t>
  </si>
  <si>
    <t>CONECTOR CUNHA UDC TIPO IV REINFORCED</t>
  </si>
  <si>
    <t>ADAPTADOR FERRAMENTA 90MM</t>
  </si>
  <si>
    <t>FOICE MINEIRA</t>
  </si>
  <si>
    <t>CABECOTE MANOBRA 25MM</t>
  </si>
  <si>
    <t>TALHA ALAVANCA 300KG CORRENTE ELO 1.5M</t>
  </si>
  <si>
    <t>SERRA POLICORTE</t>
  </si>
  <si>
    <t>SERRA POLICORTE GCO2000 220V</t>
  </si>
  <si>
    <t>CARTUCHO P/ FERRAMENTA AMPACT (AMARELO)</t>
  </si>
  <si>
    <t>CARTUCHO P/ FERRAMENTA AMPACT (AZUL)</t>
  </si>
  <si>
    <t>CARTUCHO P/ FERRAMENTA AMPACT (VERMELHO)</t>
  </si>
  <si>
    <t>EXTENSAO P/ VARA DE MANOBRA</t>
  </si>
  <si>
    <t>TALHA CATRACA 1500 KGF</t>
  </si>
  <si>
    <t>PALETEIRA MANUAL HIDRAULICA, CAPACIDADE DA CARGA DE NO MINIMO 2200KG, COMPRIMENTO UTIL DOS GARFOS 1.150MM, LARGURA DOS GARFOS 150MM, LARGURA TOTAL 680MM, ALTURA DOS GARFOS ELEVADOS 200MM, ALTURA DOS GARFOS ABAIXADOS DE NO MINIMO 80MM, TODAS DE CARGA DUPLAS EM NYLON OU PU.</t>
  </si>
  <si>
    <t>MOITAO DUPLO COM 40 M CORDA PROLIPROP</t>
  </si>
  <si>
    <t>BASTAO DE MANOBRA COM CABECOTE PL TAM - 32MM X 2580MM</t>
  </si>
  <si>
    <t>LUVA P/ ELTRODUTO 3/4''</t>
  </si>
  <si>
    <t>GUINCHO ALAVANCA 3200KG CABO 20M</t>
  </si>
  <si>
    <t>PARAFUSO CABECA QUADRADA 16X150MM, LIGA DE ACO CARBONO FORJADO GALVANIZADO POR IMERSAO A QUENTE, COMPRIMENTO TOTAL 150 MM, DIAMETRO NOMINAL 16 MM, ROSCA M16, COMPRIMENTO MIN. ROSCA 120MM, COM 01 PORCA QUADRADA, ESFORCO DE TRACAO DE 5.000 DAN.</t>
  </si>
  <si>
    <t>PARAFUSO CABECA QUADRADA 16X250MM, LIGA DE ACO CARBONO FORJADO GALVANIZADO POR IMERSAO A QUENTE, COMPRIMENTO TOTAL 250MM, DIAMETRO NOMINAL 16MM, ROSCA M16 COMPRIMENTO MIN. ROSCA 160MM COM 01 PORCA QUADRADA, ESFORCO DE TRACAO 5.000 DAN,</t>
  </si>
  <si>
    <t>PARAFUSO CABECA QUADRADA 16X300MM, EM ACO CARBONO ZINCADA POR IMERSAO A QUENTE</t>
  </si>
  <si>
    <t>LONA LONIL DUPLA FACE  6X4 - LARANJA/PRETO - LOCOMO</t>
  </si>
  <si>
    <t>CARTUCHO METALICO COR VERMELHA</t>
  </si>
  <si>
    <t>CARTUCHO METALICO COR AZUL</t>
  </si>
  <si>
    <t>CARTUCHO METALICO COR AMARELA</t>
  </si>
  <si>
    <t>ARMACAO SECUNDARIA PESADA GALVANIZADA 1 ESTRIBO C/ HASTE E CUPILHA</t>
  </si>
  <si>
    <t>ESTRUTURA DE CONCRETO ARMADO P/ LT69KV - CONJUNTO DE ELETROFERRAGEM PARA ESTRUTURA TIPO SV</t>
  </si>
  <si>
    <t>ARMACAO SECUNDARIA PESADA GALVANIZADA 4 ESTRIBOS C/ HASTE E CUPILHA</t>
  </si>
  <si>
    <t>ARRUELA QUADRADA GALVANIZADA DIAM. 16MM, LADO 38MM, ESP. 3MM GALVANIZADA.</t>
  </si>
  <si>
    <t>POSTE, CIRCULAR, CONCRETO, 12/300KGF</t>
  </si>
  <si>
    <t>CINTA GALVANIZADA P/ POSTE DE CONCRETO CIRCULAR 125MM</t>
  </si>
  <si>
    <t>CINTA GALVANIZADA P/ POSTE DE CONCRETO CIRCULAR 150MM</t>
  </si>
  <si>
    <t>CINTA GALVANIZADA P/ POSTE DE CONCRETO CIRCULAR 160MM, C/ PARAFUSOS E PORCAS.</t>
  </si>
  <si>
    <t>CINTA GALVANIZADA P/ POSTE DE CONCRETO CIRCULAR 290MM</t>
  </si>
  <si>
    <t>CINTA GALVANIZADA P/ POSTE DE CONCRETO CIRCULAR 170MM, C/ PARAFUSOS E PORCAS</t>
  </si>
  <si>
    <t>POSTE, DUPLO T, CONCRETO, 09/600KGF</t>
  </si>
  <si>
    <t>CINTA GALVANIZADA P/ POSTE DE CONCRETO CIRCULAR 160MM</t>
  </si>
  <si>
    <t>CINTA GALVANIZADA P/ POSTE DE CONCRETO CIRCULAR 170MM</t>
  </si>
  <si>
    <t>CINTA GALVANIZADA P/ POSTE DE CONCRETO CIRCULAR 190MM</t>
  </si>
  <si>
    <t>CINTA GALVANIZADA P/ POSTE DE CONCRETO CIRCULAR 180MM, C/ PARAFUSOS E PORCAS.</t>
  </si>
  <si>
    <t>CINTA GALVANIZADA P/ POSTE DE CONCRETO CIRCULAR 220MM</t>
  </si>
  <si>
    <t>SAPATILHA P/ CABO DE ACO UTILIZACAO EM CORDOALHA BITOLA DE 5/16" E 3/8".</t>
  </si>
  <si>
    <t>CINTA GALVANIZADA P/ POSTE DE CONCRETO CIRCULAR 200MM, C/ PARAFUSOS E PORCAS.</t>
  </si>
  <si>
    <t>CINTA GALVANIZADA P/ POSTE DE CONCRETO CIRCULAR 240MM</t>
  </si>
  <si>
    <t>CINTA GALVANIZADA P/ POSTE DE CONCRETO CIRCULAR 210MM, C/ PARAFUSOS E PORCAS</t>
  </si>
  <si>
    <t>FACAO 20</t>
  </si>
  <si>
    <t>CRUZETA DE POLIMERO TIPO "T" 2400MM - LISA</t>
  </si>
  <si>
    <t>CINTA GALVANIZADA P/ POSTE DE CONCRETO CIRCULAR 220MM, C/ PARAFUSOS E PORCAS.</t>
  </si>
  <si>
    <t>CRUZETA DE FIBRA DE VIDRO OU FIBRA COMPOSITO TIPO "T" 2400MM</t>
  </si>
  <si>
    <t>CINTA GALVANIZADA P/ POSTE DE CONCRETO CIRCULAR 230MM, C/ PARAFUSOS E PORCAS.</t>
  </si>
  <si>
    <t>CINTA POSTE CIRCULAR ACO CARBONO 250MM, COMPOSTA DE 2 PARES, DIAMETRO 250 MM, ACO CARBONO, REVESTIDA EM ZINCO POR IMERSAO A QUENTE, MONTADA COM 2 PARAFUSOS CAB. ABAULADA (FRANCES) E RESPECTIVAS PORCAS QUADRADAS, ESFORCO DE TRACAO 5000DAN,</t>
  </si>
  <si>
    <t>CINTA GALVANIZADA P/ POSTE DE CONCRETO CIRCULAR 250MM</t>
  </si>
  <si>
    <t>Porca Olhal Aço Galvanizado M16X78,0 mm</t>
  </si>
  <si>
    <t>CINTA GALVANIZADA P/ POSTE DE CONCRETO CIRCULAR 300MM, C/ PARAFUSOS E PORCAS.</t>
  </si>
  <si>
    <t>CINTA GALVANIZADA P/ POSTE DE CONCRETO DUPLO T 240X80MM</t>
  </si>
  <si>
    <t>CINTA GALVANIZADA P/ POSTE DE CONCRETO DUPLO T 150X75MM</t>
  </si>
  <si>
    <t>CINTA GALVANIZADA P/ POSTE DE CONCRETO DUPLO T 190X105MM</t>
  </si>
  <si>
    <t>CINTA GALVANIZADA P/ POSTE DE CONCRETO DUPLO T 215X65MM</t>
  </si>
  <si>
    <t>POSTE, CIRCULAR, CONCRETO, 13/600KGF</t>
  </si>
  <si>
    <t>POSTE, DUPLO T, CONCRETO, 09/400KGF</t>
  </si>
  <si>
    <t>CRUZETA DE PLASTICO OU FIBRA VIDRO "T" 2,400MM X 112,5MM X 90M</t>
  </si>
  <si>
    <t>SELA P/ CRUZETA 1 FURO EM ACO CARBONO ZINCADO POR IMERSAO A QUENTE</t>
  </si>
  <si>
    <t>SELA PARA POSTE COM EXTENSAO E COLAR TAM 64MM LE275</t>
  </si>
  <si>
    <t>GANCHO OLHAL GALVANIZADO 18MM 5000DAN, GANCHO OLHAL PARA ISOLADOR DE DISCO, OLHAL OU BASTAO, EM ACO CARBONO ABNT 1010 A 1045, FORJADO E ZINCADO A QUENTE, DIMENSOES EXTERNAS 130X88MM,RAIO INTERNO GANCHO 13MM ABERTURA 21MM, DIAMETRO DO FURO 18MM, SEM</t>
  </si>
  <si>
    <t>HASTE DE ANCORAGEM ACO CAR 16X2400MM, HASTE ANCORA, ACO CARBONO, PROTECAO SUPERFICIAL ZINCADO POR IMERSAO A QUENTE, COMPRIMENTO 2400MM, Ø NOMINAL 5/8"(16MM), COMPRIMENTO DA ROSCA 90MM, PESO APROXIMADO 3,55KG.</t>
  </si>
  <si>
    <t>MAO FRANCESA GALVANIZADA 710 MM</t>
  </si>
  <si>
    <t>MAO FRANCESA TECILADA BECO 1534 MM ACO CARBONO ZINCADO POR IMERSAO A QUENTE</t>
  </si>
  <si>
    <t>MAO FRANCESA PLANA 619 MM , ACO CARBONO, ZINCADA POR IMERSAO A QUENTE</t>
  </si>
  <si>
    <t>OLHAL P/ PARAFUSO 5/8 GALVANIZADO</t>
  </si>
  <si>
    <t>PARAFUSO GALVANIZADO, PASSANTE C/ 4 PORCAS 16 X 400MM (5/8 X 16") ROSCA DUPLA.</t>
  </si>
  <si>
    <t>PARAFUSO CABECA ABAULADA 10MM X 115MM RT (3/8 X 5").</t>
  </si>
  <si>
    <t>PARAFUSO CABECA QUADRADA 16X400MM, PARAFUSO CABECA QUADRADA 16X400MM, LIGA DE ACO CARBONO FORJADO GALVANIZADO POR IMERSAO A QUENTE, COMPRIMENTO TOTAL 400MM, DIAMETRO NOMINAL 16MM, ROSCA M16 COMPRIMENTO MIN. ROSCA 320MM COM 01 PORCA QUADRADA, ESFORCO</t>
  </si>
  <si>
    <t>PARAFUSO ROSCA DUPLA 16X550MM C/ 4 PORCAS, EM ACO CARBONO ZINCADA POR IMERSAO A QUENTE</t>
  </si>
  <si>
    <t>PARAFUSO ROSCA DUPLA 16X610MM C/ 4 PORCAS, EM ACO CARBONO ZINCADA POR IMERSAO A QUENTE</t>
  </si>
  <si>
    <t>Parafuso Cabeça Abaulada Aço Carbono M16X45 mm</t>
  </si>
  <si>
    <t>PARAFUSO ROSCA DUPLA 16X500MM, PARAFUSO ROSCA DUPLA 16X500MM, LIGA DE ACO CARBONO FORJADO GALVANIZADO POR IMERSAO A QUENTE, COMPRIMENTO TOTAL 500MM, DIAMETRO NOMINAL 16MM, ROSCA M16 COMPRIMENTO MIN. ROSCA 225MM COM 04 PORCAS QUADRADAS, ESFORCO DE T</t>
  </si>
  <si>
    <t>PARAFUSO ROSCA DUPLA 16X550MM, PARAFUSO ROSCA DUPLA 16X550MM, LIGA DE ACO CARBONO FORJADO GALVANIZADO POR IMERSAO A QUENTE, COMPRIMENTO TOTAL 550MM, DIAMETRO NOMINAL 16MM, ROSCA M16 COMPRIMENTO MIN. ROSCA 250MM COM 04 PORCAS QUADRADAS, ESFORCO DE T</t>
  </si>
  <si>
    <t>PARAFUSO CABECA QUADRADA 16MM X 250MM RT (5/8 X 10")</t>
  </si>
  <si>
    <t>PINO DE TOPO P/ ISOLADOR 25KV</t>
  </si>
  <si>
    <t>POSTE, CIRCULAR, CONCRETO, 13/1000KGF</t>
  </si>
  <si>
    <t xml:space="preserve">POSTE DE FIBRA DE VIDRO 33/1000 BASE CIRCULAR / TOPO QUADRADO   </t>
  </si>
  <si>
    <t>POSTE, CIRCULAR, CONCRETO, 11/300KGF</t>
  </si>
  <si>
    <t>POSTE, DUPLO T, CONCRETO, 10/800KGF</t>
  </si>
  <si>
    <t>POSTE, DUPLO T, CONCRETO, 11/1000KGF</t>
  </si>
  <si>
    <t>POSTE, DUPLO T, CONCRETO, 11/1500KGF</t>
  </si>
  <si>
    <t>POSTE, DUPLO T, CONCRETO, 11/600KGF</t>
  </si>
  <si>
    <t>POSTE, DUPLO T, CONCRETO, 11/800KGF</t>
  </si>
  <si>
    <t>POSTE, DUPLO T, CONCRETO, 12/400KGF</t>
  </si>
  <si>
    <t>POSTE, DUPLO T, CONCRETO, 12/1500KGF</t>
  </si>
  <si>
    <t>POSTE, DUPLO T, CONCRETO, 12/600KGF</t>
  </si>
  <si>
    <t>POSTE, DUPLO T, CONCRETO, 09/200KGF</t>
  </si>
  <si>
    <t>Parafuso Cabeça Abaulada Aço Carbono M16X70 mm</t>
  </si>
  <si>
    <t>PARAFUSO ROSCA DUPLA 16X400MM C/ 4 PORCAS, EM ACO CARBONO ZINCADA POR IMERSAO A QUENTE</t>
  </si>
  <si>
    <t>PARAFUSO ROSCA DUPLA 16X450MM, PARAFUSO ROSCA DUPLA 16X450MM, LIGA DE ACO CARBONO FORJADO GALVANIZADO POR IMERSAO A QUENTE, COMPRIMENTO TOTAL 450MM, DIAMETRO NOMINAL 16MM, ROSCA M16 COMPRIMENTO MIN. ROSCA 200MM COM 04 PORCAS QUADRADAS, ESFORCO DE T</t>
  </si>
  <si>
    <t>PARAFUSO ROSCA DUPLA 16X500MM C/ 4 PORCAS, EM ACO CARBONO ZINCADA POR IMERSAO A QUENTE</t>
  </si>
  <si>
    <t>POSTE, DUPLO T, CONCRETO, 12/800KGF</t>
  </si>
  <si>
    <t>POSTE, DUPLO T, CONCRETO, 12/1000KGF</t>
  </si>
  <si>
    <t>POSTE, DUPLO T, CONCRETO, 12/300KGF</t>
  </si>
  <si>
    <t>POSTE, DUPLO T, CONCRETO, 13/1500KGF</t>
  </si>
  <si>
    <t>POSTE, DUPLO T, CONCRETO, 13/600KGF</t>
  </si>
  <si>
    <t>POSTE, DUPLO T, CONCRETO, 11/300KGF</t>
  </si>
  <si>
    <t>POSTE, DUPLO T, CONCRETO, 13/400KGF</t>
  </si>
  <si>
    <t>POSTE, CIRCULAR, CONCRETO, 12/1500KGF</t>
  </si>
  <si>
    <t>POSTE, CIRCULAR, CONCRETO, 11/1000KGF</t>
  </si>
  <si>
    <t>POSTE, CIRCULAR, CONCRETO, 13/1500KGF</t>
  </si>
  <si>
    <t>POSTE, CIRCULAR, CONCRETO, 11/1500KGF</t>
  </si>
  <si>
    <t>POSTE, CIRCULAR, CONCRETO, 11/800KGF</t>
  </si>
  <si>
    <t>CINTA GALVANIZADA P/ POSTE DE CONCRETO CIRCULAR 240MM, C/ PARAFUSOS E PORCAS.</t>
  </si>
  <si>
    <t>CINTA GALVANIZADA P/ POSTE DE CONCRETO CIRCULAR 190MM, C/ PARAFUSOS E PORCAS.</t>
  </si>
  <si>
    <t>POSTE, DUPLO T, CONCRETO, 10/1000KGF</t>
  </si>
  <si>
    <t>ELETRODUTO PVC RIGIDO - 3M 1.1/2"</t>
  </si>
  <si>
    <t>POSTE, CIRCULAR, CONCRETO, 11/400KGF</t>
  </si>
  <si>
    <t>CINTA GALVANIZADA P/ POSTE DE CONCRETO CIRCULAR 310MM, C/ PARAFUSOS E PORCAS.</t>
  </si>
  <si>
    <t>PERFIL "U" P/ REDE COMPACTA PROTEGIDA 900MM</t>
  </si>
  <si>
    <t>FIXADOR P/ PERFIL "U"</t>
  </si>
  <si>
    <t>SUPORTE HORIZONTAL P/ REDE COMPACTA DE 15KV</t>
  </si>
  <si>
    <t>PARAFUSO TRAVA MENOR COM TORQUE CONTROLADO - CORPO MENOR 6X1,00X16</t>
  </si>
  <si>
    <t>SUPORTE T P/ CHAVE FUSIVEL E PARA - RAIO DE 34,5KV</t>
  </si>
  <si>
    <t>PARAFUSO CABECA QUADRADA 16X350MM, EM ACO CARBONO ZINCADA POR IMERSAO A QUENTE</t>
  </si>
  <si>
    <t>PARAFUSO CABECA QUADRADA 16X400MM, EM ACO CARBONO ZINCADA POR IMERSAO A QUENTE</t>
  </si>
  <si>
    <t>PARAFUSO CABECA QUADRADA 16X450MM, EM ACO CARBONO ZINCADA POR IMERSAO A QUENTE</t>
  </si>
  <si>
    <t>PARAFUSO CABECA QUADRADA 16X500MM, EM ACO CARBONO ZINCADA POR IMERSAO A QUENTE</t>
  </si>
  <si>
    <t>PARAFUSO CABECA QUADRADA , AZ,M16X50</t>
  </si>
  <si>
    <t>SOQUETE E-27 DE PORCELANA</t>
  </si>
  <si>
    <t>BASE RELE FOTOELETRICO INDIVIDUAL 10A 220V</t>
  </si>
  <si>
    <t>BOCAL PORCELANA LOUCA E-27</t>
  </si>
  <si>
    <t>CHAVE SECCIONADORA TRIPOLAR 72,5KV S/ LAMINA DE TERRA, 1250A DE CURTA DURACAO 31,5KA NBI 350KV</t>
  </si>
  <si>
    <t>CHAVE SECCIONADORA TRIPOLAR 72,5KV C/ LAMINA DE TERRA, 1250A CORRENTE 31,5KV NBI 350KV</t>
  </si>
  <si>
    <t>TERMINAL P /HASTE DE TERRA CANTONEIRA</t>
  </si>
  <si>
    <t>BRACO SUPORTE TIPO "C", PARA REDE COMPACTA PARA SUSTENTACAO DAS FASES EM CONDICOES DE ANGULO E FIM DE LINHA, EM CHAPA TIPO "U" DE 39 X 76 MM, DIMENSOES: 580 X 440 X 365 MM, TENSAO 15 KV, ESFORCO DE TRACAO 300 DAN, ACO CARBONO COM ACABAMENTO ZINCADO P</t>
  </si>
  <si>
    <t>LAMPADA VAPOR DE SODIO 400W 220V, SOQUETE E-40</t>
  </si>
  <si>
    <t>REATOR P/ LAMPADA VS 250W, 220V, USO EXTERNO, ALTO FATOR DE POTENCIA</t>
  </si>
  <si>
    <t>CANTONEIRA AUXILIAR P/ BRACO TIPO C</t>
  </si>
  <si>
    <t>BRACO TIPO "J" COMPRIMENTO DE 1650 MM</t>
  </si>
  <si>
    <t>BRACO TIPO "L", DIMENSOES APROXIMADA: 354 MM COMPRIMENTO, 92 MM LARGURA E 241 MM ALATURA, MATERIAL ACO CARBONO POR IMERSAO A QUENTE, TENSAO 15 KV, ISENTOS DE REBARBAS, COM PRENSA CABO DE DOIS LEITOS, UM PARA CABO ACO 4,6 MM (1/4") E 9,5 MM (3/8"),</t>
  </si>
  <si>
    <t>TERMINAL TIPO PINO TUBULAR, ISOLADO P/ CABOS DE 25 MM2</t>
  </si>
  <si>
    <t>LUVA ELETRODUTO PVC 1.1/2" INTERTUBOS</t>
  </si>
  <si>
    <t>TOMADA DE 12V TIPO AUTOMOTIVA (DE ISQUEIRO)</t>
  </si>
  <si>
    <t>ABRACADEIRA TIPO D 3/4 COM PARAFUSO.</t>
  </si>
  <si>
    <t>TERMINAL TIPO PINO TUBULAR, ISOLADO P/ CABOS DE 16 MM2</t>
  </si>
  <si>
    <t>TERMINAL TIPO OLHAL AMARELO 4/6MM</t>
  </si>
  <si>
    <t>TERMINAL TIPO PINO TUBULAR, ISOLADO P/ CABOS DE 10 MM2</t>
  </si>
  <si>
    <t>TERMINAL TIPO PINO TUBULAR, ISOLADO P/ CABOS DE 2,5 MM2</t>
  </si>
  <si>
    <t>TERMINAL TIPO GARFO DIAMETRO 2,5MM PCT C/ 20 PECAS</t>
  </si>
  <si>
    <t>BORRACHA SILICONE INCOLOR TUBO C/ 280 GR</t>
  </si>
  <si>
    <t>TERMINAL NEMA 2 FUROS 6AWG-636MCM</t>
  </si>
  <si>
    <t>TERMINAL NEMA 4 FUROS 6AWG-636MCM</t>
  </si>
  <si>
    <t>FITA ISOLANTE ADESIVA ANTI-CHAMA EM ROLOS 19MMX10M.</t>
  </si>
  <si>
    <t>CONECTOR TIPO PARAFUSO FENDIDO(SPLIT-BOLT)</t>
  </si>
  <si>
    <t>PADRAO 1F 5M 2CB 10MM2 - SEM CX MED</t>
  </si>
  <si>
    <t>TERMOMETRO DE ENROLAMENTO P/ TRANSFORMADOR DE FORCA TER TR-215-ITE 04 MICROS CAP. ACO CARB. REVEST. POLIETILENO COMP. 4000MM.</t>
  </si>
  <si>
    <t>CHAVE FUSIVEL FORCA 15KV 200A</t>
  </si>
  <si>
    <t>CHAVE FUSIVEL TIPO RELIGADORA 15KV 100A 2KA</t>
  </si>
  <si>
    <t>SELO DE SINALIZACAO INCOLOR (LIGACAO NOVA/ REGULARIZACAO)</t>
  </si>
  <si>
    <t>SELO DE SINALIZACAO INCOLOR (FISCALIZAO)</t>
  </si>
  <si>
    <t>SELO DE SINALIZACAO INCOLOR (PLANTAO)</t>
  </si>
  <si>
    <t>SELO SEGURANCA EM POLICARBONATO AZUL</t>
  </si>
  <si>
    <t>SELO DE SEGURANCA EM POLICARBONATO VERMELHO</t>
  </si>
  <si>
    <t>TRANSFORMADOR DE CORRENTE 0,6KV 200/5A INT. JANELA MOD. 4NF0222</t>
  </si>
  <si>
    <t>TRANSFORMADOR DE CORRENTE 15KV 100/5A INT.</t>
  </si>
  <si>
    <t>TRANSFORMADOR DE MEDIDA, CORRENTE, 1KV, 80:1, 400-5A,0,3C 12,5, INTERNO, JANELA</t>
  </si>
  <si>
    <t>TRANSFORMADOR DE MEDIDA, CORRENTE, 1KV, 40:1, 200-5A, 0,3C12,5, INTERNO, JANELA</t>
  </si>
  <si>
    <t>DLCBP MONOFASICO CRONOS - 10MM2</t>
  </si>
  <si>
    <t>PADRAO POLIFASICO 7M 2CB 10MM2 S/CX MED</t>
  </si>
  <si>
    <t>MEDIDOR, ELETRONICO, ENERGIA, MONOFASICO/UNIPOLAR</t>
  </si>
  <si>
    <t>MEDIDOR, ELETRONICO, ENERGIA, BIFASICO/BIPOLAR</t>
  </si>
  <si>
    <t>MEDIDOR, ELETRONICO, ENERGIA, TRIFASICO/TRIPOLAR</t>
  </si>
  <si>
    <t>MEDIDOR, ELETRONICO, ENERGIA, TRIFASICO/TRIPOLAR BIDIRECIONAL MICROGERACAO</t>
  </si>
  <si>
    <t>ENVELOPE DE SEGURANCA SLR-39, 405X489MM, POLIETILENO COEXTRUTURADO</t>
  </si>
  <si>
    <t>FILME STRETCH POLIETIL. 500MM</t>
  </si>
  <si>
    <t>MEDIDOR MONOFASICO 120V - TARIFA BRANCA - COM MM</t>
  </si>
  <si>
    <t>MEDIDOR BIFASICO 120V - TARIFA BRANCA - COM MM</t>
  </si>
  <si>
    <t>MEDIDOR, ELETRONICO, MULTIFUNCAO PROGRAMAVEL, POLIFASICO/TETRAPOLAR</t>
  </si>
  <si>
    <t>MEDIDOR TRIFASICO 15 A 120V BIDIRECIONAL - TARIFA BRANCA - COM MM</t>
  </si>
  <si>
    <t>MEDIDOR, ELETRONICO, MULTIFUNCAO PROGRAMAVEL, TRIFASICO/TRIPOLAR 15A A 120A IRRIGANTE</t>
  </si>
  <si>
    <t>MEDIDOR, ELETRONICO, MULTIFUNCAO PROGRAMAVEL, TRIFASICO/TRIPOLAR 30A A 200A</t>
  </si>
  <si>
    <t>MEDIDOR, ELETRONICO, MULTIFUNCAO PROGRAMAVEL, TRIFASICO/TRIPOLAR 220V 30/200A</t>
  </si>
  <si>
    <t>MEDIDOR ELETRONICO TRIFASICO COM ALGORITMO DE COMPENSACAO DE PERDAS SEM QUALIDADE DE ENERGIA</t>
  </si>
  <si>
    <t>CAIXA TANQUINHO MONOFASICA CB 300</t>
  </si>
  <si>
    <t>CAIXA TANQUINHO POLIFASICA CB 500</t>
  </si>
  <si>
    <t>149,09=8</t>
  </si>
  <si>
    <t>CAIXA DE BLINDAGEM BUCHA TRAFO</t>
  </si>
  <si>
    <t>MEDIDOR, ELETRONICO, ENERGIA, MONOFASICO/UNIPOLAR (LPT)</t>
  </si>
  <si>
    <t>CAPACITOR MONOFASICO DE 7,96KV 100KVAR</t>
  </si>
  <si>
    <t>CAPACITOR MONOFASICO DE 50KVAR TENSAO NOMINAL DE 8,66KV, NBI 95KV, FREQ. NOMINAL 60HZ.</t>
  </si>
  <si>
    <t>CAPACITOR MONOFASICO DE 25KVAR TENSAO NOMINAL DE 8,66KV, NBI 95KV, FREQ. NOMINAL 60HZ.</t>
  </si>
  <si>
    <t>CAPACITOR MONOFASICO DE 100KVAR TENSAO NOMINAL DE 19,91KV, NBI 150KV, FREQ. NOMINAL 60HZ.</t>
  </si>
  <si>
    <t>LAMINA P/ CHAVE FUSIVEL C/ ABERTURA EM CARGA TN 15,0KV, CN 300A</t>
  </si>
  <si>
    <t>LAMINA P/ CHAVE FUSIVEL C/ ABERTURA EM CARGA TN 27,0KV, CN 300A</t>
  </si>
  <si>
    <t>ELO FUSIVEL DISTRIBUICAO 200A</t>
  </si>
  <si>
    <t>ELO FUSIVEL DISTRIBUICAO 10A</t>
  </si>
  <si>
    <t>ELO FUSIVEL DISTRIBUICAO 15A</t>
  </si>
  <si>
    <t>ELO FUSIVEL DISTRIBUICAO 1A</t>
  </si>
  <si>
    <t>ELO FUSIVEL DISTRIBUICAO 20A</t>
  </si>
  <si>
    <t>ELO FUSIVEL DISTRIBUICAO 25A</t>
  </si>
  <si>
    <t>ELO FUSIVEL DISTRIBUICAO 2A</t>
  </si>
  <si>
    <t>ELO FUSIVEL DISTRIBUICAO 30A</t>
  </si>
  <si>
    <t>ELO FUSIVEL DISTRIBUICAO 3A</t>
  </si>
  <si>
    <t>ELO FUSIVEL DISTRIBUICAO 40A</t>
  </si>
  <si>
    <t>ELO FUSIVEL BOTAO DE DISTRIBUICAO, TIPO K, 12A</t>
  </si>
  <si>
    <t>ELO FUSIVEL DISTRIBUICAO 5A</t>
  </si>
  <si>
    <t>ELO FUSIVEL DISTRIBUICAO 80A</t>
  </si>
  <si>
    <t>ELO FUSIVEL DISTRIBUICAO 8A</t>
  </si>
  <si>
    <t>PORTA FUSIVEL LDL 15KV 50A</t>
  </si>
  <si>
    <t>PORTA FUSIVEL 15KV 100A 10KA DHC</t>
  </si>
  <si>
    <t>ELO FUSIVEL TIPO BOTAO 0,5A</t>
  </si>
  <si>
    <t>ELO FUSIVEL DE DISTRIBUICAO 0,5H A 5H CLASSE 15KV 500MM</t>
  </si>
  <si>
    <t>PORTA FUSIVEL 36KV 100A 10KA DHC</t>
  </si>
  <si>
    <t>PORTA FUSIVEL TIPO DL1 15KV 100A 2KA</t>
  </si>
  <si>
    <t>PORTA FUSIVEL TIPO NL 15KV 100A 2KA</t>
  </si>
  <si>
    <t>CHAVE SECCIONADORA TIPO FACA UNIPOLAR 15KV 600A</t>
  </si>
  <si>
    <t>CHAVE SECCIONADORA UNIPOLAR TIPO FACA 34,5KV 400A</t>
  </si>
  <si>
    <t>PORTA FUSIVEL TIPO LO 15KV 200A 10KA</t>
  </si>
  <si>
    <t>CHAVE FUSIVEL P/ DISTRIBUICAO 15KV, NBI, 110KV, 100A, 10 KA, CORRENTE NOMINAL 100A - PORCELANA</t>
  </si>
  <si>
    <t>CHAVE FUSIVEL P/ DISTRIBUICAO 36,2KV, NBI, 170KV, 100A, 2KA, CORRENTE NOMINAL 100A</t>
  </si>
  <si>
    <t>CHAVE FUSIVEL P/ RELIGADORA 15KV, 100A, 10 KA</t>
  </si>
  <si>
    <t>CHAVE SECCIONADORA UNIPOLAR TIPO FACA, 15KV, 400A, 10KA</t>
  </si>
  <si>
    <t>CHAVE FUSIVEL P/ DISTRIBUICAO 15KV, NBI, 110KV, 200A, 10 KA, CORRENTE NOMINAL 200A - PORCELANA</t>
  </si>
  <si>
    <t>ISOLADOR DE PINO POLIMERICO 35KV</t>
  </si>
  <si>
    <t>ISOLADOR DE PINO POLIMERICO, CLASSE 15KV</t>
  </si>
  <si>
    <t>ISOLADOR DE ANCORAGEM POLIMERICO CLASSE 15KV</t>
  </si>
  <si>
    <t>ISOLADOR BASTAO POLIMERICO (CONCHA -BOLA) 69KV</t>
  </si>
  <si>
    <t>ISOLADOR DE PINO CLASSE 25KV</t>
  </si>
  <si>
    <t>ISOLADOR DE PINO 34.5KV, PORCELANA MAROOM</t>
  </si>
  <si>
    <t>ISOLADOR DE PINO 15KV PORCELANA</t>
  </si>
  <si>
    <t>ISOLADOR DE PINO POLIMERICO CLASSE DE TENSAO 15KV</t>
  </si>
  <si>
    <t>ISOLADOR DE ANCORAGEM POLIMERICO CLASSE 34,5KV</t>
  </si>
  <si>
    <t>ISOLADOR PINO PORCELANA MULTICORPOS 2 SAIAS 25KV</t>
  </si>
  <si>
    <t>ISOLADOR DE PORCELANA TIPO PILAR 35KV</t>
  </si>
  <si>
    <t>ISOLADOR TIPO PILAR, PORCELANA, C/ ROSCA M16, CLASSE DE TENSAO 15KV</t>
  </si>
  <si>
    <t>ALCA PREFORMADA DISTRIBUICAO P/ CABO CA 4 AWG</t>
  </si>
  <si>
    <t>ESTOPA</t>
  </si>
  <si>
    <t>BATERIA DE 9 VOLT PARA DETECTOR DE TENSAO</t>
  </si>
  <si>
    <t>LANTERNA RECARREGAVEL DE MAO BIVOLT</t>
  </si>
  <si>
    <t>FLUIDO, FREIO - DOT</t>
  </si>
  <si>
    <t>PARAFUSO ROSCA DUPLA 16X250MM C/ 4 PORCAS, EM ACO CARBONO ZINCADA POR IMERSAO A QUENTE</t>
  </si>
  <si>
    <t>CAPOTA EM FIBRA HILUX CD - VEICULO UTILITARIO MEDIO</t>
  </si>
  <si>
    <t>SUPORTE PARA TRANSF. EM POSTE DE CONCRETO DUPLO "T" 195X100 MM, SUPORTE PARA TRANSFORMADOR DIMENSOES A: 195 MM E DIMENCOES B: 100 MM , EM ACO CARBONO ZINCADA POR IMERSAO A QUENTE,RUPTURA 3000 DAN, CHAPA 8 MM, MONTADAS COM 2 PARAFUSOS CABECA ABAULADA</t>
  </si>
  <si>
    <t>SUPORTE PARA TRANSF. EM POSTE DE CONCRETO DUPLO "T" 185 X 95 MM, SUPORTE PARA TRANSFORMADOR DIMENCOES B: 95 MM : EM ACO CARBONO ZINCADA POR IMERSAO A QUENTE, RUPTURA 3000 DAN, CHAPA 8 MM, MONTADAS COM 2 PARAFUSOS CABECA ABAULADA M16X70MM E POKRCA QUA</t>
  </si>
  <si>
    <t>TRANSFORMADOR DE DISTRIBUICAO MONOFASICO 15KVA CLASSE 15KV</t>
  </si>
  <si>
    <t>TRANSFORMADOR DE DISTRIBUICAO MONOFASICO 15KVA CLASSE 36,2KV</t>
  </si>
  <si>
    <t>TRANSFORMADOR DE DISTRIBUICAO MONOFASICO 25KVA CLASSE 15KV</t>
  </si>
  <si>
    <t>TRANSFORMADOR MONOFASICO TIPO DISTRIBUICAO - POT. 05 KVA - 15KV - 240-120 V - 5 TAPS</t>
  </si>
  <si>
    <t>TRANSFORMADOR DE DISTRIBUICAO TRIFASICO 150KVA CLASSE 15KV</t>
  </si>
  <si>
    <t>TRANSFORMADOR DE DISTRIBUICAO TRIFASICO 30KVA CLASSE 15KV</t>
  </si>
  <si>
    <t>TRANSFORMADOR TRIFASICO TIPO DISTRIBUICAO - POT. 45 KVA - 15KV - 200-127 V - 5 TAPS</t>
  </si>
  <si>
    <t>TRANSFORMADOR DE DISTRIBUICAO TRIFASICO 75KVA CLASSE 15KV</t>
  </si>
  <si>
    <t>TRANSFORMADOR TRIFASICO TIPO DISTRIBUICAO - POT. 75 KVA - 15KV - 220-127 V - 5 TAPS</t>
  </si>
  <si>
    <t>TRANSFORMADOR TRIFASICO TIPO DISTRIBUICAO - POT. 112,5 KVA - 15KV - 220-127 V - 5 TAPS</t>
  </si>
  <si>
    <t>TRANSFORMADOR DE DISTRIBUICAO TRIFASICO 112,5KVA CLASSE 15KV</t>
  </si>
  <si>
    <t>TRANSFORMADOR DE DISTRIBUICAO TRIFASICO 75KVA CLASSE 36,2KV</t>
  </si>
  <si>
    <t>CONDUTOR FLEXIVEL 4X2,5MM PP</t>
  </si>
  <si>
    <t>TRANSFORMADOR DE DISTRIBUICAO TRIFASICO 112,5KVA CLASSE 36KV</t>
  </si>
  <si>
    <t>TRANSFORMADOR DE DISTRIBUICAO TRIFASICO 45KVA CLASSE 36,2KV</t>
  </si>
  <si>
    <t>TRANSFORMADOR DE DISTRIBUICAO TRIFASICO 30KVA CLASSE 36,2KV</t>
  </si>
  <si>
    <t>TRANSFORMADOR DE DISTRIBUICAO MONOFASICO 25KVA CLASSE 36,2KV</t>
  </si>
  <si>
    <t>TRANSFORMADOR DE DISTRIBUICAO MONOFASICO 5KVA CLASSE 36,2KV</t>
  </si>
  <si>
    <t>TRANSFORMADOR MONOFASICO TIPO DISTRIBUICAO - POT. 05 KVA - 36KV - 240-120 V - 5 TAPS</t>
  </si>
  <si>
    <t>TRANSFORMADOR DE DISTRIBUICAO MONOFASICO 10KVA CLASSE 36,2KV</t>
  </si>
  <si>
    <t>TRANSFORMADOR MONOFASICO TIPO DISTRIBUICAO - POT. 10 KVA - 36KV - 240-120 V - 5 TAPS</t>
  </si>
  <si>
    <t>CONECTOR TERMINAL RETO EM LIGA DE ALUMINIO P/ CABO AL CAA 477MCM - DER. CAA 336,4 A 795 MCM</t>
  </si>
  <si>
    <t>CONECTOR PERFURANTE DUPLO 70-240 MM2. 70-240 MM2</t>
  </si>
  <si>
    <t>CONECTOR PERFURANTE ISOLADO PARA REDE PROTEGIDA 15KV 35-95/35-70 MM2</t>
  </si>
  <si>
    <t>CABO ALUM PROT SPL 36,2KV 70MM2 1F 12 FIOS</t>
  </si>
  <si>
    <t>CONECTOR PERFURANTE ISOLADO PARA REDE PROTEGIDA 15KV 50-185/95-185 MM2</t>
  </si>
  <si>
    <t>CONECTOR DERIVACAO PERFURANTE COND. PRINC. 16-95MM2, DER. 4-35MM2.</t>
  </si>
  <si>
    <t>CONECTOR DERIVACAO PERFURANTE COND. PRINC. 50-120MM2, DER. 4-35MM2.</t>
  </si>
  <si>
    <t>CONECTOR DERIVACAO PERFURANTE COND. PRINC. 50-120MM2, DER. 6-35MM2.</t>
  </si>
  <si>
    <t>CONECTOR TERMINAL BIMETALICO EM LIGA DE ALUMINIO P/ CABO 4/0AWG CAA OU 120MM(KL6)</t>
  </si>
  <si>
    <t>CONECTOR DERIVACAO PERFURANTE COND. PRINC. 70-240MM2, DER. 70-240MM2.</t>
  </si>
  <si>
    <t>LUVA DE EMENDA EM LIGA DE AL A COMPRESSAO S/ TENSAO P/ CABOS CA 2/0 AWG, MODELO LAD2C</t>
  </si>
  <si>
    <t>ANEL DE AMARRACAO ELASTOMERICO, COR VERMELHA, 5 DAN, TAM. 145MM, MED. INTERNAS 93X45, P/ ESPACADOR</t>
  </si>
  <si>
    <t>LACO PREFORMADO METALICO P/ CABO MENSAGEIRO, FIXACAO DO ESPACADOR LOSANGULAR CORDOALHA DE 6,35MM</t>
  </si>
  <si>
    <t>LACO PREFORMADO METALICO P/ CABO MENSAGEIRO, FIXACAO DO ESPACADOR LOSANGULAR CORDOALHA DE 9,53MM</t>
  </si>
  <si>
    <t>ALCA PREFORMADA P/ CABO DE ACO 6,35MM P/ ANCORAGEM</t>
  </si>
  <si>
    <t>ALCA PREFORMADA P/ CABO DE ACO 9,53MM P/ ANCORAGEM</t>
  </si>
  <si>
    <t>LUVA DE EMENDA A COMPRESSAO S/ TENSAO MECANICA P/ CABO AL 4AWG CA</t>
  </si>
  <si>
    <t>ALCA PREFORMADA P/ CABO DE ACO 4,87MM, FORMACAO 3 FIOS 3X2,25MM</t>
  </si>
  <si>
    <t>ALCA PREFORMADA DISTRIBUICAO P/ CABO DE ALUMINIO TIPO CA, 7,36MM A 8,27MM (2AWG)</t>
  </si>
  <si>
    <t>EMENDA TOTAL PREFORMADA P/ CABO DE ALUMINIO TIPO CAA 2AWG</t>
  </si>
  <si>
    <t>EMENDA TOTAL PREFORMADA P/ CABO DE ALUMINIO TIPO CAA 4/0AWG</t>
  </si>
  <si>
    <t>GRAMPO DE ANCORAGEM P/ REDE COMPACTA 120 A 150 MM2 800 DAN 15 KV REF DN150/15</t>
  </si>
  <si>
    <t>GRAMPO DE ANCORAGEM P/ REDE COMPACTA 95 A 150 MM2 800 DAN 15 KV</t>
  </si>
  <si>
    <t>LUVA DE EMENDA A COMPRESSAO S/ TENSAO MECANICA P/ CABO DE AL 2AWG CA</t>
  </si>
  <si>
    <t>LUVA DE EMENDA A COMPRESSAO C/ TENSAO MECANICA P/ CABO DE AL 4/0 AWG</t>
  </si>
  <si>
    <t>ARRUELA QUAD. GALV 38X38X3MM FURO 18MM, ARRUELA QUADRADA ACO CARBONO GALVANIZADO POR IMERSAO A QUENTE, LADO 38MM, FURO 18MM, ESP. 3MM.</t>
  </si>
  <si>
    <t>LUVA DE EMENDA EM LIGA DE AL A COMPRESSAO S/ TENSAO P/ CABOS CA 336,4 MCM, MODELO LAD336.</t>
  </si>
  <si>
    <t>GRAMPO DE ANCORAGEM DIELET. P/ REDE COMPACT. 500 DAN 50/15KV</t>
  </si>
  <si>
    <t>ALCA PREFORMADA DISTRIBUICAO P/ CABOS CA-CAA 21A 25MM</t>
  </si>
  <si>
    <t>ALCA PREFORMADA DE SERVICO PARA CABO ALUMINIO 1/0 AWG</t>
  </si>
  <si>
    <t>ENVELOPE SACO GRANDE</t>
  </si>
  <si>
    <t>ENVELOPE SACO MEDIO</t>
  </si>
  <si>
    <t>CAPA DE PROCESSO CPL CINZA</t>
  </si>
  <si>
    <t>CLIPS N 6/0 ACC GALVANIZADO</t>
  </si>
  <si>
    <t>BOBINA DE PAPEL P/ APARELHO DE FAX, MED. 216MM X 30M</t>
  </si>
  <si>
    <t>CANETA ESFEROGRAFICA COR PRETA, CORPO PLASTICO, TAMPA PLASTICA, ESCRITA GROSSA, FORMATO SEXTAVADO COMPRIMENTO 148MM</t>
  </si>
  <si>
    <t>BORRACHA RASURAS (BICOLOR)</t>
  </si>
  <si>
    <t>COLOCADOR E SACADOR DE PINO LE651</t>
  </si>
  <si>
    <t>CORRETIVO LIQUIDO A BASE DAGUA</t>
  </si>
  <si>
    <t>FITA DUREX 12X40MTS</t>
  </si>
  <si>
    <t>COLA BRANCA EM BASTAO</t>
  </si>
  <si>
    <t>MINA GRAFITE N 0,7MM</t>
  </si>
  <si>
    <t>REGUA PLASTICA TRANSPARENTE 40CM.</t>
  </si>
  <si>
    <t>EXTRATOR DE GRAMPO TIPO ESPATULA</t>
  </si>
  <si>
    <t>PERFURADOR DE PAPEL P/ ATE 100 FLS.</t>
  </si>
  <si>
    <t>BOBINA P/ CALCULADORA 57 MMX60M</t>
  </si>
  <si>
    <t>ALMOFADA P/ CARIMBO VERMELHO N 3</t>
  </si>
  <si>
    <t>TINTA P/ CARIMBO COR VERMELHA</t>
  </si>
  <si>
    <t>ENVELOPE TIPO OFICIO COR BRANCA</t>
  </si>
  <si>
    <t>INTERRUPTOR  RETANGULAR SOBREPOR 1 TECLA 10 A</t>
  </si>
  <si>
    <t>ARRUELA P/ ELETRODUTO DE 1. 1/2"</t>
  </si>
  <si>
    <t>ASSENTO SANITARIO</t>
  </si>
  <si>
    <t>FITA ISOLANTE 19X20 3M</t>
  </si>
  <si>
    <t>BROCA ESCALONADA 04 A 20MM</t>
  </si>
  <si>
    <t>MACHADO LARGO DE LENHADOR - COM CABO - TRAMONTINA</t>
  </si>
  <si>
    <t>TOMADA SIMPLES (2 PINOS)</t>
  </si>
  <si>
    <t>GARFO AJUSTADOR DE CONCHA LE686</t>
  </si>
  <si>
    <t>ENGATE PLAST 40X1/2</t>
  </si>
  <si>
    <t>ANEL VEDACAO P/VASO SANITARIO</t>
  </si>
  <si>
    <t>CANETA PERSONALISADA ESCRITA AZUL</t>
  </si>
  <si>
    <t>ANOTE E COLE 76X76, CUBO NEON, BL C/ 400 FOLHAS</t>
  </si>
  <si>
    <t>ANOTE E COLE 76X 102 AMARELO BLOCO COM 100 FOLHAS</t>
  </si>
  <si>
    <t>DESKTOP PADRAO - DELL OPTIPLEX 3060 V2019</t>
  </si>
  <si>
    <t>MONITOR COM BASE REGULAVEL 21,5" P2219H - DELL</t>
  </si>
  <si>
    <t>MICROCOMPUTADOR PORTATIL DELL LATITUDE 14 3490</t>
  </si>
  <si>
    <t>MODULO SIM</t>
  </si>
  <si>
    <t>CARTUCHO TONNER P/ IMPRESSORA HP CM 2320 REF. CC 533A MAGENTA</t>
  </si>
  <si>
    <t>RACK OUTDOOR IP55 18UX600X800MM P/ USO AO TEMPO, COM SISTEMA DE EXAUSTAO</t>
  </si>
  <si>
    <t>MOUSE OPTICO BLUETOOTH</t>
  </si>
  <si>
    <t>SUPORTE PARA MONTAGEM DE MONITOR, ENCAIXE TRASEIRO - DELL</t>
  </si>
  <si>
    <t>PORCA GAIOLA P/ PARAFUSO M5</t>
  </si>
  <si>
    <t>SWITCH DE DISTRIBUICAO TIPO I</t>
  </si>
  <si>
    <t>SWITCH DE DISTRIBUICAO TIPO II</t>
  </si>
  <si>
    <t>SWITCH DE ACESSO TIPO I</t>
  </si>
  <si>
    <t>CONTROLADORA WIRELLES</t>
  </si>
  <si>
    <t>CONECTOR SFP DE 1G SX MULTIMODO</t>
  </si>
  <si>
    <t>CONECTOR SFP DE 1G LX/LH MONOMODO</t>
  </si>
  <si>
    <t>CONECTOR 10GB SR X2</t>
  </si>
  <si>
    <t>CONECTOR RG58 MACHO</t>
  </si>
  <si>
    <t>CARTUCHO TONNER P/ IMPRESSORA HP CM2320 REF. CC531A FABRICANTE: HP</t>
  </si>
  <si>
    <t>CARTUCHO TONNER P/ IMPRESSORA HP CM 2320 REF. CC532A FABRICANTE HP</t>
  </si>
  <si>
    <t>MOCHILA DELL PROFISSIONAL EM POLIESTER</t>
  </si>
  <si>
    <t>TECLADO COM FIO PARA COMPUTADOR - ALFANUMERICO DE 107 TECLAS, PADRAO PTBR - DELL</t>
  </si>
  <si>
    <t>ESTACAO REPETIDORA CRUZADA VHF/FM</t>
  </si>
  <si>
    <t>REMOTA P/ TELEMEDICAO</t>
  </si>
  <si>
    <t>ESTACAO DE RADIO COMUNICACAO DIGITAL FIXA</t>
  </si>
  <si>
    <t>RADIO ACCESS POINT, DUAL REMOTE OU REPETIDOR, PORTA ETHERNET E SERIAL, SPECTRUM 902-907,5 E 915-928 MHZ, 1W 10 A 60 VCC E ENCRIPTACAO AES-256</t>
  </si>
  <si>
    <t>UNIDADE CONCENTRADORA DE COMUNICACAO - UCC</t>
  </si>
  <si>
    <t>RELE DIGITAL DE PROTECAO PARA DJ/RELIGADOR 13,8KV (PL300 IC)</t>
  </si>
  <si>
    <t>RELE DIGITAL DE PROTECAO PARA DJ 13,8KV - BT TRAFO 69/13,8KV (PL300 IB)</t>
  </si>
  <si>
    <t>RELE DIGITAL DE PROTECAO DIFERENCIAL PARA TRAFOS (PD300)</t>
  </si>
  <si>
    <t>SWITCH GERENCIAVEL INDUSTRIAL</t>
  </si>
  <si>
    <t>INVERSOR 125VCC / 220VCA</t>
  </si>
  <si>
    <t>EQUIPAMENTO DE SICRONIZACAO - GPS</t>
  </si>
  <si>
    <t>PROCESSADOR DE ENTRADA E SAIDA DIGITAIS PARA MONITORAMENTO, CONTROLE, PROTECAO DE EQUIPAMENTOS – SEL 2440</t>
  </si>
  <si>
    <t>RELE DE PROTECAO TCP-C +PL300ND</t>
  </si>
  <si>
    <t>RELE DE PROTECAO PL70 IM A12Z220</t>
  </si>
  <si>
    <t>ARCO DE SERRA 8 - 12 POL</t>
  </si>
  <si>
    <t>ENXADAO COM CABO</t>
  </si>
  <si>
    <t>CAVALOTE EM ACO FORJADO GALVANIZADO RUP 24000KGF</t>
  </si>
  <si>
    <t>JOGO DE SOQUETE TRAMONTINA 1/2 8 A 32 - COM 22 PECAS</t>
  </si>
  <si>
    <t>FITA ISOLANTE ELETRICA P/ 750V 19X20M 0,19MM</t>
  </si>
  <si>
    <t>MESA RETA DIMENSOES 1200 X 600 X 740MM</t>
  </si>
  <si>
    <t>FITA ISOLANTE ALTA TENSAO 19MM X 10MT</t>
  </si>
  <si>
    <t>RELOGIO TERMO-HIGROMETRO MINIPA MOD MT-242</t>
  </si>
  <si>
    <t>DVD -R</t>
  </si>
  <si>
    <t>CADEIRA DIGITADOR GIRATORIA EXECUTIVA</t>
  </si>
  <si>
    <t xml:space="preserve">CARRO PLATAFORMA 4 RODAS PNEU E CAMARA, NAS DIMENSOES DE 1500X800MM , ASSOALHO DE MADEIRA,CAPACIDADE 600KG, PESO APROX. 25KG, FABICANTE- FRIZA </t>
  </si>
  <si>
    <t>PERFIL "U" ACO CARBONO LAMINADO, COMP. 900MM, ALT. 38MM, LARG. 76MM</t>
  </si>
  <si>
    <t>MARRETA DE 2KG</t>
  </si>
  <si>
    <t>CAPACETE DE SEGURANCA P/ ELETRICISTA COR BRANCA</t>
  </si>
  <si>
    <t>CINTURAO DE SEGURANCA PESSOAL TIPO PARAQUEDISTA P/ ELETRICISTA (MEDIO)</t>
  </si>
  <si>
    <t>PERNEIRA DE SEGURANCA EM COURO SINTETICO</t>
  </si>
  <si>
    <t>BASTAO P/ GRAMPO DE LINHA VIVA</t>
  </si>
  <si>
    <t>PROTETOR SOLAR</t>
  </si>
  <si>
    <t>TALABARTE DE SUSPENSAO E POSICIONAMENTO</t>
  </si>
  <si>
    <t>MOSQUETAO OVAL EM ALUMINIO OU ACO DUPLA TRAVA, ABERTURA DE 15 A 18MM,</t>
  </si>
  <si>
    <t>CARNEIRA EM PLASTICO P/ CAPACETE DE SEGURANCA</t>
  </si>
  <si>
    <t>AFERIDOR DO TESTADOR ISOLOMETRO TILV-16AFT</t>
  </si>
  <si>
    <t>BANDEIROLA DE SINALIZACAO P/ ESCADA</t>
  </si>
  <si>
    <t>CONE DE SEGURANCA P/ SINALIZACAO BORRACHA 750MM</t>
  </si>
  <si>
    <t>CORDA DE POLIPROPILENO TRANCADA 10MM</t>
  </si>
  <si>
    <t>LENCOL ISOLANTE (5.000V)</t>
  </si>
  <si>
    <t>DISPOSITIVO PARA FIXACAO DE LINHA DE VIDA NA CABECA DO POSTE - ICC - AGULHAO</t>
  </si>
  <si>
    <t>FITA DE ANCORAGEM DE 1.200MM</t>
  </si>
  <si>
    <t>FITA DE ANCORAGEM P/ UTILIZACAO EM ESCADA EXTENSIVEL</t>
  </si>
  <si>
    <t>OCULOS DE SEGURANCA EM POLICARBONATO INCOLOR</t>
  </si>
  <si>
    <t>OCULOS DE SEGURANCA EM POLICARBONATO CINZA</t>
  </si>
  <si>
    <t>TALABARTE DE SEGURANCA TIPO Y</t>
  </si>
  <si>
    <t>TESTADOR DE DE BASTOES REDUZIDO TBM-127</t>
  </si>
  <si>
    <t>KIT ALTURA DIELETRICO PARA ELETRICISTA TAMNAHO - P</t>
  </si>
  <si>
    <t>KIT ALTURA DIELETRICO PARA ELETRICISTA TAMNAHO - M</t>
  </si>
  <si>
    <t>KIT ALTURA DIELETRICO PARA ELETRICISTA TAMNAHO - G</t>
  </si>
  <si>
    <t>ESPORAS</t>
  </si>
  <si>
    <t>CARRETILHA DE ALUMINIO GANCHO COM OLHAL E TRAVA</t>
  </si>
  <si>
    <t>CARRETILHA DUPLA ACAO</t>
  </si>
  <si>
    <t>CONJUNTO ATERRAMENTO TEMPORARIO 138KV</t>
  </si>
  <si>
    <t>LUVA DE SEGURANCA ISOLANTE DE BORRACHA CLASSE 4 TIPO II (USO ATE 36KV)</t>
  </si>
  <si>
    <t>LUVA DE SEGURANCA ISOLANTE DE BORRACHA CLASSE 2 TIPO II (USO ATE 17KV)</t>
  </si>
  <si>
    <t>LUVA DE SEGURANCA ISOLANTE DE BORRACHA CLASSE 0 TIPO II (USO ATE 1KV)</t>
  </si>
  <si>
    <t>LUVA DE VAQUETA (PELICA)</t>
  </si>
  <si>
    <t>DISPOSITIVO FIXACAO LINHA VIDA - AGULHAO 1020 ISOL 1KV 1500KGF</t>
  </si>
  <si>
    <t>TESTE DE VOLTAGEM P/ BAIXA TENSAO</t>
  </si>
  <si>
    <t>PAPEL A3</t>
  </si>
  <si>
    <t>TRANSFORMADOR DE MEDIDA, CORRENTE, 15KV, 2:1, 10-5A, 0,3C12,5, INTERNO</t>
  </si>
  <si>
    <t>TRANSFORMADOR DE MEDIDA, CORRENTE, 15KV, 3:1, 15-5A, 0,3C12,5, INTERNO</t>
  </si>
  <si>
    <t>CANIVETE RETO LAMINA 100 MM</t>
  </si>
  <si>
    <t>FITA ZEBRADA P/ ISOLAMENTO E SINALIZACAO DE AREA</t>
  </si>
  <si>
    <t>DETECTOR DE AUSENCIA DE TENSAO 5A 40KV</t>
  </si>
  <si>
    <t>CAMISA MASCULINA RETARDANTE ANTI CHAMA - "XG"</t>
  </si>
  <si>
    <t>CALCA MOTOSSERRISTA 8 CAMADAS TECMATER MANDARIM - TAMANHO "M"</t>
  </si>
  <si>
    <t>CAMISA MOTOSSERRISTA 8 CAMADAS TECMATER MANDARIM - TAMANHO "G"</t>
  </si>
  <si>
    <t>INFLADOR DE LUVAS ISOLANTES PORTATIL</t>
  </si>
  <si>
    <t>TRAVA-QUEDAS GUIADO, CONFECCIONADO EM ACO INOX, C/ DISPOSITIVO AUTOMATICO DE SUBIDA E DESCIDA S/ NECESSIDADE DE INTERFERENCIA DO USUARIO</t>
  </si>
  <si>
    <t>BALACLAVA CAPUS ANTICHAMAS</t>
  </si>
  <si>
    <t>RELIGADOR AUTOMATICO TRIFASICO 35KV 12,5KA 630A NBI 170KV - OSM38</t>
  </si>
  <si>
    <t>RELIGADOR TRIFASICO 15KV, 600A 12,5 KA P/ SUBSTACAO</t>
  </si>
  <si>
    <t>DISJUNTOR TRIFASICO 15KV 1250A</t>
  </si>
  <si>
    <t>DISJUNTOR TIPO DIN/IEC MONOPOLAR DE 6 ATE 32A.</t>
  </si>
  <si>
    <t>MINI DISJUNTOR BIPOLAR DE 40A C/ SUPORTE METALICO</t>
  </si>
  <si>
    <t>DISJUNTOR TIPO DIN/IEC, BIPOLAR 40 ATE 50A.</t>
  </si>
  <si>
    <t>DISJUNTOR 145 KV, SF6, 31,5 KA, NBI 350 KV, 1250 A.</t>
  </si>
  <si>
    <t>DISJUNTOR 72,5 KV, SF6, 31,5 KA, NBI 350 KV, 1250A</t>
  </si>
  <si>
    <t>COLAR DE FIXACAO BASTAO EM LIGA ALUMINIO 38MM</t>
  </si>
  <si>
    <t>CARROCERIA EM MADEIRA TIPO CARG SECA COMPRIMENTO 6,30 MT</t>
  </si>
  <si>
    <t>COLAR DE FIXACAO BASTAO EM LIGA ALUMINIO 64MM</t>
  </si>
  <si>
    <t>SELA ESTRUTURA  MET COM COLAR 64MM RM4742-3</t>
  </si>
  <si>
    <t>SELA ESTRUTURA  METALICA COM COLAR 38MM</t>
  </si>
  <si>
    <t>TERMINAL ISOLADO 6,00MM TIPO GARFO AMARELO CRIMPER</t>
  </si>
  <si>
    <t>TERMINAL ISOLADO 2,50MM TIPO GARFO AZUL</t>
  </si>
  <si>
    <t>PARA-RAIO 36KV, ZNO 10KA, 60HZ NBI 200KV</t>
  </si>
  <si>
    <t>PARA-RAIO 72,5KV, ZNO 10KA, 60HZ NBI 350KV</t>
  </si>
  <si>
    <t>PARA - RAIO,POLIMERICO,15,0KV,OXIDO DE ZINCO,10 KA,60HZ</t>
  </si>
  <si>
    <t>PARA RAIO DE BAIXA TENSAO 280 V PARA REDE NUA</t>
  </si>
  <si>
    <t>PARA-RAIO DE DISTRIBUICAO POLIMERICO ZND 12KV 10KA</t>
  </si>
  <si>
    <t>PARA-RAIO DE DISTRIBUICAO POLIMERICO ZND 27KV 10KA</t>
  </si>
  <si>
    <t>OLEO MINERAL ISOLANTE TIPO A</t>
  </si>
  <si>
    <t>CONJUNTO RISCO II COR CINZA COM REFLETIVO - CALCA E CAMISA</t>
  </si>
  <si>
    <t>PINO AUTO-TRAVANTE TAM. 200MM P/ ISOLADOR TP PILAR.</t>
  </si>
  <si>
    <t>PARAFUSO LOBULAR 7,50 MM - CAIXA (638534)</t>
  </si>
  <si>
    <t>TERMINAL TIPO GARFO 4MM A 6MM</t>
  </si>
  <si>
    <t>TRANSFORMADOR DE CORRENTE 72,5KV 60HZ NBI 350KV USO EXT. PRIMARIO RECONECTAVEL E DUPLO SECUNDARIO, 1200RMX 600 RM-5-5A, FATOR TERMICO 1,2 CLASSE DE EXATIDAO DE MEDICAO 0,3C100 E PROTECAO 10B200</t>
  </si>
  <si>
    <t>MESA DE CALIBRACAO TRIFASICA</t>
  </si>
  <si>
    <t>TRANSFORMADOR DE FORCA 69KV/13,8KV 20/25MVA</t>
  </si>
  <si>
    <t>REGULADOR DE TENSAO PARA REDE SECUNDARIA DE DISTRIBUICAO, TRIFASICO, 75 KVA, 220/127 V</t>
  </si>
  <si>
    <t>ANALISADOR PORTATIL DE GRANDEZAS ELETRICAS, MEDICAO DE TENSAO E CORRENTE, COM COMUNICACAO BLUETOOTH E GPRS</t>
  </si>
  <si>
    <t>ALICATE TERROMETRO DIGITAL, LEITURA DIRETA DE 0,01 OHMS A 1.200 OHMS</t>
  </si>
  <si>
    <t>TERMOVISOR FLIR T530</t>
  </si>
  <si>
    <t>LENTE TELEOBJETIVA 14 X 10 SERIE T5XX (T530 E T540)</t>
  </si>
  <si>
    <t>LAMPADA LED 127W 9,5W 5000K</t>
  </si>
  <si>
    <t>TUBO DE ALUMINIO, ANSI, SCHEDULE 40, DN INT. 52,50MM (2" IPS), LIGA 6101-T6, FORNECIDO EM VARA DE 5,50M.</t>
  </si>
  <si>
    <t>ISOLADOR DE DISCO, 254X146MM, CLASSE 120KN, VIDRO TEMPERADO</t>
  </si>
  <si>
    <t>MANILHA EM ACO FORJADO GALVANIZADO, RUPTURA 120KN</t>
  </si>
  <si>
    <t>CABO AUTO FLEX 750V 6,0MM BR</t>
  </si>
  <si>
    <t>ESTROPO DE NYLON 500MM P/ 670DAN</t>
  </si>
  <si>
    <t>ESTROPO DE NYLON 800MM P/ 670 DAN</t>
  </si>
  <si>
    <t>GANCHO DE ACO PARA CORDA - SE2950</t>
  </si>
  <si>
    <t>COLOCADOR E EXTRATOR DE CONTRAPINO</t>
  </si>
  <si>
    <t>ESPELHO COM ENCAIXE EM ACRILICO DE ALTA QUALIDADE, COM 2 MM DE ESPESSURA</t>
  </si>
  <si>
    <t>LUVA AJUSTAVEL PARA BASTAO TENSOR</t>
  </si>
  <si>
    <t>MORDACA AJUSTAVEL DE SUSPENSAO</t>
  </si>
  <si>
    <t>GANCHO ISOLADOR EM ALUMINIO</t>
  </si>
  <si>
    <t>BALDE DE LONA COM FUNDO DE COURO</t>
  </si>
  <si>
    <t>ESTICADOR PARA CABOS</t>
  </si>
  <si>
    <t>BUCHA ALUMINIO P ELETRODUTO 2 POL</t>
  </si>
  <si>
    <t>SUPORTE MAGNETICO PT S CONECT P/ANTENA DE RADIO</t>
  </si>
  <si>
    <t>CONECTOR UHF MINI MAC RG58 - CRIMPAR</t>
  </si>
  <si>
    <t>ESTRIBO PARA CONECTOR DE PERFURACAO LDMT</t>
  </si>
  <si>
    <t>SUPORTE PARA TRANSFORMADOR EM POSTE DE CONCRETO DUPLO "T", 230X125 MM, EM ACO CARBONO ZINCADA POR IMERSAO A QUENTE, RUPTURA 3000 DAN</t>
  </si>
  <si>
    <t>CABO PARA-RAIOS OPGW 24 FIBRAS SECAO 120 MM²</t>
  </si>
  <si>
    <t>ANTENA COLINEAR DIPOLO FECHADA FIX 4 DIPOLOS 6DB 400-420 MHZ</t>
  </si>
  <si>
    <t>ADAPTADOR DUPLA FEMEA CENTELHADOR 51MM</t>
  </si>
  <si>
    <t>CONECTOR N MACHO RGC-213</t>
  </si>
  <si>
    <t>CONECTOR N MACHO RETO RG-58</t>
  </si>
  <si>
    <t>MINI-DUPLEXADOR, FAIXA DE UHF, 6 CAVIDADES, 50 WATTS.</t>
  </si>
  <si>
    <t>DUPLEXADOR FDV4-B CAV 148/174 MHZ</t>
  </si>
  <si>
    <t>KIT ATERRAMENTO PARA CABO 1/2</t>
  </si>
  <si>
    <t>GANCHO ROTATIVO</t>
  </si>
  <si>
    <t>PARAFUSO TENSOR 305 MM</t>
  </si>
  <si>
    <t>BASTAO PUNHO ISOL PARA ALICATE 32X117OMM</t>
  </si>
  <si>
    <t>KMP-RFS CABO COAXIAL RG-58 RGFLEX</t>
  </si>
  <si>
    <t>CONECTOR MACHO PARA CELLFLEX 1/2 NC-53</t>
  </si>
  <si>
    <t>ARS TM-123 CONECTOR MACHO PARA RG-58</t>
  </si>
  <si>
    <t>SUPORTE PARA ANTENA YAGI UHF</t>
  </si>
  <si>
    <t>CABO CELLFLEX 1/2</t>
  </si>
  <si>
    <t>SWITCH 10/100/1000MBPS 48P CISCO WS-C3850-48T</t>
  </si>
  <si>
    <t>STORAGE HPE MSA 2050</t>
  </si>
  <si>
    <t>SERVIDOR HPE DL360 G10</t>
  </si>
  <si>
    <t>SWITCH 10/100/1000MBPS 12P RJ 45</t>
  </si>
  <si>
    <t>MODULO CISCO CATALYST 3850 4X1GE NETWORK</t>
  </si>
  <si>
    <t>MODULO F OPT CISCO GLC-SX-MM</t>
  </si>
  <si>
    <t>MODULO CISCO MINI GBIC DE FIBRA OPTICA SFP</t>
  </si>
  <si>
    <t>SWITCH CISCO CATALYST WS-C2960-24TC-L</t>
  </si>
  <si>
    <t>HASTE ATERRAMENTO 3/16 X 2400MM ROMA C</t>
  </si>
  <si>
    <t>CONVERSOR TENSAO CC-CC 125- 12V 12A</t>
  </si>
  <si>
    <t>RACK ABERTO PADRAO 19POL E 44U DE ALTURA, NA COR PRETA</t>
  </si>
  <si>
    <t>LICENCA SOFTWARE SMARTPTT ENTERPRISE, IDIOMA: PORTUGUES, PLATAFORMA: WINDOWS, MIDIA: COM MIDIA, MANUAL: COM MANUAL, REQUISITOS ADICIONAIS: PARA GERENCIAMENTO DE RADIOS VHF.</t>
  </si>
  <si>
    <t>SACADOR DE CONTRAPINO EM ALAVANCA</t>
  </si>
  <si>
    <t>TENAZ PARA ISOLADOR</t>
  </si>
  <si>
    <t>BASTAO GARRA 38X3200 MM</t>
  </si>
  <si>
    <t>BASTAO COM SOQUETE FLEXIVEL 32X1760MM</t>
  </si>
  <si>
    <t>BERCO SIMPLES P/ 10 ISOLADORES</t>
  </si>
  <si>
    <t>BASTAO CONTATO AO POTENCIAL 32</t>
  </si>
  <si>
    <t>MUNHAO BLINDADO</t>
  </si>
  <si>
    <t>MUNHAO SIMPLES</t>
  </si>
  <si>
    <t>CABO DE ALUMINIO CAA 266,8 MCM</t>
  </si>
  <si>
    <t>LAMPADA LED, TIPO: BULBO, TENSAO: BIVOLT, BASE: E27, BRANCO FRIO, 5.000K, POTENCIA 8,5 W, COM SELO PROCEL</t>
  </si>
  <si>
    <t>LOCADOR PINO</t>
  </si>
  <si>
    <t>SUPORTE DE CONCHA EM LATAO COM ENCAIXE UNIVERSAL</t>
  </si>
  <si>
    <t>SUPORTE FLEXIVEL P/ SOQUETE HEXAGONAL C/ ENCAIXE UNIVERSAL</t>
  </si>
  <si>
    <t>PLATAFORMA AEREA DE 1800MM COM SELA PIVOT</t>
  </si>
  <si>
    <t>JUGO DUPLO LADO VIVO</t>
  </si>
  <si>
    <t>ARMARIO P/ SAVEIRO. COMPARTIMENTO INTERNO P/ ACONDIC DE ACESSORIOS DIVERSOS RESPEITANDO OS ESPACOS E REPARTICOES DEFINIDAS PELA ENERGISA. COMPARTIMENTO PRESO A CAPOTA, DESCARTE DE LAMPADAS E LIXEIRAS, RESPEITANDO SEMPRE AS LIMITACOES DO COMPARTIMENTO</t>
  </si>
  <si>
    <t>CAPOTA EM FIBRA DE VIDRO PARA SAVEIRO, COM 02 PORTAS LATERAIS E 01 TAMPA TRASEIRA, REFORCO INTERNO E SUPORTE PARA 02 ESCADAS SENDO 01 EM CADA LATERAL, TUBO DE PVC DE 150MM COM TAMPA EM ALUMINIO PARA ACONDICIONAMENTO DA VARA DE MANOBRA, 01 SUPORTE EM</t>
  </si>
  <si>
    <t>CAPOTA, VEICULAR, APLICACAO: UTILITARIO MEDIO, CARACTERISTICAS ADICIONAIS: FIBRA VIDRO, CONFORME ESPECIFICACAO DO SOLICITANTE</t>
  </si>
  <si>
    <t>ARMARIO EM FIBRA PARA VEICULO UTILITARIO MEDIO CS COM COMPARTIMENTO INTERNO P/ ACONDICIONAMENTO DE ACESSORIOS DIVERSOS RESPEITANDO OS ESPACOS E REPARTICOES CONFORME PADRAO ENERGISA PARA A AREA DE PERDAS.</t>
  </si>
  <si>
    <t>VEICULO UTILITARIO, TIPO: CAMINHAO, TRACAO: 6 X 4, COMBUSTIVEL: DIESEL, CAPACIDADE DE PASSAGEIROS: 2 PASSAGEIROS, COR: BRANCO, 26 TON.</t>
  </si>
  <si>
    <t>GUINDASTE HIDRAULICO MD-45.007, MARCA MADAL PALFINGER, MOMENTO DE CARGA UTIL 45,0 TM, ALCANCE MAXIMO VERTICAL 20.500 MM, ALCANCE MAXIMO HORIZONTAL 17.510 MM, ANGULO DE GIRO 334, CAPACIDADE MAXIMA A 4.180 MM 10.900 KG.,CAPACIDADE MAXIMA (ALCANCE MAXIMO) 900 KG., QUATRO LANCAS HIDRAULICAS E TRES LANCAS MECANICAS, SISTEMA DE SEGURANCA ABSOLUTO EM TODOS OS CILINDROS. COM CONTROLE REMOTO, INCLINOMETRO.</t>
  </si>
  <si>
    <t>CARROCERIA METALICA NA COR BRANCA VERSALIFT PARA CAMINHAO, COM ILUMINACAO INTERNA NOS BAUS, GIROFLEX E ARMARIOS DEDICADOS PARA OS DIVERSOS MATERIAIS UTILIZADOS PELAS EQUIPES OPERACIONAIS.</t>
  </si>
  <si>
    <t>ROLDANA LANCAMENTO CABO PARA RAIO</t>
  </si>
  <si>
    <t>JULGO PARA ESTRUTURA METALICA</t>
  </si>
  <si>
    <t>CABO PP FLEXIVEL 3 X 02,50MM 500V/1KV</t>
  </si>
  <si>
    <t>UNIDADE TERM REMOTA 3G/GSM/GPRS 9600-19200BPS 4 E/ 16 S</t>
  </si>
  <si>
    <t>TC 600V / 400A-5A</t>
  </si>
  <si>
    <t xml:space="preserve">TC 15KV REL. 15/5A NI 34/95KV </t>
  </si>
  <si>
    <t>CAIXA DE MEDICAO AGRUPADA PARA 12 MEDIDORES</t>
  </si>
  <si>
    <t>CAIXA MEDIDOR POLIFASICO TAMPA RETA</t>
  </si>
  <si>
    <t>MODULO FONTE DO RELIGADOR NOJA POWER</t>
  </si>
  <si>
    <t>CHAVE SECCIONADORA 15KV 400A 1F MAN SECO</t>
  </si>
  <si>
    <t>CABO FLEXIVEL 6 MM2 VERDE/AMARELO CLASSE 5</t>
  </si>
  <si>
    <t>CABO COBRE PP 3X2,5MM2</t>
  </si>
  <si>
    <t>TC 600V / 200A-5A</t>
  </si>
  <si>
    <t>ANALIZADOR DE DESVIO DE ENERGIA ELETRICA</t>
  </si>
  <si>
    <t>TR TRIF 15/13,80-12,00/220-127 CX CONC</t>
  </si>
  <si>
    <t xml:space="preserve">CAIXA BLINDADA 300 MM MONOFASICA CB 300 </t>
  </si>
  <si>
    <t>CB 500  CAIXA BLINDADA 500 MILIMETROS</t>
  </si>
  <si>
    <t>CINTA METALICA CX BLINDADA (CB300) MONOFASICA</t>
  </si>
  <si>
    <t xml:space="preserve">CONJUNTO SUPORTE CINTA METALICO CAIXA BLINDADA </t>
  </si>
  <si>
    <t>LUMINARIA ORNAMENTAL 95W</t>
  </si>
  <si>
    <t>GRAMPO TENSOR PARA CABO 954MM</t>
  </si>
  <si>
    <t>GRAMPO ATERR CABO/HASTE 70MM2 16MM</t>
  </si>
  <si>
    <t>FIO DE ACO COBRE 4 AWG</t>
  </si>
  <si>
    <t>CABO CU MOLE 25MM2 0,6-1KV PVC</t>
  </si>
  <si>
    <t>CONDUTOR ISOL.CONTR.SEC.4X4MM2</t>
  </si>
  <si>
    <t>CABO COBRE MULTIPOLAR 7X2,5MM</t>
  </si>
  <si>
    <t>DISJUNTOR AT 145KV 2500A GAS SF6 EXT 31,5KA MOTOR 3P FIXA</t>
  </si>
  <si>
    <t>BC BATERIAS ESTACIONAR 105A/H</t>
  </si>
  <si>
    <t>TP IND 36,2KV EX 34,5KV-115V 2,5KVA</t>
  </si>
  <si>
    <t>TC 34/110KV - 5A</t>
  </si>
  <si>
    <t>TC 34/110KV - 25A</t>
  </si>
  <si>
    <t>TC 34/110KV - 50A</t>
  </si>
  <si>
    <t>TC 34/110KV - 100A</t>
  </si>
  <si>
    <t>TC 15A/5A 34/110KV 0,3-C12,5</t>
  </si>
  <si>
    <t>TP 15KV 8050V 115V 34/110AV</t>
  </si>
  <si>
    <t>TRANSFORMADOR DE CORRENTE 200A</t>
  </si>
  <si>
    <t>TC 600/5A</t>
  </si>
  <si>
    <t>CHAVE SECC EXT 145KV 1250A 3F MOT SECO MONT H-AC-C/LT</t>
  </si>
  <si>
    <t>RETIFICADOR 220VAC - 125 VDC / 35A</t>
  </si>
  <si>
    <t>RELE PROT MULTIFUN 50/51P,50/51N,50/51G,50 110-240VCA</t>
  </si>
  <si>
    <t>RELE DE DISTANCIA SEL 311C</t>
  </si>
  <si>
    <t>RELE PROT. MONITORAMENTO TRANSFORMADOR SEL-2414</t>
  </si>
  <si>
    <t>PARA-RAIOS 138KV POLIM. P/ LT</t>
  </si>
  <si>
    <t>CABO COBRE NU 35 MM2 MEIO DURA CL2A</t>
  </si>
  <si>
    <t>CABO OPGW 24 FO 14,4MM</t>
  </si>
  <si>
    <t>CABO AL NU CAA 266,8MCM WAXWING</t>
  </si>
  <si>
    <t>CABO E NU CA 477 MCM 19F COSMOS-SE</t>
  </si>
  <si>
    <t>CABO COBRE NU 16 MM2 MEIO DURA CL2A</t>
  </si>
  <si>
    <t>CABO DE ACO EHS</t>
  </si>
  <si>
    <t>ISOLADOR DE DISCO DE VIDRO</t>
  </si>
  <si>
    <t>RELIGADOR AUTOMATICO TRIP.</t>
  </si>
  <si>
    <t>PARA RAIO AT POLIMER 12KV  OXIDO ZN 10KA CL 2</t>
  </si>
  <si>
    <t>PROJETOR LED - 127 W</t>
  </si>
  <si>
    <t>ISOLADOR PILAR PORC VERT S/GRP 530,0MM 25KV 800DAN</t>
  </si>
  <si>
    <t>GRAMPO SUSP MONO 336,4-605MCM 28-38MM</t>
  </si>
  <si>
    <t>GRAMPO ANCORAGEM COMPRESSAO ALUM 477,00MCM 492,0MM</t>
  </si>
  <si>
    <t>ESPACADOR HORIZONTAL PARA MEDIA TENSAO 450MM 6AWG / 336,4MCM</t>
  </si>
  <si>
    <t>ESPACADOR HORIZONTAL PARA MEDIA TENSAO 550MM 6AWG / 336,4MCM</t>
  </si>
  <si>
    <t>ESPACADOR HORIZONTAL PARA MEDIA TENSAO 750MM 6AWG / 336,4MCM</t>
  </si>
  <si>
    <t>ACCESS POINT DE REDE SEM FIO RUCKUS ZONEFLEX R700, POTENCIA DE TRANSMISSAO MAXIMA DE 29DBM EM 2,4 GHZ E 27 DBM EM 5 GHZ, COM ENTRADA DE ALIMENTACAO EM 12 VDC E 1,5 A, PADROES WIFI IEEE 802.11A/B/G/N/AC, CONTENDO 2 PORTAS ETHERNET MDX AUTOMATICO 10/100/1000 COM CONECTOR RJ-45, COM CADEIAS DE RADIO/FLUXO 3 X 3:3, CANALIZACAO DE 20 MHZ, 40 MHZ E/OU 80 MHZ, SUPORTE A TEMPURATURA DE OPERACAO DE 0 A 50C, COM BSSIDS ATE 32 (2,4 GHZ) E 16 (5 GHZ, COM SUPORTE DE GERENCIAMENTO DE ATE 500 DISPOSITIVOS SIMULTANEOS, COM SUPORTE A GERENCIAMENTO REMOTO COM INTERFACE WEB (HTTP/S), CLI (TELNET/SSH), SNMP V1, 2, 3, COM FUNCIONAMENTO COM OU SEM CONTROLADORA. REF: FAB: RUCKUS ZF R700..</t>
  </si>
  <si>
    <t>Coletor de Dados - Honeywell CN51 Windows CE 6.5</t>
  </si>
  <si>
    <t>Acessório para Coletor de Dados Snap-on p/ carga e comunicação</t>
  </si>
  <si>
    <t>FONTE APARELHO VIDEO CONFERENCIA POLYCOM TRIO 8500</t>
  </si>
  <si>
    <t>MICROFONE EXT POLYCOM RP TRIO SERIES</t>
  </si>
  <si>
    <t>ABRACADEIRA CINTA AUTO TRAV POLIAM PT 230X9,0MM</t>
  </si>
  <si>
    <t>CAIXA DE MEDICAO P/ BLINDAGEM</t>
  </si>
  <si>
    <t>CAIXA MBO</t>
  </si>
  <si>
    <t>COLA TIPO SILICONE TRANSPARENT</t>
  </si>
  <si>
    <t>CONECTOR COAX N MACHO RETO RG58/RG213</t>
  </si>
  <si>
    <t>CONECTOR COAX TNC MACHO RG213</t>
  </si>
  <si>
    <t>CONECTOR CUNHA AZUL E BRANCO</t>
  </si>
  <si>
    <t>FITA DUPLA FACE 20M</t>
  </si>
  <si>
    <t>FITA METALICA POSTE LISA 19,00X 0,50MMX 30M</t>
  </si>
  <si>
    <t>HASTE ATERRAMENTO CIRC S/ROSCA 5/8 POL 2400,0MM C/ RABICHO</t>
  </si>
  <si>
    <t>NIPE DE PVC DE 1 ½"</t>
  </si>
  <si>
    <t>PARAF. SEG. ANTI-FURTO M6X16</t>
  </si>
  <si>
    <t>PARAFUSO QUAD SAE1020 RP MG CL 6G M16X 200MM</t>
  </si>
  <si>
    <t>PARAFUSO REDON SAE J 429 RT UNC 5/32X 1/2</t>
  </si>
  <si>
    <t>REMOTA MULTILITE ETHERNET 1 CANAL</t>
  </si>
  <si>
    <t>SUPORTE ANTENA YAGI PARA POSTE</t>
  </si>
  <si>
    <t>SUPORTE DE IP</t>
  </si>
  <si>
    <t>TERMINAL COMPRESSAO ANEL 32,0X 175,0MM 2 FUROS 120,00MM2</t>
  </si>
  <si>
    <t>TERMINAL FORQUILHA M5 4/6MM</t>
  </si>
  <si>
    <t>TERMINAL ISOL OLHAL 4 A 6MM</t>
  </si>
  <si>
    <t>TERMINAL OLHAL 2,5MM</t>
  </si>
  <si>
    <t>CHAVE SEXTAVADA P/ APLICACAO PARAFUSO SEGURANCA ESPECIAL</t>
  </si>
  <si>
    <t>CHAVE SEGREDO P/ RETIRADA DE PARAFUSO DE SEGURACA ESPECIAL</t>
  </si>
  <si>
    <t>BANCO CAPAC PAR 0,63 KV 220V 15 KVAR TRIF</t>
  </si>
  <si>
    <t>BANCO CAPAC PAR 0,63 KV 220V 10 KVAR TRIF</t>
  </si>
  <si>
    <t>BALANCA ELETRONICA COM SAIDA PARALELA</t>
  </si>
  <si>
    <t>DLCBP BIFASICO CRONOS - 16MM2</t>
  </si>
  <si>
    <t>FECHO DENTADO FITA POSTE AISI304 1/2 18X24X1,2MM</t>
  </si>
  <si>
    <t>CHAVE SECCIONALIZADORA MONOFASICA 15 KV CORRENTE NOMINAL 25A</t>
  </si>
  <si>
    <t>Terminal pressão estrangulamento alumínio 2 furos 15 mm 120 mm²- 4/0 AWG (CA)</t>
  </si>
  <si>
    <t>Terminal pressão estrangulamento alumínio 2 furos 15 mm 4/0 AWG CAA</t>
  </si>
  <si>
    <t>Terminal pressão estrangulamento alumínio 2 furos 15 mm 185 mm²- 336,4 MCM (CA/CAA)</t>
  </si>
  <si>
    <t>Terminal pressão estrangulamento alumínio 1 furo 11 mm 25 mm²-4AWG (CA/CAA)</t>
  </si>
  <si>
    <t>Terminal pressão estrangulamento alumínio 1 furo 11 mm 35 mm²-2AWG (CA/CAA)</t>
  </si>
  <si>
    <t>Terminal pressão estrangulamento alumínio 2 furos 15 mm 50/70 mm²-1/0/2/0 AWG(CA/CAA)</t>
  </si>
  <si>
    <t>Terminal pressão estrangulamento alumínio 2 furos 15 mm 4/0 AWG (CAA)</t>
  </si>
  <si>
    <t>Parafuso Cabeça Abaulada Aço Carbono M16X150 mm</t>
  </si>
  <si>
    <t>parafuso rosca total 16x250mm</t>
  </si>
  <si>
    <t>codigo_energisa</t>
  </si>
  <si>
    <t>codigo_eac</t>
  </si>
  <si>
    <t>descricao_eac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</si>
</sst>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R$&quot;\ #,##0.00"/>
  </numFmts>
  <fonts count="14" x14ac:knownFonts="1">
    <font>
      <sz val="11"/>
      <color theme="1"/>
      <name val="Calibri"/>
      <family val="2"/>
      <scheme val="minor"/>
    </font>
    <font>
      <b/>
      <sz val="11"/>
      <color theme="1"/>
      <name val="Calibri"/>
      <family val="2"/>
      <scheme val="minor"/>
    </font>
    <font>
      <sz val="12"/>
      <color theme="1"/>
      <name val="Calibri"/>
      <family val="2"/>
      <scheme val="minor"/>
    </font>
    <font>
      <sz val="18"/>
      <color theme="1"/>
      <name val="Calibri"/>
      <family val="2"/>
      <scheme val="minor"/>
    </font>
    <font>
      <sz val="8"/>
      <color theme="1"/>
      <name val="Calibri"/>
      <family val="2"/>
    </font>
    <font>
      <sz val="10"/>
      <name val="Calibri"/>
      <family val="2"/>
      <scheme val="minor"/>
    </font>
    <font>
      <sz val="10"/>
      <color theme="1"/>
      <name val="Trebuchet MS"/>
      <family val="2"/>
    </font>
    <font>
      <sz val="10"/>
      <color theme="1"/>
      <name val="Calibri"/>
      <family val="2"/>
      <scheme val="minor"/>
    </font>
    <font>
      <sz val="12"/>
      <name val="Calibri"/>
      <family val="2"/>
      <scheme val="minor"/>
    </font>
    <font>
      <b/>
      <sz val="12"/>
      <color theme="1"/>
      <name val="Calibri"/>
      <family val="2"/>
      <scheme val="minor"/>
    </font>
    <font>
      <i/>
      <sz val="11"/>
      <color theme="1"/>
      <name val="Calibri"/>
      <family val="2"/>
      <scheme val="minor"/>
    </font>
    <font>
      <sz val="10"/>
      <color rgb="FFFF0000"/>
      <name val="Calibri"/>
      <family val="2"/>
      <scheme val="minor"/>
    </font>
    <font>
      <sz val="11"/>
      <color theme="1"/>
      <name val="Calibri"/>
      <family val="2"/>
      <scheme val="minor"/>
    </font>
    <font>
      <b/>
      <sz val="10"/>
      <color theme="0"/>
      <name val="Trebuchet MS"/>
      <family val="2"/>
    </font>
  </fonts>
  <fills count="9">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0" tint="-0.14999847407452621"/>
        <bgColor indexed="64"/>
      </patternFill>
    </fill>
    <fill>
      <patternFill patternType="solid">
        <fgColor rgb="FF0070C0"/>
        <bgColor indexed="64"/>
      </patternFill>
    </fill>
    <fill>
      <patternFill patternType="solid">
        <fgColor rgb="FFFFFF00"/>
        <bgColor indexed="64"/>
      </patternFill>
    </fill>
    <fill>
      <patternFill patternType="solid">
        <fgColor theme="3"/>
        <bgColor indexed="64"/>
      </patternFill>
    </fill>
  </fills>
  <borders count="14">
    <border>
      <left/>
      <right/>
      <top/>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3">
    <xf numFmtId="0" fontId="0" fillId="0" borderId="0"/>
    <xf numFmtId="0" fontId="4" fillId="0" borderId="0"/>
    <xf numFmtId="43" fontId="12" fillId="0" borderId="0" applyFont="0" applyFill="0" applyBorder="0" applyAlignment="0" applyProtection="0"/>
  </cellStyleXfs>
  <cellXfs count="78">
    <xf numFmtId="0" fontId="0" fillId="0" borderId="0" xfId="0"/>
    <xf numFmtId="0" fontId="0" fillId="0" borderId="0" xfId="0" applyProtection="1">
      <protection locked="0"/>
    </xf>
    <xf numFmtId="0" fontId="0" fillId="2" borderId="1" xfId="0" applyFill="1" applyBorder="1" applyAlignment="1" applyProtection="1">
      <alignment horizontal="center"/>
      <protection locked="0"/>
    </xf>
    <xf numFmtId="0" fontId="0" fillId="2" borderId="3" xfId="0" applyFill="1" applyBorder="1" applyAlignment="1" applyProtection="1">
      <alignment horizontal="center"/>
      <protection locked="0"/>
    </xf>
    <xf numFmtId="0" fontId="0" fillId="2" borderId="4" xfId="0" applyFill="1" applyBorder="1" applyAlignment="1" applyProtection="1">
      <alignment horizontal="center"/>
      <protection locked="0"/>
    </xf>
    <xf numFmtId="0" fontId="0" fillId="2" borderId="8" xfId="0" applyFill="1" applyBorder="1" applyAlignment="1" applyProtection="1">
      <alignment horizontal="center" vertical="center"/>
      <protection locked="0"/>
    </xf>
    <xf numFmtId="0" fontId="0" fillId="0" borderId="2" xfId="0" applyBorder="1" applyAlignment="1" applyProtection="1">
      <alignment horizontal="center" vertical="center"/>
      <protection locked="0"/>
    </xf>
    <xf numFmtId="0" fontId="0" fillId="3" borderId="2" xfId="0" applyFill="1" applyBorder="1" applyAlignment="1">
      <alignment horizontal="center"/>
    </xf>
    <xf numFmtId="0" fontId="2" fillId="3" borderId="9" xfId="0" applyFont="1" applyFill="1" applyBorder="1" applyAlignment="1">
      <alignment horizontal="center"/>
    </xf>
    <xf numFmtId="0" fontId="2" fillId="3" borderId="9" xfId="0" applyFont="1" applyFill="1" applyBorder="1" applyAlignment="1" applyProtection="1">
      <alignment horizontal="center"/>
      <protection locked="0"/>
    </xf>
    <xf numFmtId="0" fontId="0" fillId="2" borderId="9" xfId="0" applyFill="1" applyBorder="1"/>
    <xf numFmtId="0" fontId="0" fillId="0" borderId="9" xfId="0" applyBorder="1"/>
    <xf numFmtId="0" fontId="2" fillId="0" borderId="2" xfId="0" applyFont="1" applyBorder="1" applyAlignment="1">
      <alignment horizontal="center"/>
    </xf>
    <xf numFmtId="0" fontId="5" fillId="2" borderId="2" xfId="1" applyFont="1" applyFill="1" applyBorder="1" applyAlignment="1">
      <alignment horizontal="center" vertical="center"/>
    </xf>
    <xf numFmtId="0" fontId="6" fillId="2" borderId="2" xfId="0" applyFont="1" applyFill="1" applyBorder="1" applyAlignment="1">
      <alignment horizontal="center" wrapText="1"/>
    </xf>
    <xf numFmtId="49" fontId="6" fillId="2" borderId="2" xfId="0" applyNumberFormat="1" applyFont="1" applyFill="1" applyBorder="1" applyAlignment="1">
      <alignment horizontal="center" wrapText="1"/>
    </xf>
    <xf numFmtId="0" fontId="7" fillId="2" borderId="2" xfId="1" applyFont="1" applyFill="1" applyBorder="1" applyAlignment="1">
      <alignment horizontal="center" vertical="center"/>
    </xf>
    <xf numFmtId="0" fontId="6" fillId="2" borderId="2" xfId="0" applyFont="1" applyFill="1" applyBorder="1" applyAlignment="1">
      <alignment horizontal="center" vertical="center" wrapText="1"/>
    </xf>
    <xf numFmtId="0" fontId="0" fillId="2" borderId="2" xfId="0" applyFill="1" applyBorder="1" applyAlignment="1">
      <alignment horizontal="center"/>
    </xf>
    <xf numFmtId="0" fontId="6" fillId="0" borderId="2" xfId="0" applyFont="1" applyBorder="1" applyAlignment="1">
      <alignment horizontal="center" wrapText="1"/>
    </xf>
    <xf numFmtId="49" fontId="5" fillId="2" borderId="2" xfId="1" applyNumberFormat="1" applyFont="1" applyFill="1" applyBorder="1" applyAlignment="1">
      <alignment horizontal="center" vertical="center"/>
    </xf>
    <xf numFmtId="49" fontId="6" fillId="0" borderId="2" xfId="0" applyNumberFormat="1" applyFont="1" applyBorder="1" applyAlignment="1">
      <alignment horizontal="center" wrapText="1"/>
    </xf>
    <xf numFmtId="49" fontId="6" fillId="0" borderId="11" xfId="0" applyNumberFormat="1" applyFont="1" applyBorder="1" applyAlignment="1">
      <alignment horizontal="center" wrapText="1"/>
    </xf>
    <xf numFmtId="0" fontId="8" fillId="2" borderId="2" xfId="1" applyFont="1" applyFill="1" applyBorder="1" applyAlignment="1">
      <alignment horizontal="left" vertical="center"/>
    </xf>
    <xf numFmtId="0" fontId="8" fillId="2" borderId="2" xfId="1" applyFont="1" applyFill="1" applyBorder="1" applyAlignment="1">
      <alignment horizontal="center" vertical="center"/>
    </xf>
    <xf numFmtId="0" fontId="2" fillId="4" borderId="2" xfId="0" applyFont="1" applyFill="1" applyBorder="1" applyAlignment="1" applyProtection="1">
      <alignment horizontal="center"/>
      <protection locked="0"/>
    </xf>
    <xf numFmtId="164" fontId="0" fillId="5" borderId="2" xfId="0" applyNumberFormat="1" applyFill="1" applyBorder="1" applyAlignment="1">
      <alignment horizontal="center"/>
    </xf>
    <xf numFmtId="0" fontId="0" fillId="2" borderId="2" xfId="0" applyFill="1" applyBorder="1"/>
    <xf numFmtId="0" fontId="0" fillId="0" borderId="2" xfId="0" applyBorder="1"/>
    <xf numFmtId="0" fontId="0" fillId="2" borderId="12" xfId="0" applyFill="1" applyBorder="1"/>
    <xf numFmtId="0" fontId="0" fillId="2" borderId="0" xfId="0" applyFill="1"/>
    <xf numFmtId="0" fontId="0" fillId="0" borderId="2" xfId="0" applyBorder="1" applyAlignment="1">
      <alignment horizontal="left"/>
    </xf>
    <xf numFmtId="10" fontId="0" fillId="0" borderId="2" xfId="0" applyNumberFormat="1" applyBorder="1" applyAlignment="1">
      <alignment horizontal="center"/>
    </xf>
    <xf numFmtId="0" fontId="2" fillId="2" borderId="2" xfId="0" applyFont="1" applyFill="1" applyBorder="1" applyAlignment="1" applyProtection="1">
      <alignment horizontal="center"/>
      <protection locked="0"/>
    </xf>
    <xf numFmtId="164" fontId="1" fillId="3" borderId="2" xfId="0" applyNumberFormat="1" applyFont="1" applyFill="1" applyBorder="1" applyAlignment="1">
      <alignment horizontal="center"/>
    </xf>
    <xf numFmtId="10" fontId="1" fillId="0" borderId="2" xfId="0" applyNumberFormat="1" applyFont="1" applyBorder="1" applyAlignment="1">
      <alignment horizontal="center"/>
    </xf>
    <xf numFmtId="164" fontId="1" fillId="0" borderId="2" xfId="0" applyNumberFormat="1" applyFont="1" applyBorder="1" applyAlignment="1">
      <alignment horizontal="center"/>
    </xf>
    <xf numFmtId="0" fontId="0" fillId="6" borderId="2" xfId="0" applyFill="1" applyBorder="1" applyAlignment="1">
      <alignment horizontal="center"/>
    </xf>
    <xf numFmtId="0" fontId="10" fillId="7" borderId="2" xfId="0" applyFont="1" applyFill="1" applyBorder="1" applyAlignment="1">
      <alignment horizontal="center"/>
    </xf>
    <xf numFmtId="164" fontId="0" fillId="6" borderId="2" xfId="0" applyNumberFormat="1" applyFill="1" applyBorder="1" applyAlignment="1">
      <alignment horizontal="center"/>
    </xf>
    <xf numFmtId="0" fontId="5" fillId="2" borderId="2" xfId="1" applyFont="1" applyFill="1" applyBorder="1" applyAlignment="1">
      <alignment horizontal="left" vertical="center"/>
    </xf>
    <xf numFmtId="164" fontId="0" fillId="2" borderId="2" xfId="0" applyNumberFormat="1" applyFill="1" applyBorder="1"/>
    <xf numFmtId="0" fontId="6" fillId="0" borderId="2" xfId="0" applyFont="1" applyBorder="1" applyAlignment="1">
      <alignment horizontal="left"/>
    </xf>
    <xf numFmtId="0" fontId="6" fillId="0" borderId="2" xfId="0" applyFont="1" applyBorder="1"/>
    <xf numFmtId="0" fontId="5" fillId="0" borderId="2" xfId="1" applyFont="1" applyBorder="1" applyAlignment="1">
      <alignment horizontal="center" vertical="center"/>
    </xf>
    <xf numFmtId="0" fontId="5" fillId="0" borderId="2" xfId="1" applyFont="1" applyBorder="1" applyAlignment="1">
      <alignment horizontal="left" vertical="center"/>
    </xf>
    <xf numFmtId="0" fontId="11" fillId="2" borderId="2" xfId="1" applyFont="1" applyFill="1" applyBorder="1" applyAlignment="1">
      <alignment horizontal="center" vertical="center"/>
    </xf>
    <xf numFmtId="0" fontId="5" fillId="7" borderId="2" xfId="1" applyFont="1" applyFill="1" applyBorder="1" applyAlignment="1">
      <alignment horizontal="center" vertical="center"/>
    </xf>
    <xf numFmtId="0" fontId="6" fillId="7" borderId="2" xfId="0" applyFont="1" applyFill="1" applyBorder="1" applyAlignment="1">
      <alignment horizontal="center" wrapText="1"/>
    </xf>
    <xf numFmtId="0" fontId="7" fillId="0" borderId="2" xfId="1" applyFont="1" applyBorder="1" applyAlignment="1">
      <alignment horizontal="center" vertical="center"/>
    </xf>
    <xf numFmtId="0" fontId="6" fillId="0" borderId="2" xfId="0" applyFont="1" applyBorder="1" applyAlignment="1">
      <alignment horizontal="center" vertical="center" wrapText="1"/>
    </xf>
    <xf numFmtId="0" fontId="0" fillId="2" borderId="2" xfId="0" applyFill="1" applyBorder="1" applyAlignment="1">
      <alignment horizontal="left"/>
    </xf>
    <xf numFmtId="0" fontId="0" fillId="0" borderId="2" xfId="0" applyBorder="1" applyAlignment="1">
      <alignment horizontal="center"/>
    </xf>
    <xf numFmtId="49" fontId="5" fillId="7" borderId="2" xfId="1" applyNumberFormat="1" applyFont="1" applyFill="1" applyBorder="1" applyAlignment="1">
      <alignment horizontal="center" vertical="center"/>
    </xf>
    <xf numFmtId="164" fontId="0" fillId="2" borderId="2" xfId="0" applyNumberFormat="1" applyFill="1" applyBorder="1" applyAlignment="1">
      <alignment horizontal="right"/>
    </xf>
    <xf numFmtId="0" fontId="13" fillId="8" borderId="2" xfId="1" applyFont="1" applyFill="1" applyBorder="1" applyAlignment="1">
      <alignment horizontal="center" vertical="center"/>
    </xf>
    <xf numFmtId="43" fontId="0" fillId="0" borderId="2" xfId="2" applyFont="1" applyBorder="1" applyAlignment="1">
      <alignment horizontal="center" vertical="center" wrapText="1"/>
    </xf>
    <xf numFmtId="0" fontId="6" fillId="0" borderId="2" xfId="0" applyFont="1" applyBorder="1" applyAlignment="1">
      <alignment horizontal="left" wrapText="1"/>
    </xf>
    <xf numFmtId="0" fontId="0" fillId="2" borderId="13" xfId="0" applyFill="1" applyBorder="1" applyAlignment="1">
      <alignment horizontal="center"/>
    </xf>
    <xf numFmtId="0" fontId="6" fillId="2" borderId="2" xfId="0" applyFont="1" applyFill="1" applyBorder="1" applyAlignment="1">
      <alignment horizontal="left"/>
    </xf>
    <xf numFmtId="43" fontId="0" fillId="2" borderId="2" xfId="2" applyFont="1" applyFill="1"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2" xfId="0" applyBorder="1" applyAlignment="1">
      <alignment horizontal="center" wrapText="1"/>
    </xf>
    <xf numFmtId="0" fontId="0" fillId="0" borderId="2" xfId="0" applyBorder="1" applyAlignment="1">
      <alignment wrapText="1"/>
    </xf>
    <xf numFmtId="43" fontId="13" fillId="8" borderId="2" xfId="2" applyFont="1" applyFill="1" applyBorder="1" applyAlignment="1">
      <alignment horizontal="center" vertical="center"/>
    </xf>
    <xf numFmtId="0" fontId="9" fillId="0" borderId="13" xfId="0" applyFont="1" applyBorder="1" applyAlignment="1">
      <alignment horizontal="center"/>
    </xf>
    <xf numFmtId="0" fontId="9" fillId="0" borderId="11" xfId="0" applyFont="1" applyBorder="1" applyAlignment="1">
      <alignment horizontal="center"/>
    </xf>
    <xf numFmtId="0" fontId="2" fillId="0" borderId="2" xfId="0" applyFont="1" applyBorder="1" applyAlignment="1" applyProtection="1">
      <alignment horizontal="left" vertical="center"/>
      <protection locked="0"/>
    </xf>
    <xf numFmtId="0" fontId="3" fillId="0" borderId="2" xfId="0" applyFont="1" applyBorder="1" applyAlignment="1" applyProtection="1">
      <alignment horizontal="center" vertical="center"/>
      <protection locked="0"/>
    </xf>
    <xf numFmtId="0" fontId="0" fillId="0" borderId="5"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7" xfId="0" applyBorder="1" applyAlignment="1" applyProtection="1">
      <alignment horizontal="center" vertical="center"/>
      <protection locked="0"/>
    </xf>
    <xf numFmtId="0" fontId="0" fillId="2" borderId="4"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0" fillId="2" borderId="7" xfId="0" applyFill="1" applyBorder="1" applyAlignment="1" applyProtection="1">
      <alignment horizontal="center" vertical="center" wrapText="1"/>
      <protection locked="0"/>
    </xf>
    <xf numFmtId="0" fontId="0" fillId="0" borderId="5" xfId="0" applyBorder="1" applyAlignment="1" applyProtection="1">
      <alignment horizontal="center"/>
      <protection locked="0"/>
    </xf>
    <xf numFmtId="0" fontId="0" fillId="0" borderId="10" xfId="0" applyBorder="1" applyAlignment="1" applyProtection="1">
      <alignment horizontal="center"/>
      <protection locked="0"/>
    </xf>
  </cellXfs>
  <cellStyles count="3">
    <cellStyle name="Normal" xfId="0" builtinId="0"/>
    <cellStyle name="Normal 2" xfId="1" xr:uid="{59B0EE4F-2D47-4604-961A-9059845E159D}"/>
    <cellStyle name="Vírgula" xfId="2" builtinId="3"/>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36020</xdr:colOff>
      <xdr:row>0</xdr:row>
      <xdr:rowOff>0</xdr:rowOff>
    </xdr:from>
    <xdr:to>
      <xdr:col>2</xdr:col>
      <xdr:colOff>1</xdr:colOff>
      <xdr:row>2</xdr:row>
      <xdr:rowOff>236124</xdr:rowOff>
    </xdr:to>
    <xdr:pic>
      <xdr:nvPicPr>
        <xdr:cNvPr id="3" name="Imagem 10" descr="satel-logo-assinatura-email-final">
          <a:extLst>
            <a:ext uri="{FF2B5EF4-FFF2-40B4-BE49-F238E27FC236}">
              <a16:creationId xmlns:a16="http://schemas.microsoft.com/office/drawing/2014/main" id="{1261DFF6-1EE7-4404-A58D-F75491DF3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74895" y="0"/>
          <a:ext cx="2164256" cy="883824"/>
        </a:xfrm>
        <a:prstGeom prst="rect">
          <a:avLst/>
        </a:prstGeom>
        <a:solidFill>
          <a:schemeClr val="tx1"/>
        </a:solidFill>
        <a:ln w="34925">
          <a:solidFill>
            <a:schemeClr val="tx1"/>
          </a:solidFill>
        </a:ln>
        <a:effectLst/>
      </xdr:spPr>
    </xdr:pic>
    <xdr:clientData/>
  </xdr:twoCellAnchor>
  <xdr:twoCellAnchor>
    <xdr:from>
      <xdr:col>7</xdr:col>
      <xdr:colOff>23812</xdr:colOff>
      <xdr:row>0</xdr:row>
      <xdr:rowOff>0</xdr:rowOff>
    </xdr:from>
    <xdr:to>
      <xdr:col>9</xdr:col>
      <xdr:colOff>0</xdr:colOff>
      <xdr:row>2</xdr:row>
      <xdr:rowOff>236124</xdr:rowOff>
    </xdr:to>
    <xdr:pic>
      <xdr:nvPicPr>
        <xdr:cNvPr id="4" name="Imagem 10" descr="satel-logo-assinatura-email-final">
          <a:extLst>
            <a:ext uri="{FF2B5EF4-FFF2-40B4-BE49-F238E27FC236}">
              <a16:creationId xmlns:a16="http://schemas.microsoft.com/office/drawing/2014/main" id="{9077DB0B-8972-4A98-BA82-DADCD431F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978187" y="0"/>
          <a:ext cx="1833563" cy="883824"/>
        </a:xfrm>
        <a:prstGeom prst="rect">
          <a:avLst/>
        </a:prstGeom>
        <a:solidFill>
          <a:schemeClr val="tx1"/>
        </a:solidFill>
        <a:ln w="34925">
          <a:solidFill>
            <a:schemeClr val="tx1"/>
          </a:solidFill>
        </a:ln>
        <a:effec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dor%20Satel/Desktop/OR&#199;AMENTO%20ACRE%20ATUAL%20(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15KV"/>
      <sheetName val="ORÇAMENTO-15KV"/>
      <sheetName val="DE-PARA 15"/>
      <sheetName val="M.O."/>
      <sheetName val="BASE MÃO DE OBRA"/>
      <sheetName val="INPUT EMG Rede"/>
      <sheetName val="sisup"/>
      <sheetName val="KIT'S PDF"/>
      <sheetName val="BASE-34,5KV"/>
      <sheetName val="DE-PARA 34,5"/>
      <sheetName val="ORÇAMENTO-34,5KV"/>
      <sheetName val="M.O. 34,5"/>
    </sheetNames>
    <sheetDataSet>
      <sheetData sheetId="0">
        <row r="1">
          <cell r="C1" t="str">
            <v>cod_eac</v>
          </cell>
          <cell r="D1" t="str">
            <v>descricao_do_kit</v>
          </cell>
        </row>
        <row r="2">
          <cell r="C2">
            <v>3030</v>
          </cell>
          <cell r="D2" t="str">
            <v>ARRUELA QUADR REG SAE1020 GALV 18,0MM 38,0MM ESP 3MM</v>
          </cell>
        </row>
        <row r="3">
          <cell r="C3">
            <v>1575</v>
          </cell>
          <cell r="D3" t="str">
            <v>FIO ALUMINIO 6 AWG 1F MOLE</v>
          </cell>
        </row>
        <row r="4">
          <cell r="C4">
            <v>1430</v>
          </cell>
          <cell r="D4" t="str">
            <v>FITA AMARRACAO CABOS LISA ALUMINIO 10,0MM 1,00MM</v>
          </cell>
        </row>
        <row r="5">
          <cell r="C5">
            <v>9115</v>
          </cell>
          <cell r="D5" t="str">
            <v>ISOLADOR PILAR PORC VERT S/GRP 300,0MM 15KV 800DAN</v>
          </cell>
        </row>
        <row r="6">
          <cell r="C6">
            <v>10206</v>
          </cell>
          <cell r="D6" t="str">
            <v>PARAFUSO ROSC TOT SAE1010 RT MG M16X 250MM</v>
          </cell>
        </row>
        <row r="7">
          <cell r="C7">
            <v>31025</v>
          </cell>
          <cell r="D7" t="str">
            <v>PINO AUTO-TRAVANTE TAM. 250MM P/ ISOLADOR TP PILAR.</v>
          </cell>
        </row>
        <row r="8">
          <cell r="C8">
            <v>3030</v>
          </cell>
          <cell r="D8" t="str">
            <v>ARRUELA QUADR REG SAE1020 GALV 18,0MM 38,0MM ESP 3MM</v>
          </cell>
        </row>
        <row r="9">
          <cell r="C9">
            <v>3179</v>
          </cell>
          <cell r="D9" t="str">
            <v>CRUZETA DISTR PRFV TIPO RETANG 90X112,5MM 2400MM 400DAN CL 2</v>
          </cell>
        </row>
        <row r="10">
          <cell r="C10">
            <v>3210</v>
          </cell>
          <cell r="D10" t="str">
            <v>MAO FRANCESA PLANA SAE 1020 32X 6X 726MM</v>
          </cell>
        </row>
        <row r="11">
          <cell r="C11">
            <v>2342</v>
          </cell>
          <cell r="D11" t="str">
            <v>PARAFUSO CABECA QUADRADA 16X200MM EM ACO CARBONO ZINCADA POR IMERSAO A QUENTE</v>
          </cell>
        </row>
        <row r="12">
          <cell r="C12">
            <v>10206</v>
          </cell>
          <cell r="D12" t="str">
            <v>PARAFUSO ROSC TOT SAE1010 RT MG M16X 250MM</v>
          </cell>
        </row>
        <row r="13">
          <cell r="C13">
            <v>3030</v>
          </cell>
          <cell r="D13" t="str">
            <v>ARRUELA QUADR REG SAE1020 GALV 18,0MM 38,0MM ESP 3MM</v>
          </cell>
        </row>
        <row r="14">
          <cell r="C14">
            <v>3195</v>
          </cell>
          <cell r="D14" t="str">
            <v>GANCHO OLHAL S/TRAVA SAE1045 5000DAN</v>
          </cell>
        </row>
        <row r="15">
          <cell r="C15">
            <v>9010</v>
          </cell>
          <cell r="D15" t="str">
            <v>ISOLADOR SUSP BASTAO POLIM GARF-OLHAL 370MM 380MM 15,0KV</v>
          </cell>
        </row>
        <row r="16">
          <cell r="C16">
            <v>3040</v>
          </cell>
          <cell r="D16" t="str">
            <v>MANILHA SAPATILHA SAE1020 16,0MM 5000DAN</v>
          </cell>
        </row>
        <row r="17">
          <cell r="C17">
            <v>10206</v>
          </cell>
          <cell r="D17" t="str">
            <v>PARAFUSO ROSC TOT SAE1010 RT MG M16X 250MM</v>
          </cell>
        </row>
        <row r="18">
          <cell r="C18" t="str">
            <v>Sem referência</v>
          </cell>
          <cell r="D18" t="str">
            <v>PORCA OLHAL STD SAE1045 GALV MG M16 78,0MM</v>
          </cell>
        </row>
        <row r="19">
          <cell r="C19">
            <v>1575</v>
          </cell>
          <cell r="D19" t="str">
            <v>FIO ALUMINIO 6 AWG 1F MOLE</v>
          </cell>
        </row>
        <row r="20">
          <cell r="C20">
            <v>1430</v>
          </cell>
          <cell r="D20" t="str">
            <v>FITA AMARRACAO CABOS LISA ALUMINIO 10,0MM 1,00MM</v>
          </cell>
        </row>
        <row r="21">
          <cell r="C21">
            <v>3195</v>
          </cell>
          <cell r="D21" t="str">
            <v>GANCHO OLHAL S/TRAVA SAE1045 5000DAN</v>
          </cell>
        </row>
        <row r="22">
          <cell r="C22">
            <v>9115</v>
          </cell>
          <cell r="D22" t="str">
            <v>ISOLADOR PILAR PORC VERT S/GRP 300,0MM 15KV 800DAN</v>
          </cell>
        </row>
        <row r="23">
          <cell r="C23">
            <v>9010</v>
          </cell>
          <cell r="D23" t="str">
            <v>ISOLADOR SUSP BASTAO POLIM GARF-OLHAL 370MM 380MM 15,0KV</v>
          </cell>
        </row>
        <row r="24">
          <cell r="C24">
            <v>3040</v>
          </cell>
          <cell r="D24" t="str">
            <v>MANILHA SAPATILHA SAE1020 16,0MM 5000DAN</v>
          </cell>
        </row>
        <row r="25">
          <cell r="C25">
            <v>10206</v>
          </cell>
          <cell r="D25" t="str">
            <v>PARAFUSO ROSC TOT SAE1010 RT MG M16X 250MM</v>
          </cell>
        </row>
        <row r="26">
          <cell r="C26">
            <v>31025</v>
          </cell>
          <cell r="D26" t="str">
            <v>PINO AUTO-TRAVANTE TAM. 250MM P/ ISOLADOR TP PILAR.</v>
          </cell>
        </row>
        <row r="27">
          <cell r="C27" t="str">
            <v>Sem referência</v>
          </cell>
          <cell r="D27" t="str">
            <v>PORCA OLHAL STD SAE1045 GALV MG M16 78,0MM</v>
          </cell>
        </row>
        <row r="28">
          <cell r="C28">
            <v>3030</v>
          </cell>
          <cell r="D28" t="str">
            <v>ARRUELA QUADR REG SAE1020 GALV 18,0MM 38,0MM ESP 3MM</v>
          </cell>
        </row>
        <row r="29">
          <cell r="C29">
            <v>3179</v>
          </cell>
          <cell r="D29" t="str">
            <v>CRUZETA POSTE FIB VID RETANG 90X112MM 2400MM</v>
          </cell>
        </row>
        <row r="30">
          <cell r="C30">
            <v>1575</v>
          </cell>
          <cell r="D30" t="str">
            <v>FIO ALUMINIO 6 AWG 1F MOLE</v>
          </cell>
        </row>
        <row r="31">
          <cell r="C31">
            <v>1430</v>
          </cell>
          <cell r="D31" t="str">
            <v>FITA AMARRACAO CABOS LISA ALUMINIO 10,0MM 1,00MM</v>
          </cell>
        </row>
        <row r="32">
          <cell r="C32">
            <v>9115</v>
          </cell>
          <cell r="D32" t="str">
            <v>ISOLADOR PILAR PORC VERT S/GRP 300,0MM 15KV 800DAN</v>
          </cell>
        </row>
        <row r="33">
          <cell r="C33">
            <v>3210</v>
          </cell>
          <cell r="D33" t="str">
            <v>MAO FRANCESA PLANA SAE 1020 32X 6X 726MM</v>
          </cell>
        </row>
        <row r="34">
          <cell r="C34">
            <v>2342</v>
          </cell>
          <cell r="D34" t="str">
            <v>PARAFUSO CABECA QUADRADA 16X200MM EM ACO CARBONO ZINCADA POR IMERSAO A QUENTE</v>
          </cell>
        </row>
        <row r="35">
          <cell r="C35">
            <v>2342</v>
          </cell>
          <cell r="D35" t="str">
            <v>PARAFUSO CABECA QUADRADA 16X200MM EM ACO CARBONO ZINCADA POR IMERSAO A QUENTE</v>
          </cell>
        </row>
        <row r="36">
          <cell r="C36">
            <v>10206</v>
          </cell>
          <cell r="D36" t="str">
            <v>PARAFUSO ROSC TOT SAE1010 RT MG M16X 250MM</v>
          </cell>
        </row>
        <row r="37">
          <cell r="C37">
            <v>31031</v>
          </cell>
          <cell r="D37" t="str">
            <v>PINO ISOLADOR CABECA DE CHUMBO 294MM, COMPRIMENTO TOTAL APROXIMADO 294 MM (150MM ACIMA DO BATENTE E 50MM ABAIXO DO BATENTE Ø 16MM COM MIN. 70MM DE ROSCA), EM ACO CARBONO ZINCADO POR IMERSAO A QUENTE, DIMENSOES DA CABECA COM ROSCA DE CHUMBO COM 40 MM</v>
          </cell>
        </row>
        <row r="38">
          <cell r="C38">
            <v>3030</v>
          </cell>
          <cell r="D38" t="str">
            <v>ARRUELA QUADR REG SAE1020 GALV 18,0MM 38,0MM ESP 3MM</v>
          </cell>
        </row>
        <row r="39">
          <cell r="C39">
            <v>3179</v>
          </cell>
          <cell r="D39" t="str">
            <v>CRUZETA POSTE FIB VID RETANG 90X112MM 2400MM</v>
          </cell>
        </row>
        <row r="40">
          <cell r="C40">
            <v>1575</v>
          </cell>
          <cell r="D40" t="str">
            <v>FIO ALUMINIO 6 AWG 1F MOLE</v>
          </cell>
        </row>
        <row r="41">
          <cell r="C41">
            <v>1430</v>
          </cell>
          <cell r="D41" t="str">
            <v>FITA AMARRACAO CABOS LISA ALUMINIO 10,0MM 1,00MM</v>
          </cell>
        </row>
        <row r="42">
          <cell r="C42">
            <v>9115</v>
          </cell>
          <cell r="D42" t="str">
            <v>ISOLADOR PILAR PORC VERT S/GRP 300,0MM 15KV 800DAN</v>
          </cell>
        </row>
        <row r="43">
          <cell r="C43">
            <v>3216</v>
          </cell>
          <cell r="D43" t="str">
            <v>MAO FRANCESA PLANA 619 MM , ACO CARBONO, ZINCADA</v>
          </cell>
        </row>
        <row r="44">
          <cell r="C44">
            <v>2342</v>
          </cell>
          <cell r="D44" t="str">
            <v>PARAFUSO CABECA QUADRADA 16X200MM EM ACO CARBONO ZINCADA POR IMERSAO A QUENTE</v>
          </cell>
        </row>
        <row r="45">
          <cell r="C45">
            <v>2342</v>
          </cell>
          <cell r="D45" t="str">
            <v>PARAFUSO CABECA QUADRADA 16X200MM EM ACO CARBONO ZINCADA POR IMERSAO A QUENTE</v>
          </cell>
        </row>
        <row r="46">
          <cell r="C46">
            <v>10206</v>
          </cell>
          <cell r="D46" t="str">
            <v>PARAFUSO ROSC TOT SAE1010 RT MG M16X 250MM</v>
          </cell>
        </row>
        <row r="47">
          <cell r="C47">
            <v>31031</v>
          </cell>
          <cell r="D47" t="str">
            <v>PINO ISOLADOR CABECA DE CHUMBO 294MM, COMPRIMENTO TOTAL APROXIMADO 294 MM (150MM ACIMA DO BATENTE E 50MM ABAIXO DO BATENTE Ø 16MM COM MIN. 70MM DE ROSCA), EM ACO CARBONO ZINCADO POR IMERSAO A QUENTE, DIMENSOES DA CABECA COM ROSCA DE CHUMBO COM 40 MM</v>
          </cell>
        </row>
        <row r="48">
          <cell r="C48">
            <v>3030</v>
          </cell>
          <cell r="D48" t="str">
            <v>ARRUELA QUADR REG SAE1020 GALV 18,0MM 38,0MM ESP 3MM</v>
          </cell>
        </row>
        <row r="49">
          <cell r="C49">
            <v>3179</v>
          </cell>
          <cell r="D49" t="str">
            <v>CRUZETA POSTE FIB VID RETANG 90X112MM 2400MM</v>
          </cell>
        </row>
        <row r="50">
          <cell r="C50">
            <v>1575</v>
          </cell>
          <cell r="D50" t="str">
            <v>FIO ALUMINIO 6 AWG 1F MOLE</v>
          </cell>
        </row>
        <row r="51">
          <cell r="C51">
            <v>1430</v>
          </cell>
          <cell r="D51" t="str">
            <v>FITA AMARRACAO CABOS LISA ALUMINIO 10,0MM 1,00MM</v>
          </cell>
        </row>
        <row r="52">
          <cell r="C52">
            <v>9115</v>
          </cell>
          <cell r="D52" t="str">
            <v>ISOLADOR PILAR PORC VERT S/GRP 300,0MM 15KV 800DAN</v>
          </cell>
        </row>
        <row r="53">
          <cell r="C53">
            <v>3205</v>
          </cell>
          <cell r="D53" t="str">
            <v>MAO FRANCESA TIPO BECO COMPRIMENTO 1970MM</v>
          </cell>
        </row>
        <row r="54">
          <cell r="C54">
            <v>2342</v>
          </cell>
          <cell r="D54" t="str">
            <v>PARAFUSO CABECA QUADRADA 16X200MM EM ACO CARBONO ZINCADA POR IMERSAO A QUENTE</v>
          </cell>
        </row>
        <row r="55">
          <cell r="C55">
            <v>2342</v>
          </cell>
          <cell r="D55" t="str">
            <v>PARAFUSO CABECA QUADRADA 16X200MM EM ACO CARBONO ZINCADA POR IMERSAO A QUENTE</v>
          </cell>
        </row>
        <row r="56">
          <cell r="C56">
            <v>10206</v>
          </cell>
          <cell r="D56" t="str">
            <v>PARAFUSO ROSC TOT SAE1010 RT MG M16X 250MM</v>
          </cell>
        </row>
        <row r="57">
          <cell r="C57">
            <v>31031</v>
          </cell>
          <cell r="D57" t="str">
            <v>PINO ISOLADOR CABECA DE CHUMBO 294MM, COMPRIMENTO TOTAL APROXIMADO 294 MM (150MM ACIMA DO BATENTE E 50MM ABAIXO DO BATENTE Ø 16MM COM MIN. 70MM DE ROSCA), EM ACO CARBONO ZINCADO POR IMERSAO A QUENTE, DIMENSOES DA CABECA COM ROSCA DE CHUMBO COM 40 MM</v>
          </cell>
        </row>
        <row r="58">
          <cell r="C58">
            <v>3030</v>
          </cell>
          <cell r="D58" t="str">
            <v>ARRUELA QUADR REG SAE1020 GALV 18,0MM 38,0MM ESP 3MM</v>
          </cell>
        </row>
        <row r="59">
          <cell r="C59">
            <v>3179</v>
          </cell>
          <cell r="D59" t="str">
            <v>CRUZETA POSTE FIB VID RETANG 90X112MM 2400MM</v>
          </cell>
        </row>
        <row r="60">
          <cell r="C60">
            <v>1575</v>
          </cell>
          <cell r="D60" t="str">
            <v>FIO ALUMINIO 6 AWG 1F MOLE</v>
          </cell>
        </row>
        <row r="61">
          <cell r="C61">
            <v>1430</v>
          </cell>
          <cell r="D61" t="str">
            <v>FITA AMARRACAO CABOS LISA ALUMINIO 10,0MM 1,00MM</v>
          </cell>
        </row>
        <row r="62">
          <cell r="C62">
            <v>9115</v>
          </cell>
          <cell r="D62" t="str">
            <v>ISOLADOR PILAR PORC VERT S/GRP 300,0MM 15KV 800DAN</v>
          </cell>
        </row>
        <row r="63">
          <cell r="C63">
            <v>3210</v>
          </cell>
          <cell r="D63" t="str">
            <v>MAO FRANCESA PLANA SAE 1020 32X 6X 726MM</v>
          </cell>
        </row>
        <row r="64">
          <cell r="C64">
            <v>2342</v>
          </cell>
          <cell r="D64" t="str">
            <v>PARAFUSO CABECA QUADRADA 16X200MM EM ACO CARBONO ZINCADA POR IMERSAO A QUENTE</v>
          </cell>
        </row>
        <row r="65">
          <cell r="C65">
            <v>10206</v>
          </cell>
          <cell r="D65" t="str">
            <v>PARAFUSO ROSC TOT SAE1010 RT MG M16X 250MM</v>
          </cell>
        </row>
        <row r="66">
          <cell r="C66">
            <v>3492</v>
          </cell>
          <cell r="D66" t="str">
            <v>PARAFUSO ROSC TOT SAE1010 RT MG M16X 450MM</v>
          </cell>
        </row>
        <row r="67">
          <cell r="C67">
            <v>31031</v>
          </cell>
          <cell r="D67" t="str">
            <v>PINO ISOLADOR CABECA DE CHUMBO 294MM, COMPRIMENTO TOTAL APROXIMADO 294 MM (150MM ACIMA DO BATENTE E 50MM ABAIXO DO BATENTE Ø 16MM COM MIN. 70MM DE ROSCA), EM ACO CARBONO ZINCADO POR IMERSAO A QUENTE, DIMENSOES DA CABECA COM ROSCA DE CHUMBO COM 40 MM</v>
          </cell>
        </row>
        <row r="68">
          <cell r="C68">
            <v>3030</v>
          </cell>
          <cell r="D68" t="str">
            <v>ARRUELA QUADR REG SAE1020 GALV 18,0MM 38,0MM ESP 3MM</v>
          </cell>
        </row>
        <row r="69">
          <cell r="C69">
            <v>3179</v>
          </cell>
          <cell r="D69" t="str">
            <v>CRUZETA POSTE FIB VID RETANG 90X112MM 2400MM</v>
          </cell>
        </row>
        <row r="70">
          <cell r="C70">
            <v>1575</v>
          </cell>
          <cell r="D70" t="str">
            <v>FIO ALUMINIO 6 AWG 1F MOLE</v>
          </cell>
        </row>
        <row r="71">
          <cell r="C71">
            <v>1430</v>
          </cell>
          <cell r="D71" t="str">
            <v>FITA AMARRACAO CABOS LISA ALUMINIO 10,0MM 1,00MM</v>
          </cell>
        </row>
        <row r="72">
          <cell r="C72">
            <v>9115</v>
          </cell>
          <cell r="D72" t="str">
            <v>ISOLADOR PILAR PORC VERT S/GRP 300,0MM 15KV 800DAN</v>
          </cell>
        </row>
        <row r="73">
          <cell r="C73">
            <v>3216</v>
          </cell>
          <cell r="D73" t="str">
            <v>MAO FRANCESA PLANA 619 MM , ACO CARBONO, ZINCADA</v>
          </cell>
        </row>
        <row r="74">
          <cell r="C74">
            <v>2342</v>
          </cell>
          <cell r="D74" t="str">
            <v>PARAFUSO CABECA QUADRADA 16X200MM EM ACO CARBONO ZINCADA POR IMERSAO A QUENTE</v>
          </cell>
        </row>
        <row r="75">
          <cell r="C75">
            <v>10206</v>
          </cell>
          <cell r="D75" t="str">
            <v>PARAFUSO ROSC TOT SAE1010 RT MG M16X 250MM</v>
          </cell>
        </row>
        <row r="76">
          <cell r="C76">
            <v>3492</v>
          </cell>
          <cell r="D76" t="str">
            <v>PARAFUSO ROSC TOT SAE1010 RT MG M16X 450MM</v>
          </cell>
        </row>
        <row r="77">
          <cell r="C77">
            <v>31031</v>
          </cell>
          <cell r="D77" t="str">
            <v>PINO ISOLADOR CABECA DE CHUMBO 294MM, COMPRIMENTO TOTAL APROXIMADO 294 MM (150MM ACIMA DO BATENTE E 50MM ABAIXO DO BATENTE Ø 16MM COM MIN. 70MM DE ROSCA), EM ACO CARBONO ZINCADO POR IMERSAO A QUENTE, DIMENSOES DA CABECA COM ROSCA DE CHUMBO COM 40 MM</v>
          </cell>
        </row>
        <row r="78">
          <cell r="C78">
            <v>3030</v>
          </cell>
          <cell r="D78" t="str">
            <v>ARRUELA QUADR REG SAE1020 GALV 18,0MM 38,0MM ESP 3MM</v>
          </cell>
        </row>
        <row r="79">
          <cell r="C79">
            <v>3179</v>
          </cell>
          <cell r="D79" t="str">
            <v>CRUZETA POSTE FIB VID RETANG 90X112MM 2400MM</v>
          </cell>
        </row>
        <row r="80">
          <cell r="C80">
            <v>1575</v>
          </cell>
          <cell r="D80" t="str">
            <v>FIO ALUMINIO 6 AWG 1F MOLE</v>
          </cell>
        </row>
        <row r="81">
          <cell r="C81">
            <v>1430</v>
          </cell>
          <cell r="D81" t="str">
            <v>FITA AMARRACAO CABOS LISA ALUMINIO 10,0MM 1,00MM</v>
          </cell>
        </row>
        <row r="82">
          <cell r="C82">
            <v>9115</v>
          </cell>
          <cell r="D82" t="str">
            <v>ISOLADOR PILAR PORC VERT S/GRP 300,0MM 15KV 800DAN</v>
          </cell>
        </row>
        <row r="83">
          <cell r="C83">
            <v>3205</v>
          </cell>
          <cell r="D83" t="str">
            <v>MAO FRANCESA TIPO BECO COMPRIMENTO 1970MM</v>
          </cell>
        </row>
        <row r="84">
          <cell r="C84">
            <v>2342</v>
          </cell>
          <cell r="D84" t="str">
            <v>PARAFUSO CABECA QUADRADA 16X200MM EM ACO CARBONO ZINCADA POR IMERSAO A QUENTE</v>
          </cell>
        </row>
        <row r="85">
          <cell r="C85">
            <v>10206</v>
          </cell>
          <cell r="D85" t="str">
            <v>PARAFUSO ROSC TOT SAE1010 RT MG M16X 250MM</v>
          </cell>
        </row>
        <row r="86">
          <cell r="C86">
            <v>3492</v>
          </cell>
          <cell r="D86" t="str">
            <v>PARAFUSO ROSC TOT SAE1010 RT MG M16X 450MM</v>
          </cell>
        </row>
        <row r="87">
          <cell r="C87">
            <v>31031</v>
          </cell>
          <cell r="D87" t="str">
            <v>PINO ISOLADOR CABECA DE CHUMBO 294MM, COMPRIMENTO TOTAL APROXIMADO 294 MM (150MM ACIMA DO BATENTE E 50MM ABAIXO DO BATENTE Ø 16MM COM MIN. 70MM DE ROSCA), EM ACO CARBONO ZINCADO POR IMERSAO A QUENTE, DIMENSOES DA CABECA COM ROSCA DE CHUMBO COM 40 MM</v>
          </cell>
        </row>
        <row r="88">
          <cell r="C88">
            <v>3030</v>
          </cell>
          <cell r="D88" t="str">
            <v>ARRUELA QUADR REG SAE1020 GALV 18,0MM 38,0MM ESP 3MM</v>
          </cell>
        </row>
        <row r="89">
          <cell r="C89">
            <v>3179</v>
          </cell>
          <cell r="D89" t="str">
            <v>CRUZETA DISTR PRFV TIPO RETANG 90X112,5MM 2400MM 400DAN CL 2</v>
          </cell>
        </row>
        <row r="90">
          <cell r="C90">
            <v>3195</v>
          </cell>
          <cell r="D90" t="str">
            <v>GANCHO OLHAL S/TRAVA SAE1045 5000DAN</v>
          </cell>
        </row>
        <row r="91">
          <cell r="C91">
            <v>9010</v>
          </cell>
          <cell r="D91" t="str">
            <v>ISOLADOR SUSP BASTAO POLIM GARF-OLHAL 370MM 380MM 15,0KV</v>
          </cell>
        </row>
        <row r="92">
          <cell r="C92">
            <v>3040</v>
          </cell>
          <cell r="D92" t="str">
            <v>MANILHA SAPATILHA SAE1020 16,0MM 5000DAN</v>
          </cell>
        </row>
        <row r="93">
          <cell r="C93">
            <v>3210</v>
          </cell>
          <cell r="D93" t="str">
            <v>MAO FRANCESA PLANA SAE 1020 32X 6X 726MM</v>
          </cell>
        </row>
        <row r="94">
          <cell r="C94">
            <v>2342</v>
          </cell>
          <cell r="D94" t="str">
            <v>PARAFUSO CABECA QUADRADA 16X200MM EM ACO CARBONO ZINCADA POR IMERSAO A QUENTE</v>
          </cell>
        </row>
        <row r="95">
          <cell r="C95">
            <v>10206</v>
          </cell>
          <cell r="D95" t="str">
            <v>PARAFUSO ROSC TOT SAE1010 RT MG M16X 250MM</v>
          </cell>
        </row>
        <row r="96">
          <cell r="C96">
            <v>3492</v>
          </cell>
          <cell r="D96" t="str">
            <v>PARAFUSO ROSC TOT SAE1010 RT MG M16X 450MM</v>
          </cell>
        </row>
        <row r="97">
          <cell r="C97" t="str">
            <v>Sem referência</v>
          </cell>
          <cell r="D97" t="str">
            <v>PORCA OLHAL STD SAE1045 GALV MG M16 78,0MM</v>
          </cell>
        </row>
        <row r="98">
          <cell r="C98">
            <v>3030</v>
          </cell>
          <cell r="D98" t="str">
            <v>ARRUELA QUADR REG SAE1020 GALV 18,0MM 38,0MM ESP 3MM</v>
          </cell>
        </row>
        <row r="99">
          <cell r="C99">
            <v>3179</v>
          </cell>
          <cell r="D99" t="str">
            <v>CRUZETA DISTR PRFV TIPO RETANG 90X112,5MM 2400MM 400DAN CL 2</v>
          </cell>
        </row>
        <row r="100">
          <cell r="C100">
            <v>3195</v>
          </cell>
          <cell r="D100" t="str">
            <v>GANCHO OLHAL S/TRAVA SAE1045 5000DAN</v>
          </cell>
        </row>
        <row r="101">
          <cell r="C101">
            <v>9010</v>
          </cell>
          <cell r="D101" t="str">
            <v>ISOLADOR SUSP BASTAO POLIM GARF-OLHAL 370MM 380MM 15,0KV</v>
          </cell>
        </row>
        <row r="102">
          <cell r="C102">
            <v>3040</v>
          </cell>
          <cell r="D102" t="str">
            <v>MANILHA SAPATILHA SAE1020 16,0MM 5000DAN</v>
          </cell>
        </row>
        <row r="103">
          <cell r="C103">
            <v>3216</v>
          </cell>
          <cell r="D103" t="str">
            <v>MAO FRANCESA PLANA 619 MM , ACO CARBONO, ZINCADA</v>
          </cell>
        </row>
        <row r="104">
          <cell r="C104">
            <v>2342</v>
          </cell>
          <cell r="D104" t="str">
            <v>PARAFUSO CABECA QUADRADA 16X200MM EM ACO CARBONO ZINCADA POR IMERSAO A QUENTE</v>
          </cell>
        </row>
        <row r="105">
          <cell r="C105">
            <v>10206</v>
          </cell>
          <cell r="D105" t="str">
            <v>PARAFUSO ROSC TOT SAE1010 RT MG M16X 250MM</v>
          </cell>
        </row>
        <row r="106">
          <cell r="C106">
            <v>3492</v>
          </cell>
          <cell r="D106" t="str">
            <v>PARAFUSO ROSC TOT SAE1010 RT MG M16X 450MM</v>
          </cell>
        </row>
        <row r="107">
          <cell r="C107" t="str">
            <v>Sem referência</v>
          </cell>
          <cell r="D107" t="str">
            <v>PORCA OLHAL STD SAE1045 GALV MG M16 78,0MM</v>
          </cell>
        </row>
        <row r="108">
          <cell r="C108">
            <v>3030</v>
          </cell>
          <cell r="D108" t="str">
            <v>ARRUELA QUADR REG SAE1020 GALV 18,0MM 38,0MM ESP 3MM</v>
          </cell>
        </row>
        <row r="109">
          <cell r="C109">
            <v>3179</v>
          </cell>
          <cell r="D109" t="str">
            <v>CRUZETA DISTR PRFV TIPO RETANG 90X112,5MM 2400MM 400DAN CL 2</v>
          </cell>
        </row>
        <row r="110">
          <cell r="C110">
            <v>3195</v>
          </cell>
          <cell r="D110" t="str">
            <v>GANCHO OLHAL S/TRAVA SAE1045 5000DAN</v>
          </cell>
        </row>
        <row r="111">
          <cell r="C111">
            <v>9010</v>
          </cell>
          <cell r="D111" t="str">
            <v>ISOLADOR SUSP BASTAO POLIM GARF-OLHAL 370MM 380MM 15,0KV</v>
          </cell>
        </row>
        <row r="112">
          <cell r="C112">
            <v>3040</v>
          </cell>
          <cell r="D112" t="str">
            <v>MANILHA SAPATILHA SAE1020 16,0MM 5000DAN</v>
          </cell>
        </row>
        <row r="113">
          <cell r="C113">
            <v>3205</v>
          </cell>
          <cell r="D113" t="str">
            <v>MAO FRANCESA TIPO BECO COMPRIMENTO 1970MM</v>
          </cell>
        </row>
        <row r="114">
          <cell r="C114">
            <v>2342</v>
          </cell>
          <cell r="D114" t="str">
            <v>PARAFUSO CABECA QUADRADA 16X200MM EM ACO CARBONO ZINCADA POR IMERSAO A QUENTE</v>
          </cell>
        </row>
        <row r="115">
          <cell r="C115">
            <v>10206</v>
          </cell>
          <cell r="D115" t="str">
            <v>PARAFUSO ROSC TOT SAE1010 RT MG M16X 250MM</v>
          </cell>
        </row>
        <row r="116">
          <cell r="C116">
            <v>3492</v>
          </cell>
          <cell r="D116" t="str">
            <v>PARAFUSO ROSC TOT SAE1010 RT MG M16X 450MM</v>
          </cell>
        </row>
        <row r="117">
          <cell r="C117" t="str">
            <v>Sem referência</v>
          </cell>
          <cell r="D117" t="str">
            <v>PORCA OLHAL STD SAE1045 GALV MG M16 78,0MM</v>
          </cell>
        </row>
        <row r="118">
          <cell r="C118">
            <v>3030</v>
          </cell>
          <cell r="D118" t="str">
            <v>ARRUELA QUADR REG SAE1020 GALV 18,0MM 38,0MM ESP 3MM</v>
          </cell>
        </row>
        <row r="119">
          <cell r="C119">
            <v>3179</v>
          </cell>
          <cell r="D119" t="str">
            <v>CRUZETA DISTR PRFV TIPO RETANG 90X112,5MM 2400MM 400DAN CL 2</v>
          </cell>
        </row>
        <row r="120">
          <cell r="C120">
            <v>1575</v>
          </cell>
          <cell r="D120" t="str">
            <v>FIO ALUMINIO 6 AWG 1F MOLE</v>
          </cell>
        </row>
        <row r="121">
          <cell r="C121">
            <v>1430</v>
          </cell>
          <cell r="D121" t="str">
            <v>FITA AMARRACAO CABOS LISA ALUMINIO 10,0MM 1,00MM</v>
          </cell>
        </row>
        <row r="122">
          <cell r="C122">
            <v>3195</v>
          </cell>
          <cell r="D122" t="str">
            <v>GANCHO OLHAL S/TRAVA SAE1045 5000DAN</v>
          </cell>
        </row>
        <row r="123">
          <cell r="C123">
            <v>9115</v>
          </cell>
          <cell r="D123" t="str">
            <v>ISOLADOR PILAR PORC VERT S/GRP 300,0MM 15KV 800DAN</v>
          </cell>
        </row>
        <row r="124">
          <cell r="C124">
            <v>9010</v>
          </cell>
          <cell r="D124" t="str">
            <v>ISOLADOR SUSP BASTAO POLIM GARF-OLHAL 370MM 380MM 15,0KV</v>
          </cell>
        </row>
        <row r="125">
          <cell r="C125">
            <v>3040</v>
          </cell>
          <cell r="D125" t="str">
            <v>MANILHA SAPATILHA SAE1020 16,0MM 5000DAN</v>
          </cell>
        </row>
        <row r="126">
          <cell r="C126">
            <v>3210</v>
          </cell>
          <cell r="D126" t="str">
            <v>MAO FRANCESA PLANA SAE 1020 32X 6X 726MM</v>
          </cell>
        </row>
        <row r="127">
          <cell r="C127">
            <v>2342</v>
          </cell>
          <cell r="D127" t="str">
            <v>PARAFUSO CABECA QUADRADA 16X200MM EM ACO CARBONO ZINCADA POR IMERSAO A QUENTE</v>
          </cell>
        </row>
        <row r="128">
          <cell r="C128">
            <v>10206</v>
          </cell>
          <cell r="D128" t="str">
            <v>PARAFUSO ROSC TOT SAE1010 RT MG M16X 250MM</v>
          </cell>
        </row>
        <row r="129">
          <cell r="C129">
            <v>3492</v>
          </cell>
          <cell r="D129" t="str">
            <v>PARAFUSO ROSC TOT SAE1010 RT MG M16X 450MM</v>
          </cell>
        </row>
        <row r="130">
          <cell r="C130">
            <v>31031</v>
          </cell>
          <cell r="D130" t="str">
            <v>PINO ISOLADOR CABECA DE CHUMBO 294MM, COMPRIMENTO TOTAL APROXIMADO 294 MM (150MM ACIMA DO BATENTE E 50MM ABAIXO DO BATENTE Ø 16MM COM MIN. 70MM DE ROSCA), EM ACO CARBONO ZINCADO POR IMERSAO A QUENTE, DIMENSOES DA CABECA COM ROSCA DE CHUMBO COM 40 MM</v>
          </cell>
        </row>
        <row r="131">
          <cell r="C131" t="str">
            <v>Sem referência</v>
          </cell>
          <cell r="D131" t="str">
            <v>PORCA OLHAL STD SAE1045 GALV MG M16 78,0MM</v>
          </cell>
        </row>
        <row r="132">
          <cell r="C132">
            <v>3030</v>
          </cell>
          <cell r="D132" t="str">
            <v>ARRUELA QUADR REG SAE1020 GALV 18,0MM 38,0MM ESP 3MM</v>
          </cell>
        </row>
        <row r="133">
          <cell r="C133">
            <v>3179</v>
          </cell>
          <cell r="D133" t="str">
            <v>CRUZETA DISTR PRFV TIPO RETANG 90X112,5MM 2400MM 400DAN CL 2</v>
          </cell>
        </row>
        <row r="134">
          <cell r="C134">
            <v>1575</v>
          </cell>
          <cell r="D134" t="str">
            <v>FIO ALUMINIO 6 AWG 1F MOLE</v>
          </cell>
        </row>
        <row r="135">
          <cell r="C135">
            <v>1430</v>
          </cell>
          <cell r="D135" t="str">
            <v>FITA AMARRACAO CABOS LISA ALUMINIO 10,0MM 1,00MM</v>
          </cell>
        </row>
        <row r="136">
          <cell r="C136">
            <v>3195</v>
          </cell>
          <cell r="D136" t="str">
            <v>GANCHO OLHAL S/TRAVA SAE1045 5000DAN</v>
          </cell>
        </row>
        <row r="137">
          <cell r="C137">
            <v>9115</v>
          </cell>
          <cell r="D137" t="str">
            <v>ISOLADOR PILAR PORC VERT S/GRP 300,0MM 15KV 800DAN</v>
          </cell>
        </row>
        <row r="138">
          <cell r="C138">
            <v>9010</v>
          </cell>
          <cell r="D138" t="str">
            <v>ISOLADOR SUSP BASTAO POLIM GARF-OLHAL 370MM 380MM 15,0KV</v>
          </cell>
        </row>
        <row r="139">
          <cell r="C139">
            <v>3040</v>
          </cell>
          <cell r="D139" t="str">
            <v>MANILHA SAPATILHA SAE1020 16,0MM 5000DAN</v>
          </cell>
        </row>
        <row r="140">
          <cell r="C140">
            <v>3216</v>
          </cell>
          <cell r="D140" t="str">
            <v>MAO FRANCESA PLANA 619 MM , ACO CARBONO, ZINCADA</v>
          </cell>
        </row>
        <row r="141">
          <cell r="C141">
            <v>2342</v>
          </cell>
          <cell r="D141" t="str">
            <v>PARAFUSO CABECA QUADRADA 16X200MM EM ACO CARBONO ZINCADA POR IMERSAO A QUENTE</v>
          </cell>
        </row>
        <row r="142">
          <cell r="C142">
            <v>10206</v>
          </cell>
          <cell r="D142" t="str">
            <v>PARAFUSO ROSC TOT SAE1010 RT MG M16X 250MM</v>
          </cell>
        </row>
        <row r="143">
          <cell r="C143">
            <v>3492</v>
          </cell>
          <cell r="D143" t="str">
            <v>PARAFUSO ROSC TOT SAE1010 RT MG M16X 450MM</v>
          </cell>
        </row>
        <row r="144">
          <cell r="C144">
            <v>31031</v>
          </cell>
          <cell r="D144" t="str">
            <v>PINO ISOLADOR CABECA DE CHUMBO 294MM, COMPRIMENTO TOTAL APROXIMADO 294 MM (150MM ACIMA DO BATENTE E 50MM ABAIXO DO BATENTE Ø 16MM COM MIN. 70MM DE ROSCA), EM ACO CARBONO ZINCADO POR IMERSAO A QUENTE, DIMENSOES DA CABECA COM ROSCA DE CHUMBO COM 40 MM</v>
          </cell>
        </row>
        <row r="145">
          <cell r="C145" t="str">
            <v>Sem referência</v>
          </cell>
          <cell r="D145" t="str">
            <v>PORCA OLHAL STD SAE1045 GALV MG M16 78,0MM</v>
          </cell>
        </row>
        <row r="146">
          <cell r="C146">
            <v>3030</v>
          </cell>
          <cell r="D146" t="str">
            <v>ARRUELA QUADR REG SAE1020 GALV 18,0MM 38,0MM ESP 3MM</v>
          </cell>
        </row>
        <row r="147">
          <cell r="C147">
            <v>3179</v>
          </cell>
          <cell r="D147" t="str">
            <v>CRUZETA DISTR PRFV TIPO RETANG 90X112,5MM 2400MM 400DAN CL 2</v>
          </cell>
        </row>
        <row r="148">
          <cell r="C148">
            <v>1575</v>
          </cell>
          <cell r="D148" t="str">
            <v>FIO ALUMINIO 6 AWG 1F MOLE</v>
          </cell>
        </row>
        <row r="149">
          <cell r="C149">
            <v>1430</v>
          </cell>
          <cell r="D149" t="str">
            <v>FITA AMARRACAO CABOS LISA ALUMINIO 10,0MM 1,00MM</v>
          </cell>
        </row>
        <row r="150">
          <cell r="C150">
            <v>3195</v>
          </cell>
          <cell r="D150" t="str">
            <v>GANCHO OLHAL S/TRAVA SAE1045 5000DAN</v>
          </cell>
        </row>
        <row r="151">
          <cell r="C151">
            <v>9115</v>
          </cell>
          <cell r="D151" t="str">
            <v>ISOLADOR PILAR PORC VERT S/GRP 300,0MM 15KV 800DAN</v>
          </cell>
        </row>
        <row r="152">
          <cell r="C152">
            <v>9010</v>
          </cell>
          <cell r="D152" t="str">
            <v>ISOLADOR SUSP BASTAO POLIM GARF-OLHAL 370MM 380MM 15,0KV</v>
          </cell>
        </row>
        <row r="153">
          <cell r="C153">
            <v>3040</v>
          </cell>
          <cell r="D153" t="str">
            <v>MANILHA SAPATILHA SAE1020 16,0MM 5000DAN</v>
          </cell>
        </row>
        <row r="154">
          <cell r="C154">
            <v>3205</v>
          </cell>
          <cell r="D154" t="str">
            <v>MAO FRANCESA TIPO BECO COMPRIMENTO 1970MM</v>
          </cell>
        </row>
        <row r="155">
          <cell r="C155">
            <v>2342</v>
          </cell>
          <cell r="D155" t="str">
            <v>PARAFUSO CABECA QUADRADA 16X200MM EM ACO CARBONO ZINCADA POR IMERSAO A QUENTE</v>
          </cell>
        </row>
        <row r="156">
          <cell r="C156">
            <v>10206</v>
          </cell>
          <cell r="D156" t="str">
            <v>PARAFUSO ROSC TOT SAE1010 RT MG M16X 250MM</v>
          </cell>
        </row>
        <row r="157">
          <cell r="C157">
            <v>3492</v>
          </cell>
          <cell r="D157" t="str">
            <v>PARAFUSO ROSC TOT SAE1010 RT MG M16X 450MM</v>
          </cell>
        </row>
        <row r="158">
          <cell r="C158">
            <v>31031</v>
          </cell>
          <cell r="D158" t="str">
            <v>PINO ISOLADOR CABECA DE CHUMBO 294MM, COMPRIMENTO TOTAL APROXIMADO 294 MM (150MM ACIMA DO BATENTE E 50MM ABAIXO DO BATENTE Ø 16MM COM MIN. 70MM DE ROSCA), EM ACO CARBONO ZINCADO POR IMERSAO A QUENTE, DIMENSOES DA CABECA COM ROSCA DE CHUMBO COM 40 MM</v>
          </cell>
        </row>
        <row r="159">
          <cell r="C159" t="str">
            <v>Sem referência</v>
          </cell>
          <cell r="D159" t="str">
            <v>PORCA OLHAL STD SAE1045 GALV MG M16 78,0MM</v>
          </cell>
        </row>
        <row r="160">
          <cell r="C160">
            <v>3030</v>
          </cell>
          <cell r="D160" t="str">
            <v>ARRUELA QUADR REG SAE1020 GALV 18,0MM 38,0MM ESP 3MM</v>
          </cell>
        </row>
        <row r="161">
          <cell r="C161">
            <v>4135</v>
          </cell>
          <cell r="D161" t="str">
            <v>BRACO REDE COMP TIPO L 15KV SAE1010/20 354MM</v>
          </cell>
        </row>
        <row r="162">
          <cell r="C162">
            <v>1410</v>
          </cell>
          <cell r="D162" t="str">
            <v>ESPACADOR LOSANGULAR POLIMERICO 15 KV COM GARRAS, COR CINZA, PARA REDE PROTEGIDA, APLICACAO EM CABO COM DIAMETRO EXTERNO DE 35-300MM², RESISTENCIA AO TRILHAMENTO ELETRICO COM PROTECAO ANTI-UV, RESISTENCIA MINIMA 450DAN.</v>
          </cell>
        </row>
        <row r="163">
          <cell r="C163">
            <v>10206</v>
          </cell>
          <cell r="D163" t="str">
            <v>PARAFUSO ROSC TOT SAE1010 RT MG M16X 250MM</v>
          </cell>
        </row>
        <row r="164">
          <cell r="C164">
            <v>3030</v>
          </cell>
          <cell r="D164" t="str">
            <v>ARRUELA QUADR REG SAE1020 GALV 18,0MM 38,0MM ESP 3MM</v>
          </cell>
        </row>
        <row r="165">
          <cell r="C165">
            <v>1210</v>
          </cell>
          <cell r="D165" t="str">
            <v>BRACO REDE COMP ANTI-BALANCO 15KV PEAD 305MM</v>
          </cell>
        </row>
        <row r="166">
          <cell r="C166">
            <v>4135</v>
          </cell>
          <cell r="D166" t="str">
            <v>BRACO REDE COMP TIPO L 15KV SAE1010/20 354MM</v>
          </cell>
        </row>
        <row r="167">
          <cell r="C167">
            <v>1410</v>
          </cell>
          <cell r="D167" t="str">
            <v>ESPACADOR LOSANGULAR POLIMERICO 15 KV COM GARRAS, COR CINZA, PARA REDE PROTEGIDA, APLICACAO EM CABO COM DIAMETRO EXTERNO DE 35-300MM², RESISTENCIA AO TRILHAMENTO ELETRICO COM PROTECAO ANTI-UV, RESISTENCIA MINIMA 450DAN.</v>
          </cell>
        </row>
        <row r="168">
          <cell r="C168">
            <v>3525</v>
          </cell>
          <cell r="D168" t="str">
            <v>ESTRIBO P/ BRACO TIPO L, ACO CARBONO ZINCADO A QUENTE P/ REDE COMPACTA.</v>
          </cell>
        </row>
        <row r="169">
          <cell r="C169">
            <v>3470</v>
          </cell>
          <cell r="D169" t="str">
            <v>PARAFUSO ABAU SAE1020 RP MG M16X 70MM</v>
          </cell>
        </row>
        <row r="170">
          <cell r="C170">
            <v>10206</v>
          </cell>
          <cell r="D170" t="str">
            <v>PARAFUSO ROSC TOT SAE1010 RT MG M16X 250MM</v>
          </cell>
        </row>
        <row r="171">
          <cell r="C171">
            <v>4134</v>
          </cell>
          <cell r="D171" t="str">
            <v>BRACO REDE COMP TIPO J 15/35KV SAE1010/20 1650MM</v>
          </cell>
        </row>
        <row r="172">
          <cell r="C172">
            <v>3090</v>
          </cell>
          <cell r="D172" t="str">
            <v>CINTA POSTE CIRCULAR SAE1020 250,0MM</v>
          </cell>
        </row>
        <row r="173">
          <cell r="C173">
            <v>1410</v>
          </cell>
          <cell r="D173" t="str">
            <v>ESPACADOR LOSANGULAR POLIMERICO 15 KV COM GARRAS, COR CINZA, PARA REDE PROTEGIDA, APLICACAO EM CABO COM DIAMETRO EXTERNO DE 35-300MM², RESISTENCIA AO TRILHAMENTO ELETRICO COM PROTECAO ANTI-UV, RESISTENCIA MINIMA 450DAN.</v>
          </cell>
        </row>
        <row r="174">
          <cell r="C174">
            <v>3525</v>
          </cell>
          <cell r="D174" t="str">
            <v>ESTRIBO P/ BRACO TIPO L, ACO CARBONO ZINCADO A QUENTE P/ REDE COMPACTA.</v>
          </cell>
        </row>
        <row r="175">
          <cell r="C175">
            <v>3264</v>
          </cell>
          <cell r="D175" t="str">
            <v>PARAFUSO ABAU SAE1020 RP MG M16X 45MM</v>
          </cell>
        </row>
        <row r="176">
          <cell r="C176">
            <v>3470</v>
          </cell>
          <cell r="D176" t="str">
            <v>PARAFUSO ABAU SAE1020 RP MG M16X 70MM</v>
          </cell>
        </row>
        <row r="177">
          <cell r="C177">
            <v>1045</v>
          </cell>
          <cell r="D177" t="str">
            <v>ALCA PREFORMADA PARA CABO DE ACO 9,52MM² (3/8") MM², USO EM CABO ACO GALVANIZADO EHS, HS E SM DE 9,52MM², DIAMETRO NOMINAL 3/8", FORMACAO 7 FIOS, COM PARTE INTERNA ABRASIVA, COMPRIMENTO APROXIMADO 890 MM, PESO APROXIMADO 0,405KG POR METRO, PARA CORD</v>
          </cell>
        </row>
        <row r="178">
          <cell r="C178">
            <v>1140</v>
          </cell>
          <cell r="D178" t="str">
            <v>ANEL AMARRACAO SI P/ISOLADOR 15,0KV 45X110X160MM VERM</v>
          </cell>
        </row>
        <row r="179">
          <cell r="C179">
            <v>3030</v>
          </cell>
          <cell r="D179" t="str">
            <v>ARRUELA QUADR REG SAE1020 GALV 18,0MM 38,0MM ESP 3MM</v>
          </cell>
        </row>
        <row r="180">
          <cell r="C180">
            <v>4030</v>
          </cell>
          <cell r="D180" t="str">
            <v>BRACO REDE COMP TIPO C 15KV SAE1010/20 580MM</v>
          </cell>
        </row>
        <row r="181">
          <cell r="C181">
            <v>9005</v>
          </cell>
          <cell r="D181" t="str">
            <v>ISOLADOR PINO POLIMERICO CINZA 280,0MM 15KV</v>
          </cell>
        </row>
        <row r="182">
          <cell r="C182">
            <v>10206</v>
          </cell>
          <cell r="D182" t="str">
            <v>PARAFUSO ROSC TOT SAE1010 RT MG M16X 250MM</v>
          </cell>
        </row>
        <row r="183">
          <cell r="C183">
            <v>3315</v>
          </cell>
          <cell r="D183" t="str">
            <v>PINO PARA ISOLADOR COM ROSCA INTERNA</v>
          </cell>
        </row>
        <row r="184">
          <cell r="C184" t="str">
            <v>Sem referência</v>
          </cell>
          <cell r="D184" t="str">
            <v>PORCA OLHAL STD SAE1045 GALV MG M16 78,0MM</v>
          </cell>
        </row>
        <row r="185">
          <cell r="C185">
            <v>3069</v>
          </cell>
          <cell r="D185" t="str">
            <v>SAPATILHA STD SAE 1020 3/8</v>
          </cell>
        </row>
        <row r="186">
          <cell r="C186">
            <v>1045</v>
          </cell>
          <cell r="D186" t="str">
            <v>ALCA PREFORMADA PARA CABO DE ACO 9,52MM² (3/8") MM², USO EM CABO ACO GALVANIZADO EHS, HS E SM DE 9,52MM², DIAMETRO NOMINAL 3/8", FORMACAO 7 FIOS, COM PARTE INTERNA ABRASIVA, COMPRIMENTO APROXIMADO 890 MM, PESO APROXIMADO 0,405KG POR METRO, PARA CORD</v>
          </cell>
        </row>
        <row r="187">
          <cell r="C187">
            <v>1140</v>
          </cell>
          <cell r="D187" t="str">
            <v>ANEL AMARRACAO SI P/ISOLADOR 15,0KV 45X110X160MM VERM</v>
          </cell>
        </row>
        <row r="188">
          <cell r="C188">
            <v>3030</v>
          </cell>
          <cell r="D188" t="str">
            <v>ARRUELA QUADR REG SAE1020 GALV 18,0MM 38,0MM ESP 3MM</v>
          </cell>
        </row>
        <row r="189">
          <cell r="C189">
            <v>9005</v>
          </cell>
          <cell r="D189" t="str">
            <v>ISOLADOR PINO POLIMERICO CINZA 280,0MM 15KV</v>
          </cell>
        </row>
        <row r="190">
          <cell r="C190">
            <v>10206</v>
          </cell>
          <cell r="D190" t="str">
            <v>PARAFUSO ROSC TOT SAE1010 RT MG M16X 250MM</v>
          </cell>
        </row>
        <row r="191">
          <cell r="C191">
            <v>3315</v>
          </cell>
          <cell r="D191" t="str">
            <v>PINO PARA ISOLADOR COM ROSCA INTERNA</v>
          </cell>
        </row>
        <row r="192">
          <cell r="C192" t="str">
            <v>Sem referência</v>
          </cell>
          <cell r="D192" t="str">
            <v>PORCA OLHAL STD SAE1045 GALV MG M16 78,0MM</v>
          </cell>
        </row>
        <row r="193">
          <cell r="C193">
            <v>3069</v>
          </cell>
          <cell r="D193" t="str">
            <v>SAPATILHA STD SAE 1020 3/8</v>
          </cell>
        </row>
        <row r="194">
          <cell r="C194">
            <v>3925</v>
          </cell>
          <cell r="D194" t="str">
            <v>SUPORTE HORIZONTAL 15 KV 300X200X300MM 200 DAN</v>
          </cell>
        </row>
        <row r="195">
          <cell r="C195">
            <v>1045</v>
          </cell>
          <cell r="D195" t="str">
            <v>ALCA PREFORMADA PARA CABO DE ACO 9,52MM² (3/8") MM², USO EM CABO ACO GALVANIZADO EHS, HS E SM DE 9,52MM², DIAMETRO NOMINAL 3/8", FORMACAO 7 FIOS, COM PARTE INTERNA ABRASIVA, COMPRIMENTO APROXIMADO 890 MM, PESO APROXIMADO 0,405KG POR METRO, PARA CORD</v>
          </cell>
        </row>
        <row r="196">
          <cell r="C196">
            <v>1140</v>
          </cell>
          <cell r="D196" t="str">
            <v>ANEL AMARRACAO SI P/ISOLADOR 15,0KV 45X110X160MM VERM</v>
          </cell>
        </row>
        <row r="197">
          <cell r="C197">
            <v>3030</v>
          </cell>
          <cell r="D197" t="str">
            <v>ARRUELA QUADR REG SAE1020 GALV 18,0MM 38,0MM ESP 3MM</v>
          </cell>
        </row>
        <row r="198">
          <cell r="C198">
            <v>4030</v>
          </cell>
          <cell r="D198" t="str">
            <v>BRACO REDE COMP TIPO C 15KV SAE1010/20 580MM</v>
          </cell>
        </row>
        <row r="199">
          <cell r="C199">
            <v>4115</v>
          </cell>
          <cell r="D199" t="str">
            <v>CANTONEIRA PERFILADO ABAS IGUAIS 6,00MM 65X65X900MM 15/35KV</v>
          </cell>
        </row>
        <row r="200">
          <cell r="C200">
            <v>3195</v>
          </cell>
          <cell r="D200" t="str">
            <v>GANCHO OLHAL S/TRAVA SAE1045 5000DAN</v>
          </cell>
        </row>
        <row r="201">
          <cell r="C201">
            <v>9005</v>
          </cell>
          <cell r="D201" t="str">
            <v>ISOLADOR PINO POLIMERICO CINZA 280,0MM 15KV</v>
          </cell>
        </row>
        <row r="202">
          <cell r="C202">
            <v>9010</v>
          </cell>
          <cell r="D202" t="str">
            <v>ISOLADOR SUSP BASTAO POLIM GARF-OLHAL 370MM 380MM 15,0KV</v>
          </cell>
        </row>
        <row r="203">
          <cell r="C203">
            <v>3040</v>
          </cell>
          <cell r="D203" t="str">
            <v>MANILHA SAPATILHA SAE1020 16,0MM 5000DAN</v>
          </cell>
        </row>
        <row r="204">
          <cell r="C204">
            <v>3040</v>
          </cell>
          <cell r="D204" t="str">
            <v>MANILHA SAPATILHA RUPT 5.000DAN, MANILHA SAPATILHA PARA ALCA PREFORMADA, EM ACO CARBONO ABNT 1010 A 1020, FORJADO E ZINCADO A QUENTE,TAMANHO MINIMO 110X60MM DIAMETRO DA CAVA 20MM COM PINO M16 E CUPILHA, RUPTURA 5000DAN (50KN).</v>
          </cell>
        </row>
        <row r="205">
          <cell r="C205">
            <v>3264</v>
          </cell>
          <cell r="D205" t="str">
            <v>PARAFUSO ABAU SAE1020 RP MG M16X 45MM</v>
          </cell>
        </row>
        <row r="206">
          <cell r="C206">
            <v>10206</v>
          </cell>
          <cell r="D206" t="str">
            <v>PARAFUSO ROSC TOT SAE1010 RT MG M16X 250MM</v>
          </cell>
        </row>
        <row r="207">
          <cell r="C207">
            <v>3315</v>
          </cell>
          <cell r="D207" t="str">
            <v>PINO PARA ISOLADOR COM ROSCA INTERNA</v>
          </cell>
        </row>
        <row r="208">
          <cell r="C208" t="str">
            <v>Sem referência</v>
          </cell>
          <cell r="D208" t="str">
            <v>PORCA OLHAL STD SAE1045 GALV MG M16 78,0MM</v>
          </cell>
        </row>
        <row r="209">
          <cell r="C209">
            <v>3069</v>
          </cell>
          <cell r="D209" t="str">
            <v>SAPATILHA STD SAE 1020 3/8</v>
          </cell>
        </row>
        <row r="210">
          <cell r="C210">
            <v>1045</v>
          </cell>
          <cell r="D210" t="str">
            <v>ALCA PREFORMADA PARA CABO DE ACO 9,52MM² (3/8") MM², USO EM CABO ACO GALVANIZADO EHS, HS E SM DE 9,52MM², DIAMETRO NOMINAL 3/8", FORMACAO 7 FIOS, COM PARTE INTERNA ABRASIVA, COMPRIMENTO APROXIMADO 890 MM, PESO APROXIMADO 0,405KG POR METRO, PARA CORD</v>
          </cell>
        </row>
        <row r="211">
          <cell r="C211">
            <v>1140</v>
          </cell>
          <cell r="D211" t="str">
            <v>ANEL AMARRACAO SI P/ISOLADOR 15,0KV 45X110X160MM VERM</v>
          </cell>
        </row>
        <row r="212">
          <cell r="C212">
            <v>4030</v>
          </cell>
          <cell r="D212" t="str">
            <v>BRACO REDE COMP TIPO C 15KV SAE1010/20 580MM</v>
          </cell>
        </row>
        <row r="213">
          <cell r="C213">
            <v>9005</v>
          </cell>
          <cell r="D213" t="str">
            <v>ISOLADOR PINO POLIMERICO CINZA 280,0MM 15KV</v>
          </cell>
        </row>
        <row r="214">
          <cell r="C214">
            <v>10206</v>
          </cell>
          <cell r="D214" t="str">
            <v>PARAFUSO ROSC TOT SAE1010 RT MG M16X 250MM</v>
          </cell>
        </row>
        <row r="215">
          <cell r="C215">
            <v>3315</v>
          </cell>
          <cell r="D215" t="str">
            <v>PINO PARA ISOLADOR COM ROSCA INTERNA</v>
          </cell>
        </row>
        <row r="216">
          <cell r="C216" t="str">
            <v>Sem referência</v>
          </cell>
          <cell r="D216" t="str">
            <v>PORCA OLHAL STD SAE1045 GALV MG M16 78,0MM</v>
          </cell>
        </row>
        <row r="217">
          <cell r="C217">
            <v>3069</v>
          </cell>
          <cell r="D217" t="str">
            <v>SAPATILHA STD SAE 1020 3/8</v>
          </cell>
        </row>
        <row r="218">
          <cell r="C218">
            <v>3030</v>
          </cell>
          <cell r="D218" t="str">
            <v>ARRUELA QUADR REG SAE1020 GALV 18,0MM 38,0MM ESP 3MM</v>
          </cell>
        </row>
        <row r="219">
          <cell r="C219">
            <v>3179</v>
          </cell>
          <cell r="D219" t="str">
            <v>CRUZETA DISTR PRFV TIPO RETANG 90X112,5MM 2400MM 400DAN CL 2</v>
          </cell>
        </row>
        <row r="220">
          <cell r="C220">
            <v>3210</v>
          </cell>
          <cell r="D220" t="str">
            <v>MAO FRANCESA PLANA SAE 1020 32X 6X 726MM</v>
          </cell>
        </row>
        <row r="221">
          <cell r="C221">
            <v>2342</v>
          </cell>
          <cell r="D221" t="str">
            <v>PARAFUSO CABECA QUADRADA 16X200MM EM ACO CARBONO ZINCADA POR IMERSAO A QUENTE</v>
          </cell>
        </row>
        <row r="222">
          <cell r="C222">
            <v>10206</v>
          </cell>
          <cell r="D222" t="str">
            <v>PARAFUSO ROSC TOT SAE1010 RT MG M16X 250MM</v>
          </cell>
        </row>
        <row r="223">
          <cell r="C223">
            <v>1045</v>
          </cell>
          <cell r="D223" t="str">
            <v>ALCA PREFORMADA PARA CABO DE ACO 9,52MM² (3/8") MM², USO EM CABO ACO GALVANIZADO EHS, HS E SM DE 9,52MM², DIAMETRO NOMINAL 3/8", FORMACAO 7 FIOS, COM PARTE INTERNA ABRASIVA, COMPRIMENTO APROXIMADO 890 MM, PESO APROXIMADO 0,405KG POR METRO, PARA CORD</v>
          </cell>
        </row>
        <row r="224">
          <cell r="C224">
            <v>3030</v>
          </cell>
          <cell r="D224" t="str">
            <v>ARRUELA QUADR REG SAE1020 GALV 18,0MM 38,0MM ESP 3MM</v>
          </cell>
        </row>
        <row r="225">
          <cell r="C225">
            <v>4030</v>
          </cell>
          <cell r="D225" t="str">
            <v>BRACO REDE COMP TIPO C 15KV SAE1010/20 580MM</v>
          </cell>
        </row>
        <row r="226">
          <cell r="C226">
            <v>4115</v>
          </cell>
          <cell r="D226" t="str">
            <v>CANTONEIRA PERFILADO ABAS IGUAIS 6,00MM 65X65X900MM 15/35KV</v>
          </cell>
        </row>
        <row r="227">
          <cell r="C227">
            <v>3195</v>
          </cell>
          <cell r="D227" t="str">
            <v>GANCHO OLHAL S/TRAVA SAE1045 5000DAN</v>
          </cell>
        </row>
        <row r="228">
          <cell r="C228">
            <v>9010</v>
          </cell>
          <cell r="D228" t="str">
            <v>ISOLADOR SUSP BASTAO POLIM GARF-OLHAL 370MM 380MM 15,0KV</v>
          </cell>
        </row>
        <row r="229">
          <cell r="C229">
            <v>3040</v>
          </cell>
          <cell r="D229" t="str">
            <v>MANILHA SAPATILHA SAE1020 16,0MM 5000DAN</v>
          </cell>
        </row>
        <row r="230">
          <cell r="C230">
            <v>3040</v>
          </cell>
          <cell r="D230" t="str">
            <v>MANILHA SAPATILHA RUPT 5.000DAN, MANILHA SAPATILHA PARA ALCA PREFORMADA, EM ACO CARBONO ABNT 1010 A 1020, FORJADO E ZINCADO A QUENTE,TAMANHO MINIMO 110X60MM DIAMETRO DA CAVA 20MM COM PINO M16 E CUPILHA, RUPTURA 5000DAN (50KN).</v>
          </cell>
        </row>
        <row r="231">
          <cell r="C231">
            <v>3264</v>
          </cell>
          <cell r="D231" t="str">
            <v>PARAFUSO ABAU SAE1020 RP MG M16X 45MM</v>
          </cell>
        </row>
        <row r="232">
          <cell r="C232">
            <v>10206</v>
          </cell>
          <cell r="D232" t="str">
            <v>PARAFUSO ROSC TOT SAE1010 RT MG M16X 250MM</v>
          </cell>
        </row>
        <row r="233">
          <cell r="C233" t="str">
            <v>Sem referência</v>
          </cell>
          <cell r="D233" t="str">
            <v>PORCA OLHAL STD SAE1045 GALV MG M16 78,0MM</v>
          </cell>
        </row>
        <row r="234">
          <cell r="C234">
            <v>3069</v>
          </cell>
          <cell r="D234" t="str">
            <v>SAPATILHA STD SAE 1020 3/8</v>
          </cell>
        </row>
        <row r="235">
          <cell r="C235">
            <v>3030</v>
          </cell>
          <cell r="D235" t="str">
            <v>ARRUELA QUADR REG SAE1020 GALV 18,0MM 38,0MM ESP 3MM</v>
          </cell>
        </row>
        <row r="236">
          <cell r="C236">
            <v>3030</v>
          </cell>
          <cell r="D236" t="str">
            <v>ARRUELA QUADR REG SAE1020 GALV 18,0MM 38,0MM ESP 3MM</v>
          </cell>
        </row>
        <row r="237">
          <cell r="C237">
            <v>3179</v>
          </cell>
          <cell r="D237" t="str">
            <v>CRUZETA POSTE FIB VID RETANG 90X112MM 2400MM</v>
          </cell>
        </row>
        <row r="238">
          <cell r="C238">
            <v>3195</v>
          </cell>
          <cell r="D238" t="str">
            <v>GANCHO OLHAL S/TRAVA SAE1045 5000DAN</v>
          </cell>
        </row>
        <row r="239">
          <cell r="C239">
            <v>9010</v>
          </cell>
          <cell r="D239" t="str">
            <v>ISOLADOR SUSP BASTAO POLIM GARF-OLHAL 370MM 380MM 15,0KV</v>
          </cell>
        </row>
        <row r="240">
          <cell r="C240">
            <v>3040</v>
          </cell>
          <cell r="D240" t="str">
            <v>MANILHA SAPATILHA SAE1020 16,0MM 5000DAN</v>
          </cell>
        </row>
        <row r="241">
          <cell r="C241">
            <v>3210</v>
          </cell>
          <cell r="D241" t="str">
            <v>MAO FRANCESA PLANA SAE 1020 32X 6X 726MM</v>
          </cell>
        </row>
        <row r="242">
          <cell r="C242">
            <v>2342</v>
          </cell>
          <cell r="D242" t="str">
            <v>PARAFUSO CABECA QUADRADA 16X200MM EM ACO CARBONO ZINCADA POR IMERSAO A QUENTE</v>
          </cell>
        </row>
        <row r="243">
          <cell r="C243">
            <v>10206</v>
          </cell>
          <cell r="D243" t="str">
            <v>PARAFUSO ROSC TOT SAE1010 RT MG M16X 250MM</v>
          </cell>
        </row>
        <row r="244">
          <cell r="C244">
            <v>3492</v>
          </cell>
          <cell r="D244" t="str">
            <v>PARAFUSO ROSC TOT SAE1010 RT MG M16X 450MM</v>
          </cell>
        </row>
        <row r="245">
          <cell r="C245" t="str">
            <v>Sem referência</v>
          </cell>
          <cell r="D245" t="str">
            <v>PORCA OLHAL STD SAE1045 GALV MG M16 78,0MM</v>
          </cell>
        </row>
        <row r="246">
          <cell r="C246">
            <v>3069</v>
          </cell>
          <cell r="D246" t="str">
            <v>SAPATILHA STD SAE 1020 3/8</v>
          </cell>
        </row>
        <row r="247">
          <cell r="C247">
            <v>1045</v>
          </cell>
          <cell r="D247" t="str">
            <v>ALCA PREFORMADA PARA CABO DE ACO 9,52MM² (3/8") MM², USO EM CABO ACO GALVANIZADO EHS, HS E SM DE 9,52MM², DIAMETRO NOMINAL 3/8", FORMACAO 7 FIOS, COM PARTE INTERNA ABRASIVA, COMPRIMENTO APROXIMADO 890 MM, PESO APROXIMADO 0,405KG POR METRO, PARA CORD</v>
          </cell>
        </row>
        <row r="248">
          <cell r="C248">
            <v>3030</v>
          </cell>
          <cell r="D248" t="str">
            <v>ARRUELA QUADR REG SAE1020 GALV 18,0MM 38,0MM ESP 3MM</v>
          </cell>
        </row>
        <row r="249">
          <cell r="C249">
            <v>3920</v>
          </cell>
          <cell r="D249" t="str">
            <v>FIXADOR PERFIL U ACO CARB 76X 178MM</v>
          </cell>
        </row>
        <row r="250">
          <cell r="C250">
            <v>3195</v>
          </cell>
          <cell r="D250" t="str">
            <v>GANCHO OLHAL S/TRAVA SAE1045 5000DAN</v>
          </cell>
        </row>
        <row r="251">
          <cell r="C251">
            <v>9010</v>
          </cell>
          <cell r="D251" t="str">
            <v>ISOLADOR SUSP BASTAO POLIM GARF-OLHAL 370MM 380MM 15,0KV</v>
          </cell>
        </row>
        <row r="252">
          <cell r="C252">
            <v>3040</v>
          </cell>
          <cell r="D252" t="str">
            <v>MANILHA SAPATILHA SAE1020 16,0MM 5000DAN</v>
          </cell>
        </row>
        <row r="253">
          <cell r="C253">
            <v>3264</v>
          </cell>
          <cell r="D253" t="str">
            <v>PARAFUSO ABAU SAE1020 RP MG M16X 45MM</v>
          </cell>
        </row>
        <row r="254">
          <cell r="C254">
            <v>10206</v>
          </cell>
          <cell r="D254" t="str">
            <v>PARAFUSO ROSC TOT SAE1010 RT MG M16X 250MM</v>
          </cell>
        </row>
        <row r="255">
          <cell r="C255">
            <v>3915</v>
          </cell>
          <cell r="D255" t="str">
            <v>PERFIL U ACO CARB 76,2X38,0X 6,5MM</v>
          </cell>
        </row>
        <row r="256">
          <cell r="C256" t="str">
            <v>Sem referência</v>
          </cell>
          <cell r="D256" t="str">
            <v>PORCA OLHAL STD SAE1045 GALV MG M16 78,0MM</v>
          </cell>
        </row>
        <row r="257">
          <cell r="C257">
            <v>3069</v>
          </cell>
          <cell r="D257" t="str">
            <v>SAPATILHA STD SAE 1020 3/8</v>
          </cell>
        </row>
        <row r="258">
          <cell r="C258">
            <v>1045</v>
          </cell>
          <cell r="D258" t="str">
            <v>ALCA PREFORMADA PARA CABO DE ACO 9,52MM² (3/8") MM², USO EM CABO ACO GALVANIZADO EHS, HS E SM DE 9,52MM², DIAMETRO NOMINAL 3/8", FORMACAO 7 FIOS, COM PARTE INTERNA ABRASIVA, COMPRIMENTO APROXIMADO 890 MM, PESO APROXIMADO 0,405KG POR METRO, PARA CORD</v>
          </cell>
        </row>
        <row r="259">
          <cell r="C259">
            <v>3030</v>
          </cell>
          <cell r="D259" t="str">
            <v>ARRUELA QUADR REG SAE1020 GALV 18,0MM 38,0MM ESP 3MM</v>
          </cell>
        </row>
        <row r="260">
          <cell r="C260">
            <v>3920</v>
          </cell>
          <cell r="D260" t="str">
            <v>FIXADOR PERFIL U ACO CARB 76X 178MM</v>
          </cell>
        </row>
        <row r="261">
          <cell r="C261">
            <v>3195</v>
          </cell>
          <cell r="D261" t="str">
            <v>GANCHO OLHAL S/TRAVA SAE1045 5000DAN</v>
          </cell>
        </row>
        <row r="262">
          <cell r="C262">
            <v>9010</v>
          </cell>
          <cell r="D262" t="str">
            <v>ISOLADOR SUSP BASTAO POLIM GARF-OLHAL 370MM 380MM 15,0KV</v>
          </cell>
        </row>
        <row r="263">
          <cell r="C263">
            <v>3040</v>
          </cell>
          <cell r="D263" t="str">
            <v>MANILHA SAPATILHA SAE1020 16,0MM 5000DAN</v>
          </cell>
        </row>
        <row r="264">
          <cell r="C264">
            <v>3264</v>
          </cell>
          <cell r="D264" t="str">
            <v>PARAFUSO ABAU SAE1020 RP MG M16X 45MM</v>
          </cell>
        </row>
        <row r="265">
          <cell r="C265">
            <v>10206</v>
          </cell>
          <cell r="D265" t="str">
            <v>PARAFUSO ROSC TOT SAE1010 RT MG M16X 250MM</v>
          </cell>
        </row>
        <row r="266">
          <cell r="C266">
            <v>3915</v>
          </cell>
          <cell r="D266" t="str">
            <v>PERFIL U ACO CARB 76,2X38,0X 6,5MM</v>
          </cell>
        </row>
        <row r="267">
          <cell r="C267" t="str">
            <v>Sem referência</v>
          </cell>
          <cell r="D267" t="str">
            <v>PORCA OLHAL STD SAE1045 GALV MG M16 78,0MM</v>
          </cell>
        </row>
        <row r="268">
          <cell r="C268">
            <v>3069</v>
          </cell>
          <cell r="D268" t="str">
            <v>SAPATILHA STD SAE 1020 3/8</v>
          </cell>
        </row>
        <row r="269">
          <cell r="C269">
            <v>3030</v>
          </cell>
          <cell r="D269" t="str">
            <v>ARRUELA QUADR REG SAE1020 GALV 18,0MM 38,0MM ESP 3MM</v>
          </cell>
        </row>
        <row r="270">
          <cell r="C270">
            <v>3179</v>
          </cell>
          <cell r="D270" t="str">
            <v>CRUZETA DISTR PRFV TIPO RETANG 90X112,5MM 2400MM 400DAN CL 2</v>
          </cell>
        </row>
        <row r="271">
          <cell r="C271">
            <v>3210</v>
          </cell>
          <cell r="D271" t="str">
            <v>MAO FRANCESA PLANA SAE 1020 32X 6X 726MM</v>
          </cell>
        </row>
        <row r="272">
          <cell r="C272">
            <v>2342</v>
          </cell>
          <cell r="D272" t="str">
            <v>PARAFUSO CABECA QUADRADA 16X200MM EM ACO CARBONO ZINCADA POR IMERSAO A QUENTE</v>
          </cell>
        </row>
        <row r="273">
          <cell r="C273">
            <v>10206</v>
          </cell>
          <cell r="D273" t="str">
            <v>PARAFUSO ROSC TOT SAE1010 RT MG M16X 250MM</v>
          </cell>
        </row>
        <row r="274">
          <cell r="C274">
            <v>1045</v>
          </cell>
          <cell r="D274" t="str">
            <v>ALCA PREFORMADA PARA CABO DE ACO 9,52MM² (3/8") MM², USO EM CABO ACO GALVANIZADO EHS, HS E SM DE 9,52MM², DIAMETRO NOMINAL 3/8", FORMACAO 7 FIOS, COM PARTE INTERNA ABRASIVA, COMPRIMENTO APROXIMADO 890 MM, PESO APROXIMADO 0,405KG POR METRO, PARA CORD</v>
          </cell>
        </row>
        <row r="275">
          <cell r="C275">
            <v>1140</v>
          </cell>
          <cell r="D275" t="str">
            <v>ANEL AMARRACAO SI P/ISOLADOR 15,0KV 45X110X160MM VERM</v>
          </cell>
        </row>
        <row r="276">
          <cell r="C276">
            <v>3030</v>
          </cell>
          <cell r="D276" t="str">
            <v>ARRUELA QUADR REG SAE1020 GALV 18,0MM 38,0MM ESP 3MM</v>
          </cell>
        </row>
        <row r="277">
          <cell r="C277">
            <v>4030</v>
          </cell>
          <cell r="D277" t="str">
            <v>BRACO REDE COMP TIPO C 15KV SAE1010/20 580MM</v>
          </cell>
        </row>
        <row r="278">
          <cell r="C278">
            <v>3195</v>
          </cell>
          <cell r="D278" t="str">
            <v>GANCHO OLHAL S/TRAVA SAE1045 5000DAN</v>
          </cell>
        </row>
        <row r="279">
          <cell r="C279">
            <v>9005</v>
          </cell>
          <cell r="D279" t="str">
            <v>ISOLADOR PINO POLIMERICO CINZA 280,0MM 15KV</v>
          </cell>
        </row>
        <row r="280">
          <cell r="C280">
            <v>9010</v>
          </cell>
          <cell r="D280" t="str">
            <v>ISOLADOR SUSP BASTAO POLIM GARF-OLHAL 370MM 380MM 15,0KV</v>
          </cell>
        </row>
        <row r="281">
          <cell r="C281">
            <v>3040</v>
          </cell>
          <cell r="D281" t="str">
            <v>MANILHA SAPATILHA SAE1020 16,0MM 5000DAN</v>
          </cell>
        </row>
        <row r="282">
          <cell r="C282">
            <v>3264</v>
          </cell>
          <cell r="D282" t="str">
            <v>PARAFUSO ABAU SAE1020 RP MG M16X 45MM</v>
          </cell>
        </row>
        <row r="283">
          <cell r="C283">
            <v>10206</v>
          </cell>
          <cell r="D283" t="str">
            <v>PARAFUSO ROSC TOT SAE1010 RT MG M16X 250MM</v>
          </cell>
        </row>
        <row r="284">
          <cell r="C284">
            <v>3315</v>
          </cell>
          <cell r="D284" t="str">
            <v>PINO PARA ISOLADOR COM ROSCA INTERNA</v>
          </cell>
        </row>
        <row r="285">
          <cell r="C285" t="str">
            <v>Sem referência</v>
          </cell>
          <cell r="D285" t="str">
            <v>PORCA OLHAL STD SAE1045 GALV MG M16 78,0MM</v>
          </cell>
        </row>
        <row r="286">
          <cell r="C286">
            <v>3069</v>
          </cell>
          <cell r="D286" t="str">
            <v>SAPATILHA STD SAE 1020 3/8</v>
          </cell>
        </row>
        <row r="287">
          <cell r="C287">
            <v>1045</v>
          </cell>
          <cell r="D287" t="str">
            <v>ALCA PREFORMADA PARA CABO DE ACO 9,52MM² (3/8") MM², USO EM CABO ACO GALVANIZADO EHS, HS E SM DE 9,52MM², DIAMETRO NOMINAL 3/8", FORMACAO 7 FIOS, COM PARTE INTERNA ABRASIVA, COMPRIMENTO APROXIMADO 890 MM, PESO APROXIMADO 0,405KG POR METRO, PARA CORD</v>
          </cell>
        </row>
        <row r="288">
          <cell r="C288">
            <v>3030</v>
          </cell>
          <cell r="D288" t="str">
            <v>ARRUELA QUADR REG SAE1020 GALV 18,0MM 38,0MM ESP 3MM</v>
          </cell>
        </row>
        <row r="289">
          <cell r="C289">
            <v>3920</v>
          </cell>
          <cell r="D289" t="str">
            <v>FIXADOR PERFIL U ACO CARB 76X 178MM</v>
          </cell>
        </row>
        <row r="290">
          <cell r="C290">
            <v>3195</v>
          </cell>
          <cell r="D290" t="str">
            <v>GANCHO OLHAL S/TRAVA SAE1045 5000DAN</v>
          </cell>
        </row>
        <row r="291">
          <cell r="C291">
            <v>9005</v>
          </cell>
          <cell r="D291" t="str">
            <v>ISOLADOR PINO POLIMERICO CINZA 280,0MM 15KV</v>
          </cell>
        </row>
        <row r="292">
          <cell r="C292">
            <v>9010</v>
          </cell>
          <cell r="D292" t="str">
            <v>ISOLADOR SUSP BASTAO POLIM GARF-OLHAL 370MM 380MM 15,0KV</v>
          </cell>
        </row>
        <row r="293">
          <cell r="C293">
            <v>3040</v>
          </cell>
          <cell r="D293" t="str">
            <v>MANILHA SAPATILHA SAE1020 16,0MM 5000DAN</v>
          </cell>
        </row>
        <row r="294">
          <cell r="C294">
            <v>3264</v>
          </cell>
          <cell r="D294" t="str">
            <v>PARAFUSO ABAU SAE1020 RP MG M16X 45MM</v>
          </cell>
        </row>
        <row r="295">
          <cell r="C295">
            <v>10206</v>
          </cell>
          <cell r="D295" t="str">
            <v>PARAFUSO ROSC TOT SAE1010 RT MG M16X 250MM</v>
          </cell>
        </row>
        <row r="296">
          <cell r="C296">
            <v>3915</v>
          </cell>
          <cell r="D296" t="str">
            <v>PERFIL U ACO CARB 76,2X38,0X 6,5MM</v>
          </cell>
        </row>
        <row r="297">
          <cell r="C297">
            <v>3315</v>
          </cell>
          <cell r="D297" t="str">
            <v>PINO PARA ISOLADOR COM ROSCA INTERNA</v>
          </cell>
        </row>
        <row r="298">
          <cell r="C298">
            <v>31031</v>
          </cell>
          <cell r="D298" t="str">
            <v>PINO ISOLADOR CABECA DE CHUMBO 294MM, COMPRIMENTO TOTAL APROXIMADO 294 MM (150MM ACIMA DO BATENTE E 50MM ABAIXO DO BATENTE Ø 16MM COM MIN. 70MM DE ROSCA), EM ACO CARBONO ZINCADO POR IMERSAO A QUENTE, DIMENSOES DA CABECA COM ROSCA DE CHUMBO COM 40 MM</v>
          </cell>
        </row>
        <row r="299">
          <cell r="C299" t="str">
            <v>Sem referência</v>
          </cell>
          <cell r="D299" t="str">
            <v>PORCA OLHAL STD SAE1045 GALV MG M16 78,0MM</v>
          </cell>
        </row>
        <row r="300">
          <cell r="C300">
            <v>3069</v>
          </cell>
          <cell r="D300" t="str">
            <v>SAPATILHA STD SAE 1020 3/8</v>
          </cell>
        </row>
        <row r="301">
          <cell r="C301">
            <v>1140</v>
          </cell>
          <cell r="D301" t="str">
            <v>ANEL AMARRACAO SI P/ISOLADOR 15,0KV 45X110X160MM VERM</v>
          </cell>
        </row>
        <row r="302">
          <cell r="C302">
            <v>93117</v>
          </cell>
          <cell r="D302" t="str">
            <v>CAPA PROTETORA TRANSF. BUCHA MT 130X145X199MM 15,0/36,2KV</v>
          </cell>
          <cell r="F302">
            <v>1</v>
          </cell>
        </row>
        <row r="303">
          <cell r="C303">
            <v>7205</v>
          </cell>
          <cell r="D303" t="str">
            <v>SUPORTE TIPO "T" PARA FIXACAO DE CHAVE FUSIVEL E PARA-RAIO, ESPECIFICACOES APROXIMADAS 540 X 195 MM, NIVEL DE TENSAO 15 KV, TODOS OS ITENS EM ACO CARBONO ZINCADO POR IMERSAO A QUENTE, ESFORCO 200 DAN, CHAPA DE 10MM, ACOMPANHA 02 PARAFUSOS CAB ABAULAD</v>
          </cell>
          <cell r="F303">
            <v>1</v>
          </cell>
        </row>
        <row r="304">
          <cell r="C304">
            <v>7035</v>
          </cell>
          <cell r="D304" t="str">
            <v>ELO FUSIVEL DISTRIBUICAO H 1A 500MM</v>
          </cell>
          <cell r="F304">
            <v>1</v>
          </cell>
        </row>
        <row r="305">
          <cell r="C305">
            <v>2342</v>
          </cell>
          <cell r="D305" t="str">
            <v>PARAFUSO CABECA QUADRADA 16X200MM EM ACO CARBONO ZINCADA POR IMERSAO A QUENTE</v>
          </cell>
          <cell r="F305">
            <v>2</v>
          </cell>
        </row>
        <row r="306">
          <cell r="C306">
            <v>11040</v>
          </cell>
          <cell r="D306" t="str">
            <v>TRANSFORMADOR DE DISTRIBUICAO MONOFASICO 5KVA CLASSE 15KV</v>
          </cell>
          <cell r="F306">
            <v>1</v>
          </cell>
        </row>
        <row r="307">
          <cell r="C307">
            <v>1038</v>
          </cell>
          <cell r="D307" t="str">
            <v>FITA ISOLANTE PT 0,75KV 19MM 10M 1UN</v>
          </cell>
          <cell r="F307">
            <v>2</v>
          </cell>
        </row>
        <row r="308">
          <cell r="C308">
            <v>1038</v>
          </cell>
          <cell r="D308" t="str">
            <v>FITA ISOLANTE AUTOFUSAO PT 35KV 19MM 5M 1UN</v>
          </cell>
          <cell r="F308">
            <v>1</v>
          </cell>
        </row>
        <row r="309">
          <cell r="C309">
            <v>1345</v>
          </cell>
          <cell r="D309" t="str">
            <v>GRAMPO LINHA VIVA COBRE 2-1/0AWG/ 8-2/0AWG</v>
          </cell>
          <cell r="F309">
            <v>1</v>
          </cell>
        </row>
        <row r="310">
          <cell r="C310">
            <v>1023</v>
          </cell>
          <cell r="D310" t="str">
            <v>CONECTOR CUNHA C/ CARTUCHO COMB. 4/0 AWG X 4 AWG CDA 614</v>
          </cell>
          <cell r="F310">
            <v>1</v>
          </cell>
        </row>
        <row r="311">
          <cell r="C311">
            <v>1786</v>
          </cell>
          <cell r="D311" t="str">
            <v>CONDUTOR ALUMINIO MULTIPLEXADO QUADRUPLEX 3X1X35+35MM2 ISOLACAO XLPE 0,6/1KV</v>
          </cell>
          <cell r="F311">
            <v>5</v>
          </cell>
        </row>
        <row r="312">
          <cell r="C312">
            <v>28006</v>
          </cell>
          <cell r="D312" t="str">
            <v>PARA RAIO DE BAIXA TENSAO 280 V PARA REDE ISOLADA</v>
          </cell>
          <cell r="F312">
            <v>3</v>
          </cell>
        </row>
        <row r="313">
          <cell r="C313">
            <v>93117</v>
          </cell>
          <cell r="D313" t="str">
            <v>CAPA PROTETORA TRANSF. BUCHA MT 130X145X199MM 15,0/36,2KV</v>
          </cell>
          <cell r="F313">
            <v>1</v>
          </cell>
        </row>
        <row r="314">
          <cell r="C314">
            <v>7205</v>
          </cell>
          <cell r="D314" t="str">
            <v>SUPORTE TIPO "T" PARA FIXACAO DE CHAVE FUSIVEL E PARA-RAIO, ESPECIFICACOES APROXIMADAS 540 X 195 MM, NIVEL DE TENSAO 15 KV, TODOS OS ITENS EM ACO CARBONO ZINCADO POR IMERSAO A QUENTE, ESFORCO 200 DAN, CHAPA DE 10MM, ACOMPANHA 02 PARAFUSOS CAB ABAULAD</v>
          </cell>
          <cell r="F314">
            <v>1</v>
          </cell>
        </row>
        <row r="315">
          <cell r="C315">
            <v>7035</v>
          </cell>
          <cell r="D315" t="str">
            <v>ELO FUSIVEL DISTRIBUICAO H 1A 500MM</v>
          </cell>
          <cell r="F315">
            <v>1</v>
          </cell>
        </row>
        <row r="316">
          <cell r="C316">
            <v>2342</v>
          </cell>
          <cell r="D316" t="str">
            <v>PARAFUSO CABECA QUADRADA 16X200MM EM ACO CARBONO ZINCADA POR IMERSAO A QUENTE</v>
          </cell>
          <cell r="F316">
            <v>2</v>
          </cell>
        </row>
        <row r="317">
          <cell r="C317">
            <v>11085</v>
          </cell>
          <cell r="D317" t="str">
            <v>TRANSFORMADOR DE DISTRIBUICAO MONOFASICO 10KVA CLASSE 15KV</v>
          </cell>
          <cell r="F317">
            <v>1</v>
          </cell>
        </row>
        <row r="318">
          <cell r="C318">
            <v>1038</v>
          </cell>
          <cell r="D318" t="str">
            <v>FITA ISOLANTE PT 0,75KV 19MM 10M 1UN</v>
          </cell>
          <cell r="F318">
            <v>2</v>
          </cell>
        </row>
        <row r="319">
          <cell r="C319">
            <v>1038</v>
          </cell>
          <cell r="D319" t="str">
            <v>FITA ISOLANTE AUTOFUSAO PT 35KV 19MM 5M 1UN</v>
          </cell>
          <cell r="F319">
            <v>1</v>
          </cell>
        </row>
        <row r="320">
          <cell r="C320">
            <v>1345</v>
          </cell>
          <cell r="D320" t="str">
            <v>GRAMPO LINHA VIVA COBRE 2-1/0AWG/ 8-2/0AWG</v>
          </cell>
          <cell r="F320">
            <v>1</v>
          </cell>
        </row>
        <row r="321">
          <cell r="C321">
            <v>1023</v>
          </cell>
          <cell r="D321" t="str">
            <v>CONECTOR CUNHA C/ CARTUCHO COMB. 4/0 AWG X 4 AWG CDA 614</v>
          </cell>
          <cell r="F321">
            <v>1</v>
          </cell>
        </row>
        <row r="322">
          <cell r="C322">
            <v>1786</v>
          </cell>
          <cell r="D322" t="str">
            <v>CONDUTOR ALUMINIO MULTIPLEXADO QUADRUPLEX 3X1X35+35MM2 ISOLACAO XLPE 0,6/1KV</v>
          </cell>
          <cell r="F322">
            <v>5</v>
          </cell>
        </row>
        <row r="323">
          <cell r="C323">
            <v>28006</v>
          </cell>
          <cell r="D323" t="str">
            <v>PARA RAIO DE BAIXA TENSAO 280 V PARA REDE ISOLADA</v>
          </cell>
          <cell r="F323">
            <v>3</v>
          </cell>
        </row>
        <row r="324">
          <cell r="C324">
            <v>93117</v>
          </cell>
          <cell r="D324" t="str">
            <v>CAPA PROTETORA TRANSF. BUCHA MT 130X145X199MM 15,0/36,2KV</v>
          </cell>
          <cell r="F324">
            <v>1</v>
          </cell>
        </row>
        <row r="325">
          <cell r="C325">
            <v>7205</v>
          </cell>
          <cell r="D325" t="str">
            <v>SUPORTE TIPO "T" PARA FIXACAO DE CHAVE FUSIVEL E PARA-RAIO, ESPECIFICACOES APROXIMADAS 540 X 195 MM, NIVEL DE TENSAO 15 KV, TODOS OS ITENS EM ACO CARBONO ZINCADO POR IMERSAO A QUENTE, ESFORCO 200 DAN, CHAPA DE 10MM, ACOMPANHA 02 PARAFUSOS CAB ABAULAD</v>
          </cell>
          <cell r="F325">
            <v>1</v>
          </cell>
        </row>
        <row r="326">
          <cell r="C326">
            <v>7050</v>
          </cell>
          <cell r="D326" t="str">
            <v>ELO FUSIVEL DISTRIBUICAO H 2A 500MM</v>
          </cell>
          <cell r="F326">
            <v>1</v>
          </cell>
        </row>
        <row r="327">
          <cell r="C327">
            <v>2342</v>
          </cell>
          <cell r="D327" t="str">
            <v>PARAFUSO CABECA QUADRADA 16X200MM EM ACO CARBONO ZINCADA POR IMERSAO A QUENTE</v>
          </cell>
          <cell r="F327">
            <v>2</v>
          </cell>
        </row>
        <row r="328">
          <cell r="C328">
            <v>11025</v>
          </cell>
          <cell r="D328" t="str">
            <v>TRANSF DISTR AEREO 1F/N 7,967KV 15KVA 240/120V 5 TP CL 2</v>
          </cell>
          <cell r="F328">
            <v>1</v>
          </cell>
        </row>
        <row r="329">
          <cell r="C329">
            <v>1038</v>
          </cell>
          <cell r="D329" t="str">
            <v>FITA ISOLANTE PT 0,75KV 19MM 10M 1UN</v>
          </cell>
          <cell r="F329">
            <v>2</v>
          </cell>
        </row>
        <row r="330">
          <cell r="C330">
            <v>1038</v>
          </cell>
          <cell r="D330" t="str">
            <v>FITA ISOLANTE AUTOFUSAO PT 35KV 19MM 5M 1UN</v>
          </cell>
          <cell r="F330">
            <v>1</v>
          </cell>
        </row>
        <row r="331">
          <cell r="C331">
            <v>1345</v>
          </cell>
          <cell r="D331" t="str">
            <v>GRAMPO LINHA VIVA COBRE 2-1/0AWG/ 8-2/0AWG</v>
          </cell>
          <cell r="F331">
            <v>1</v>
          </cell>
        </row>
        <row r="332">
          <cell r="C332">
            <v>1023</v>
          </cell>
          <cell r="D332" t="str">
            <v>CONECTOR CUNHA C/ CARTUCHO COMB. 4/0 AWG X 4 AWG CDA 614</v>
          </cell>
          <cell r="F332">
            <v>1</v>
          </cell>
        </row>
        <row r="333">
          <cell r="C333">
            <v>1023</v>
          </cell>
          <cell r="D333" t="str">
            <v>CONECTOR CUNHA C/ CARTUCHO COMB. 4/0 AWG X 4 AWG CDA 614</v>
          </cell>
          <cell r="F333">
            <v>1</v>
          </cell>
        </row>
        <row r="334">
          <cell r="C334">
            <v>1786</v>
          </cell>
          <cell r="D334" t="str">
            <v>CONDUTOR ALUMINIO MULTIPLEXADO QUADRUPLEX 3X1X35+35MM2 ISOLACAO XLPE 0,6/1KV</v>
          </cell>
          <cell r="F334">
            <v>5</v>
          </cell>
        </row>
        <row r="335">
          <cell r="C335">
            <v>28006</v>
          </cell>
          <cell r="D335" t="str">
            <v>PARA RAIO DE BAIXA TENSAO 280 V PARA REDE ISOLADA</v>
          </cell>
          <cell r="F335">
            <v>3</v>
          </cell>
        </row>
        <row r="336">
          <cell r="C336">
            <v>93117</v>
          </cell>
          <cell r="D336" t="str">
            <v>CAPA PROTETORA TRANSF. BUCHA MT 130X145X199MM 15,0/36,2KV</v>
          </cell>
          <cell r="F336">
            <v>1</v>
          </cell>
        </row>
        <row r="337">
          <cell r="C337">
            <v>7205</v>
          </cell>
          <cell r="D337" t="str">
            <v>SUPORTE TIPO "T" PARA FIXACAO DE CHAVE FUSIVEL E PARA-RAIO, ESPECIFICACOES APROXIMADAS 540 X 195 MM, NIVEL DE TENSAO 15 KV, TODOS OS ITENS EM ACO CARBONO ZINCADO POR IMERSAO A QUENTE, ESFORCO 200 DAN, CHAPA DE 10MM, ACOMPANHA 02 PARAFUSOS CAB ABAULAD</v>
          </cell>
          <cell r="F337">
            <v>1</v>
          </cell>
        </row>
        <row r="338">
          <cell r="C338">
            <v>7060</v>
          </cell>
          <cell r="D338" t="str">
            <v>ELO FUSIVEL DISTRIBUICAO H 3A 500MM</v>
          </cell>
          <cell r="F338">
            <v>1</v>
          </cell>
        </row>
        <row r="339">
          <cell r="C339">
            <v>2342</v>
          </cell>
          <cell r="D339" t="str">
            <v>PARAFUSO CABECA QUADRADA 16X200MM EM ACO CARBONO ZINCADA POR IMERSAO A QUENTE</v>
          </cell>
          <cell r="F339">
            <v>2</v>
          </cell>
        </row>
        <row r="340">
          <cell r="C340">
            <v>11035</v>
          </cell>
          <cell r="D340" t="str">
            <v>TRANSF DISTR AEREO 1F/N 7,967KV 25KVA 240/120V 5 TP CL 2</v>
          </cell>
          <cell r="F340">
            <v>1</v>
          </cell>
        </row>
        <row r="341">
          <cell r="C341">
            <v>1038</v>
          </cell>
          <cell r="D341" t="str">
            <v>FITA ISOLANTE PT 0,75KV 19MM 10M 1UN</v>
          </cell>
          <cell r="F341">
            <v>2</v>
          </cell>
        </row>
        <row r="342">
          <cell r="C342">
            <v>1038</v>
          </cell>
          <cell r="D342" t="str">
            <v>FITA ISOLANTE AUTOFUSAO PT 35KV 19MM 5M 1UN</v>
          </cell>
          <cell r="F342">
            <v>1</v>
          </cell>
        </row>
        <row r="343">
          <cell r="C343">
            <v>1345</v>
          </cell>
          <cell r="D343" t="str">
            <v>GRAMPO LINHA VIVA COBRE 2-1/0AWG/ 8-2/0AWG</v>
          </cell>
          <cell r="F343">
            <v>1</v>
          </cell>
        </row>
        <row r="344">
          <cell r="C344">
            <v>1023</v>
          </cell>
          <cell r="D344" t="str">
            <v>CONECTOR CUNHA C/ CARTUCHO COMB. 4/0 AWG X 4 AWG CDA 614</v>
          </cell>
          <cell r="F344">
            <v>1</v>
          </cell>
        </row>
        <row r="345">
          <cell r="C345">
            <v>28006</v>
          </cell>
          <cell r="D345" t="str">
            <v>PARA RAIO DE BAIXA TENSAO 280 V PARA REDE ISOLADA</v>
          </cell>
          <cell r="F345">
            <v>3</v>
          </cell>
        </row>
        <row r="346">
          <cell r="C346">
            <v>1786</v>
          </cell>
          <cell r="D346" t="str">
            <v>CONDUTOR ALUMINIO MULTIPLEXADO QUADRUPLEX 3X1X35+35MM2 ISOLACAO XLPE 0,6/1KV</v>
          </cell>
          <cell r="F346">
            <v>5</v>
          </cell>
        </row>
        <row r="347">
          <cell r="C347">
            <v>1661</v>
          </cell>
          <cell r="D347" t="str">
            <v>CABO ALUM PROT SPL 15,0KV 50MM2 1F 6 FIOS</v>
          </cell>
          <cell r="F347">
            <v>15</v>
          </cell>
        </row>
        <row r="348">
          <cell r="C348">
            <v>93117</v>
          </cell>
          <cell r="D348" t="str">
            <v>CAPA PROTETORA TRANSF. BUCHA MT 130X145X199MM 15,0/36,2KV</v>
          </cell>
          <cell r="F348">
            <v>3</v>
          </cell>
        </row>
        <row r="349">
          <cell r="C349">
            <v>7070</v>
          </cell>
          <cell r="D349" t="str">
            <v>ELO FUSIVEL DISTRIBUICAO H 5A 500MM</v>
          </cell>
          <cell r="F349">
            <v>3</v>
          </cell>
        </row>
        <row r="350">
          <cell r="C350">
            <v>2344</v>
          </cell>
          <cell r="D350" t="str">
            <v>PARAFUSO QUAD SAE1020 RP MG CL 6G M16X 300MM</v>
          </cell>
          <cell r="F350">
            <v>4</v>
          </cell>
        </row>
        <row r="351">
          <cell r="C351">
            <v>11022</v>
          </cell>
          <cell r="D351" t="str">
            <v>SUPORTE PARA TRANSF. EM POSTE DE CONCRETO DUPLO "T" 210 X 115 MM, SUPORTE PARA TRANSFORMADOR DIMENCOES A: 210 MM E DIMENCOES B: 115 MM,ACO CARBONO ZINCADO POR IMERSAO A QUENTE, RUPTURA 3000 DAN, CHAPA BMM, MONTADAS COM 2 PARAFUSOS CABECA ABAULADA M16</v>
          </cell>
          <cell r="F351">
            <v>2</v>
          </cell>
        </row>
        <row r="352">
          <cell r="C352">
            <v>11069</v>
          </cell>
          <cell r="D352" t="str">
            <v>TRANSF DISTR AEREO 13,8KV 220V 112,5KVA 3F</v>
          </cell>
          <cell r="F352">
            <v>1</v>
          </cell>
        </row>
        <row r="353">
          <cell r="C353">
            <v>1038</v>
          </cell>
          <cell r="D353" t="str">
            <v>FITA ISOLANTE PT 0,75KV 19MM 10M 1UN</v>
          </cell>
          <cell r="F353">
            <v>2</v>
          </cell>
        </row>
        <row r="354">
          <cell r="C354">
            <v>1038</v>
          </cell>
          <cell r="D354" t="str">
            <v>FITA ISOLANTE AUTOFUSAO PT 35KV 19MM 5M 1UN</v>
          </cell>
          <cell r="F354">
            <v>1</v>
          </cell>
        </row>
        <row r="355">
          <cell r="C355">
            <v>1345</v>
          </cell>
          <cell r="D355" t="str">
            <v>GRAMPO LINHA VIVA COBRE 2-1/0AWG/ 8-2/0AWG</v>
          </cell>
          <cell r="F355">
            <v>3</v>
          </cell>
        </row>
        <row r="356">
          <cell r="C356">
            <v>1023</v>
          </cell>
          <cell r="D356" t="str">
            <v>CONECTOR CUNHA C/ CARTUCHO COMB. 4/0 AWG X 4 AWG CDA 614</v>
          </cell>
          <cell r="F356">
            <v>3</v>
          </cell>
        </row>
        <row r="357">
          <cell r="C357">
            <v>28006</v>
          </cell>
          <cell r="D357" t="str">
            <v>PARA RAIO DE BAIXA TENSAO 280 V PARA REDE ISOLADA</v>
          </cell>
          <cell r="F357">
            <v>8</v>
          </cell>
        </row>
        <row r="358">
          <cell r="C358">
            <v>1786</v>
          </cell>
          <cell r="D358" t="str">
            <v>CONDUTOR ALUMINIO MULTIPLEXADO QUADRUPLEX 3X1X35+35MM2 ISOLACAO XLPE 0,6/1KV</v>
          </cell>
          <cell r="F358">
            <v>6</v>
          </cell>
        </row>
        <row r="359">
          <cell r="C359">
            <v>1661</v>
          </cell>
          <cell r="D359" t="str">
            <v>CABO ALUM PROT SPL 15,0KV 50MM2 1F 6 FIOS</v>
          </cell>
          <cell r="F359">
            <v>15</v>
          </cell>
        </row>
        <row r="360">
          <cell r="C360">
            <v>93117</v>
          </cell>
          <cell r="D360" t="str">
            <v>CAPA PROTETORA TRANSF. BUCHA MT 130X145X199MM 15,0/36,2KV</v>
          </cell>
          <cell r="F360">
            <v>3</v>
          </cell>
        </row>
        <row r="361">
          <cell r="C361">
            <v>2344</v>
          </cell>
          <cell r="D361" t="str">
            <v>PARAFUSO QUAD SAE1020 RP MG CL 6G M16X 300MM</v>
          </cell>
          <cell r="F361">
            <v>4</v>
          </cell>
        </row>
        <row r="362">
          <cell r="C362">
            <v>11022</v>
          </cell>
          <cell r="D362" t="str">
            <v>SUPORTE PARA TRANSF. EM POSTE DE CONCRETO DUPLO "T" 210 X 115 MM, SUPORTE PARA TRANSFORMADOR DIMENCOES A: 210 MM E DIMENCOES B: 115 MM,ACO CARBONO ZINCADO POR IMERSAO A QUENTE, RUPTURA 3000 DAN, CHAPA BMM, MONTADAS COM 2 PARAFUSOS CABECA ABAULADA M16</v>
          </cell>
          <cell r="F362">
            <v>2</v>
          </cell>
        </row>
        <row r="363">
          <cell r="C363">
            <v>11045</v>
          </cell>
          <cell r="D363" t="str">
            <v>TRANSF DISTR AEREO 13,8KV 220V 150KVA 3F</v>
          </cell>
          <cell r="F363">
            <v>1</v>
          </cell>
        </row>
        <row r="364">
          <cell r="C364">
            <v>1038</v>
          </cell>
          <cell r="D364" t="str">
            <v>FITA ISOLANTE PT 0,75KV 19MM 10M 1UN</v>
          </cell>
          <cell r="F364">
            <v>2</v>
          </cell>
        </row>
        <row r="365">
          <cell r="C365">
            <v>1038</v>
          </cell>
          <cell r="D365" t="str">
            <v>FITA ISOLANTE AUTOFUSAO PT 35KV 19MM 5M 1UN</v>
          </cell>
          <cell r="F365">
            <v>1</v>
          </cell>
        </row>
        <row r="366">
          <cell r="C366">
            <v>1345</v>
          </cell>
          <cell r="D366" t="str">
            <v>GRAMPO LINHA VIVA COBRE 2-1/0AWG/ 8-2/0AWG</v>
          </cell>
          <cell r="F366">
            <v>3</v>
          </cell>
        </row>
        <row r="367">
          <cell r="C367">
            <v>1023</v>
          </cell>
          <cell r="D367" t="str">
            <v>CONECTOR CUNHA C/ CARTUCHO COMB. 4/0 AWG X 4 AWG CDA 614</v>
          </cell>
          <cell r="F367">
            <v>3</v>
          </cell>
        </row>
        <row r="368">
          <cell r="C368">
            <v>7085</v>
          </cell>
          <cell r="D368" t="str">
            <v>ELO FUSIVEL DISTRIBUCAO 6A</v>
          </cell>
          <cell r="F368">
            <v>3</v>
          </cell>
        </row>
        <row r="369">
          <cell r="C369">
            <v>28006</v>
          </cell>
          <cell r="D369" t="str">
            <v>PARA RAIO DE BAIXA TENSAO 280 V PARA REDE ISOLADA</v>
          </cell>
          <cell r="F369">
            <v>8</v>
          </cell>
        </row>
        <row r="370">
          <cell r="C370">
            <v>1786</v>
          </cell>
          <cell r="D370" t="str">
            <v>CONDUTOR ALUMINIO MULTIPLEXADO QUADRUPLEX 3X1X35+35MM2 ISOLACAO XLPE 0,6/1KV</v>
          </cell>
          <cell r="F370">
            <v>6</v>
          </cell>
        </row>
        <row r="371">
          <cell r="C371">
            <v>1661</v>
          </cell>
          <cell r="D371" t="str">
            <v>CABO AL PROTEGIDO 50MM² 15KV, CABO DE ALUMINIO COBERTO, SECAO NOMINAL 50 MM², ENCORDOAMENTO MINIMO 6 FIOS, RESISTENCIA A TRACAO MINIMA 650 DAN, RESISTENCIA ELETRICA 0,641 OHM/KM, TEMPERA H19. CLASSE DE TENSAO 15 KV, COBERTURA EM XLPE DE 3 MM DE ESPES</v>
          </cell>
          <cell r="F371">
            <v>15</v>
          </cell>
        </row>
        <row r="372">
          <cell r="C372">
            <v>93117</v>
          </cell>
          <cell r="D372" t="str">
            <v>CAPA PROTETORA TRANSF. BUCHA MT 130X145X199MM 15,0/36,2KV</v>
          </cell>
          <cell r="F372">
            <v>3</v>
          </cell>
        </row>
        <row r="373">
          <cell r="C373">
            <v>2344</v>
          </cell>
          <cell r="D373" t="str">
            <v>PARAFUSO CABECA QUADRADA 16X300MM, EM ACO CARBONO ZINCADA POR IMERSAO A QUENTE</v>
          </cell>
          <cell r="F373">
            <v>4</v>
          </cell>
        </row>
        <row r="374">
          <cell r="C374">
            <v>11022</v>
          </cell>
          <cell r="D374" t="str">
            <v>SUPORTE PARA TRANSF. EM POSTE DE CONCRETO DUPLO "T" 210 X 115 MM, SUPORTE PARA TRANSFORMADOR DIMENCOES A: 210 MM E DIMENCOES B: 115 MM,ACO CARBONO ZINCADO POR IMERSAO A QUENTE, RUPTURA 3000 DAN, CHAPA BMM, MONTADAS COM 2 PARAFUSOS CABECA ABAULADA M16</v>
          </cell>
          <cell r="F374">
            <v>2</v>
          </cell>
        </row>
        <row r="375">
          <cell r="C375">
            <v>11050</v>
          </cell>
          <cell r="D375" t="str">
            <v>TRANSFORMADOR DE DISTRIBUICAO TRIFASICO 225KVA CLASSE 15KV</v>
          </cell>
          <cell r="F375">
            <v>1</v>
          </cell>
        </row>
        <row r="376">
          <cell r="C376">
            <v>1038</v>
          </cell>
          <cell r="D376" t="str">
            <v>FITA ISOLANTE PT 0,75KV 19MM 10M 1UN</v>
          </cell>
          <cell r="F376">
            <v>2</v>
          </cell>
        </row>
        <row r="377">
          <cell r="C377">
            <v>1038</v>
          </cell>
          <cell r="D377" t="str">
            <v>FITA ISOLANTE AUTOFUSAO PT 35KV 19MM 5M 1UN</v>
          </cell>
          <cell r="F377">
            <v>1</v>
          </cell>
        </row>
        <row r="378">
          <cell r="C378">
            <v>1345</v>
          </cell>
          <cell r="D378" t="str">
            <v>GRAMPO LINHA VIVA COBRE 2-1/0AWG/ 8-2/0AWG</v>
          </cell>
          <cell r="F378">
            <v>3</v>
          </cell>
        </row>
        <row r="379">
          <cell r="C379">
            <v>1023</v>
          </cell>
          <cell r="D379" t="str">
            <v>CONECTOR CUNHA C/ CARTUCHO COMB. 4/0 AWG X 4 AWG CDA 614</v>
          </cell>
          <cell r="F379">
            <v>3</v>
          </cell>
        </row>
        <row r="380">
          <cell r="C380">
            <v>7020</v>
          </cell>
          <cell r="D380" t="str">
            <v>ELO FUSIVEL DISTRIBUICAO 10A</v>
          </cell>
          <cell r="F380">
            <v>3</v>
          </cell>
        </row>
        <row r="381">
          <cell r="C381">
            <v>28006</v>
          </cell>
          <cell r="D381" t="str">
            <v>PARA RAIO DE BAIXA TENSAO 280 V PARA REDE ISOLADA</v>
          </cell>
          <cell r="F381">
            <v>8</v>
          </cell>
        </row>
        <row r="382">
          <cell r="C382">
            <v>1786</v>
          </cell>
          <cell r="D382" t="str">
            <v>CONDUTOR ALUMINIO MULTIPLEXADO QUADRUPLEX 3X1X35+35MM2 ISOLACAO XLPE 0,6/1KV</v>
          </cell>
          <cell r="F382">
            <v>6</v>
          </cell>
        </row>
        <row r="383">
          <cell r="C383">
            <v>1661</v>
          </cell>
          <cell r="D383" t="str">
            <v>CABO ALUM PROT SPL 15,0KV 50MM2 1F 6 FIOS</v>
          </cell>
          <cell r="F383">
            <v>15</v>
          </cell>
        </row>
        <row r="384">
          <cell r="C384">
            <v>93117</v>
          </cell>
          <cell r="D384" t="str">
            <v>CAPA PROTETORA TRANSF. BUCHA MT 130X145X199MM 15,0/36,2KV</v>
          </cell>
          <cell r="F384">
            <v>3</v>
          </cell>
        </row>
        <row r="385">
          <cell r="C385">
            <v>7035</v>
          </cell>
          <cell r="D385" t="str">
            <v>ELO FUSIVEL DISTRIBUICAO H 1A 500MM</v>
          </cell>
          <cell r="F385">
            <v>3</v>
          </cell>
        </row>
        <row r="386">
          <cell r="C386">
            <v>2344</v>
          </cell>
          <cell r="D386" t="str">
            <v>PARAFUSO QUAD SAE1020 RP MG CL 6G M16X 300MM</v>
          </cell>
          <cell r="F386">
            <v>4</v>
          </cell>
        </row>
        <row r="387">
          <cell r="C387">
            <v>11022</v>
          </cell>
          <cell r="D387" t="str">
            <v>SUPORTE PARA TRANSF. EM POSTE DE CONCRETO DUPLO "T" 210 X 115 MM, SUPORTE PARA TRANSFORMADOR DIMENCOES A: 210 MM E DIMENCOES B: 115 MM,ACO CARBONO ZINCADO POR IMERSAO A QUENTE, RUPTURA 3000 DAN, CHAPA BMM, MONTADAS COM 2 PARAFUSOS CABECA ABAULADA M16</v>
          </cell>
          <cell r="F387">
            <v>2</v>
          </cell>
        </row>
        <row r="388">
          <cell r="C388">
            <v>11055</v>
          </cell>
          <cell r="D388" t="str">
            <v>TRANSF DISTR AEREO 13,8KV 220V 30KVA 3F</v>
          </cell>
          <cell r="F388">
            <v>1</v>
          </cell>
        </row>
        <row r="389">
          <cell r="C389">
            <v>1038</v>
          </cell>
          <cell r="D389" t="str">
            <v>FITA ISOLANTE PT 0,75KV 19MM 10M 1UN</v>
          </cell>
          <cell r="F389">
            <v>2</v>
          </cell>
        </row>
        <row r="390">
          <cell r="C390">
            <v>1038</v>
          </cell>
          <cell r="D390" t="str">
            <v>FITA ISOLANTE AUTOFUSAO PT 35KV 19MM 5M 1UN</v>
          </cell>
          <cell r="F390">
            <v>1</v>
          </cell>
        </row>
        <row r="391">
          <cell r="C391">
            <v>1345</v>
          </cell>
          <cell r="D391" t="str">
            <v>GRAMPO LINHA VIVA COBRE 2-1/0AWG/ 8-2/0AWG</v>
          </cell>
          <cell r="F391">
            <v>3</v>
          </cell>
        </row>
        <row r="392">
          <cell r="C392">
            <v>1023</v>
          </cell>
          <cell r="D392" t="str">
            <v>CONECTOR CUNHA C/ CARTUCHO COMB. 4/0 AWG X 4 AWG CDA 614</v>
          </cell>
          <cell r="F392">
            <v>3</v>
          </cell>
        </row>
        <row r="393">
          <cell r="C393">
            <v>28006</v>
          </cell>
          <cell r="D393" t="str">
            <v>PARA RAIO DE BAIXA TENSAO 280 V PARA REDE ISOLADA</v>
          </cell>
          <cell r="F393">
            <v>8</v>
          </cell>
        </row>
        <row r="394">
          <cell r="C394">
            <v>1786</v>
          </cell>
          <cell r="D394" t="str">
            <v>CONDUTOR ALUMINIO MULTIPLEXADO QUADRUPLEX 3X1X35+35MM2 ISOLACAO XLPE 0,6/1KV</v>
          </cell>
          <cell r="F394">
            <v>6</v>
          </cell>
        </row>
        <row r="395">
          <cell r="C395">
            <v>1661</v>
          </cell>
          <cell r="D395" t="str">
            <v>CABO ALUM PROT SPL 15,0KV 50MM2 1F 6 FIOS</v>
          </cell>
          <cell r="F395">
            <v>15</v>
          </cell>
        </row>
        <row r="396">
          <cell r="C396">
            <v>93117</v>
          </cell>
          <cell r="D396" t="str">
            <v>CAPA PROTETORA TRANSF. BUCHA MT 130X145X199MM 15,0/36,2KV</v>
          </cell>
          <cell r="F396">
            <v>3</v>
          </cell>
        </row>
        <row r="397">
          <cell r="C397">
            <v>7050</v>
          </cell>
          <cell r="D397" t="str">
            <v>ELO FUSIVEL DISTRIBUICAO H 2A 500MM</v>
          </cell>
          <cell r="F397">
            <v>3</v>
          </cell>
        </row>
        <row r="398">
          <cell r="C398">
            <v>2344</v>
          </cell>
          <cell r="D398" t="str">
            <v>PARAFUSO QUAD SAE1020 RP MG CL 6G M16X 300MM</v>
          </cell>
          <cell r="F398">
            <v>4</v>
          </cell>
        </row>
        <row r="399">
          <cell r="C399">
            <v>11022</v>
          </cell>
          <cell r="D399" t="str">
            <v>SUPORTE PARA TRANSF. EM POSTE DE CONCRETO DUPLO "T" 210 X 115 MM, SUPORTE PARA TRANSFORMADOR DIMENCOES A: 210 MM E DIMENCOES B: 115 MM,ACO CARBONO ZINCADO POR IMERSAO A QUENTE, RUPTURA 3000 DAN, CHAPA BMM, MONTADAS COM 2 PARAFUSOS CABECA ABAULADA M16</v>
          </cell>
          <cell r="F399">
            <v>2</v>
          </cell>
        </row>
        <row r="400">
          <cell r="C400">
            <v>11060</v>
          </cell>
          <cell r="D400" t="str">
            <v>TRANSF DISTR AEREO 13,8KV 220V 45KVA 3F</v>
          </cell>
          <cell r="F400">
            <v>1</v>
          </cell>
        </row>
        <row r="401">
          <cell r="C401">
            <v>1038</v>
          </cell>
          <cell r="D401" t="str">
            <v>FITA ISOLANTE PT 0,75KV 19MM 10M 1UN</v>
          </cell>
          <cell r="F401">
            <v>2</v>
          </cell>
        </row>
        <row r="402">
          <cell r="C402">
            <v>1038</v>
          </cell>
          <cell r="D402" t="str">
            <v>FITA ISOLANTE AUTOFUSAO PT 35KV 19MM 5M 1UN</v>
          </cell>
          <cell r="F402">
            <v>1</v>
          </cell>
        </row>
        <row r="403">
          <cell r="C403">
            <v>1345</v>
          </cell>
          <cell r="D403" t="str">
            <v>GRAMPO LINHA VIVA COBRE 2-1/0AWG/ 8-2/0AWG</v>
          </cell>
          <cell r="F403">
            <v>3</v>
          </cell>
        </row>
        <row r="404">
          <cell r="C404">
            <v>1023</v>
          </cell>
          <cell r="D404" t="str">
            <v>CONECTOR CUNHA C/ CARTUCHO COMB. 4/0 AWG X 4 AWG CDA 614</v>
          </cell>
          <cell r="F404">
            <v>3</v>
          </cell>
        </row>
        <row r="405">
          <cell r="C405">
            <v>28006</v>
          </cell>
          <cell r="D405" t="str">
            <v>PARA RAIO DE BAIXA TENSAO 280 V PARA REDE ISOLADA</v>
          </cell>
          <cell r="F405">
            <v>8</v>
          </cell>
        </row>
        <row r="406">
          <cell r="C406">
            <v>1786</v>
          </cell>
          <cell r="D406" t="str">
            <v>CONDUTOR ALUMINIO MULTIPLEXADO QUADRUPLEX 3X1X35+35MM2 ISOLACAO XLPE 0,6/1KV</v>
          </cell>
          <cell r="F406">
            <v>6</v>
          </cell>
        </row>
        <row r="407">
          <cell r="C407">
            <v>1661</v>
          </cell>
          <cell r="D407" t="str">
            <v>CABO ALUM PROT SPL 15,0KV 50MM2 1F 6 FIOS</v>
          </cell>
          <cell r="F407">
            <v>15</v>
          </cell>
        </row>
        <row r="408">
          <cell r="C408">
            <v>93117</v>
          </cell>
          <cell r="D408" t="str">
            <v>CAPA PROTETORA TRANSF. BUCHA MT 130X145X199MM 15,0/36,2KV</v>
          </cell>
          <cell r="F408">
            <v>3</v>
          </cell>
        </row>
        <row r="409">
          <cell r="C409">
            <v>7060</v>
          </cell>
          <cell r="D409" t="str">
            <v>ELO FUSIVEL DISTRIBUICAO H 3A 500MM</v>
          </cell>
          <cell r="F409">
            <v>3</v>
          </cell>
        </row>
        <row r="410">
          <cell r="C410">
            <v>2344</v>
          </cell>
          <cell r="D410" t="str">
            <v>PARAFUSO QUAD SAE1020 RP MG CL 6G M16X 300MM</v>
          </cell>
          <cell r="F410">
            <v>4</v>
          </cell>
        </row>
        <row r="411">
          <cell r="C411">
            <v>11022</v>
          </cell>
          <cell r="D411" t="str">
            <v>SUPORTE PARA TRANSF. EM POSTE DE CONCRETO DUPLO "T" 210 X 115 MM, SUPORTE PARA TRANSFORMADOR DIMENCOES A: 210 MM E DIMENCOES B: 115 MM,ACO CARBONO ZINCADO POR IMERSAO A QUENTE, RUPTURA 3000 DAN, CHAPA BMM, MONTADAS COM 2 PARAFUSOS CABECA ABAULADA M16</v>
          </cell>
          <cell r="F411">
            <v>2</v>
          </cell>
        </row>
        <row r="412">
          <cell r="C412">
            <v>11065</v>
          </cell>
          <cell r="D412" t="str">
            <v>TRANSF DISTR AEREO 13,8KV 220V 75KVA 3F</v>
          </cell>
          <cell r="F412">
            <v>1</v>
          </cell>
        </row>
        <row r="413">
          <cell r="C413">
            <v>1038</v>
          </cell>
          <cell r="D413" t="str">
            <v>FITA ISOLANTE PT 0,75KV 19MM 10M 1UN</v>
          </cell>
          <cell r="F413">
            <v>2</v>
          </cell>
        </row>
        <row r="414">
          <cell r="C414">
            <v>1038</v>
          </cell>
          <cell r="D414" t="str">
            <v>FITA ISOLANTE AUTOFUSAO PT 35KV 19MM 5M 1UN</v>
          </cell>
          <cell r="F414">
            <v>1</v>
          </cell>
        </row>
        <row r="415">
          <cell r="C415">
            <v>1345</v>
          </cell>
          <cell r="D415" t="str">
            <v>GRAMPO LINHA VIVA COBRE 2-1/0AWG/ 8-2/0AWG</v>
          </cell>
          <cell r="F415">
            <v>3</v>
          </cell>
        </row>
        <row r="416">
          <cell r="C416">
            <v>1023</v>
          </cell>
          <cell r="D416" t="str">
            <v>CONECTOR CUNHA C/ CARTUCHO COMB. 4/0 AWG X 4 AWG CDA 614</v>
          </cell>
          <cell r="F416">
            <v>3</v>
          </cell>
        </row>
        <row r="417">
          <cell r="C417">
            <v>28006</v>
          </cell>
          <cell r="D417" t="str">
            <v>PARA RAIO DE BAIXA TENSAO 280 V PARA REDE ISOLADA</v>
          </cell>
          <cell r="F417">
            <v>8</v>
          </cell>
        </row>
        <row r="418">
          <cell r="C418">
            <v>1786</v>
          </cell>
          <cell r="D418" t="str">
            <v>CONDUTOR ALUMINIO MULTIPLEXADO QUADRUPLEX 3X1X35+35MM2 ISOLACAO XLPE 0,6/1KV</v>
          </cell>
          <cell r="F418">
            <v>6</v>
          </cell>
        </row>
        <row r="419">
          <cell r="C419">
            <v>1170</v>
          </cell>
          <cell r="D419" t="str">
            <v>CONDUTOR BIMETALICO, 2 AWG, ACO COBREADO</v>
          </cell>
          <cell r="F419">
            <v>0.01</v>
          </cell>
        </row>
        <row r="420">
          <cell r="C420">
            <v>1345</v>
          </cell>
          <cell r="D420" t="str">
            <v xml:space="preserve">CONECTOR ATERR CUNHA CAB-HASTE COBRE 6,40MM/ 5/8 </v>
          </cell>
          <cell r="F420">
            <v>1</v>
          </cell>
        </row>
        <row r="421">
          <cell r="C421">
            <v>1079</v>
          </cell>
          <cell r="D421" t="str">
            <v>CONECTOR CUNHA S/ CARTUCHO COMB. 35MM2 X 16-25MM2 KARA 1</v>
          </cell>
          <cell r="F421">
            <v>1</v>
          </cell>
        </row>
        <row r="422">
          <cell r="C422">
            <v>1886</v>
          </cell>
          <cell r="D422" t="str">
            <v>HASTE PROLONGAVEL PARA ATERRAMENTO COBREADA 5/8" 16MM, ROSCA 5/8"</v>
          </cell>
          <cell r="F422">
            <v>1</v>
          </cell>
        </row>
        <row r="423">
          <cell r="C423">
            <v>1170</v>
          </cell>
          <cell r="D423" t="str">
            <v>CONDUTOR BIMETALICO, 2 AWG, ACO COBREADO</v>
          </cell>
          <cell r="F423">
            <v>2.1999999999999999E-2</v>
          </cell>
        </row>
        <row r="424">
          <cell r="C424">
            <v>1345</v>
          </cell>
          <cell r="D424" t="str">
            <v xml:space="preserve">CONECTOR ATERR CUNHA CAB-HASTE COBRE 6,40MM/ 5/8 </v>
          </cell>
          <cell r="F424">
            <v>5</v>
          </cell>
        </row>
        <row r="425">
          <cell r="C425">
            <v>1079</v>
          </cell>
          <cell r="D425" t="str">
            <v>CONECTOR CUNHA S/ CARTUCHO COMB. 35MM2 X 16-25MM2 KARA 1</v>
          </cell>
          <cell r="F425">
            <v>1</v>
          </cell>
        </row>
        <row r="426">
          <cell r="C426">
            <v>1886</v>
          </cell>
          <cell r="D426" t="str">
            <v>HASTE PROLONGAVEL PARA ATERRAMENTO COBREADA 5/8" 16MM, ROSCA 5/8"</v>
          </cell>
          <cell r="F426">
            <v>5</v>
          </cell>
        </row>
        <row r="427">
          <cell r="C427">
            <v>1109</v>
          </cell>
          <cell r="D427" t="str">
            <v>CORDOALHA ACO CARB CL A 7 FIOS MR 6,4MM 1430DAN</v>
          </cell>
          <cell r="F427">
            <v>1.5</v>
          </cell>
        </row>
        <row r="428">
          <cell r="C428">
            <v>1540</v>
          </cell>
          <cell r="D428" t="str">
            <v>SECCIONADOR PREFORMADO P/ CERCA INTERVALO DE DIAM. 2,60 3,00 MM</v>
          </cell>
          <cell r="F428">
            <v>8</v>
          </cell>
        </row>
        <row r="429">
          <cell r="C429">
            <v>1886</v>
          </cell>
          <cell r="D429" t="str">
            <v>HASTE PROLONGAVEL PARA ATERRAMENTO COBREADA 5/8" 16MM, ROSCA 5/8"</v>
          </cell>
          <cell r="F429">
            <v>1</v>
          </cell>
        </row>
        <row r="430">
          <cell r="C430">
            <v>91917</v>
          </cell>
          <cell r="D430" t="str">
            <v>ARAME GALVANIZADO 14 AWG</v>
          </cell>
          <cell r="F430">
            <v>0.1</v>
          </cell>
        </row>
        <row r="431">
          <cell r="C431">
            <v>4026</v>
          </cell>
          <cell r="D431" t="str">
            <v>TERMINAL P /HASTE DE TERRA CANTONEIRA</v>
          </cell>
          <cell r="F431">
            <v>1</v>
          </cell>
        </row>
        <row r="432">
          <cell r="C432">
            <v>1170</v>
          </cell>
          <cell r="D432" t="str">
            <v>CONDUTOR BIMETALICO, 2 AWG, ACO COBREADO</v>
          </cell>
          <cell r="F432">
            <v>1.2E-2</v>
          </cell>
        </row>
        <row r="433">
          <cell r="C433">
            <v>1345</v>
          </cell>
          <cell r="D433" t="str">
            <v xml:space="preserve">CONECTOR ATERR CUNHA CAB-HASTE COBRE 6,40MM/ 5/8 </v>
          </cell>
          <cell r="F433">
            <v>1</v>
          </cell>
        </row>
        <row r="434">
          <cell r="C434">
            <v>1079</v>
          </cell>
          <cell r="D434" t="str">
            <v>CONECTOR CUNHA S/ CARTUCHO COMB. 35MM2 X 16-25MM2 KARA 1</v>
          </cell>
          <cell r="F434">
            <v>1</v>
          </cell>
        </row>
        <row r="435">
          <cell r="C435">
            <v>1886</v>
          </cell>
          <cell r="D435" t="str">
            <v>HASTE PROLONGAVEL PARA ATERRAMENTO COBREADA 5/8" 16MM, ROSCA 5/8"</v>
          </cell>
          <cell r="F435">
            <v>1</v>
          </cell>
        </row>
        <row r="436">
          <cell r="C436">
            <v>1661</v>
          </cell>
          <cell r="D436" t="str">
            <v>CABO ALUM PROT SPL 15,0KV 50MM2 1F 6 FIOS</v>
          </cell>
          <cell r="F436">
            <v>6</v>
          </cell>
        </row>
        <row r="437">
          <cell r="C437">
            <v>7221</v>
          </cell>
          <cell r="D437" t="str">
            <v>CHAVE FUS DISTR PORC 15,0KV 315A 1F MAN SECO 7,1KA BASE C</v>
          </cell>
          <cell r="F437">
            <v>3</v>
          </cell>
        </row>
        <row r="438">
          <cell r="C438">
            <v>93113</v>
          </cell>
          <cell r="D438" t="str">
            <v>COBERTURA PROT P/ GLV 15/35KV</v>
          </cell>
          <cell r="F438">
            <v>3</v>
          </cell>
        </row>
        <row r="439">
          <cell r="C439">
            <v>1079</v>
          </cell>
          <cell r="D439" t="str">
            <v>CONECTOR CUNHA S/ CARTUCHO COMB. 35MM2 X 16-25MM2 KARA 1</v>
          </cell>
          <cell r="F439">
            <v>6</v>
          </cell>
        </row>
        <row r="440">
          <cell r="C440">
            <v>1345</v>
          </cell>
          <cell r="D440" t="str">
            <v>GRAMPO LINHA VIVA COBRE 2-1/0AWG/ 8-2/0AWG</v>
          </cell>
          <cell r="F440">
            <v>3</v>
          </cell>
        </row>
        <row r="441">
          <cell r="C441">
            <v>1661</v>
          </cell>
          <cell r="D441" t="str">
            <v>CABO ALUM PROT SPL 15,0KV 50MM2 1F 6 FIOS</v>
          </cell>
          <cell r="F441">
            <v>6</v>
          </cell>
        </row>
        <row r="442">
          <cell r="C442">
            <v>5045</v>
          </cell>
          <cell r="D442" t="str">
            <v>CHAVE FUS REL PORC 15,0KV 315A 1F MAN SECO 7,1KA 3 INT</v>
          </cell>
          <cell r="F442">
            <v>3</v>
          </cell>
        </row>
        <row r="443">
          <cell r="C443">
            <v>93113</v>
          </cell>
          <cell r="D443" t="str">
            <v>COBERTURA PROT P/ GLV 15/35KV</v>
          </cell>
          <cell r="F443">
            <v>3</v>
          </cell>
        </row>
        <row r="444">
          <cell r="C444">
            <v>1079</v>
          </cell>
          <cell r="D444" t="str">
            <v>CONECTOR CUNHA S/ CARTUCHO COMB. 35MM2 X 16-25MM2 KARA 1</v>
          </cell>
          <cell r="F444">
            <v>6</v>
          </cell>
        </row>
        <row r="445">
          <cell r="C445">
            <v>1345</v>
          </cell>
          <cell r="D445" t="str">
            <v>GRAMPO LINHA VIVA COBRE 2-1/0AWG/ 8-2/0AWG</v>
          </cell>
          <cell r="F445">
            <v>3</v>
          </cell>
        </row>
        <row r="446">
          <cell r="C446">
            <v>91111</v>
          </cell>
          <cell r="D446" t="str">
            <v>RELIGADOR AUTOMATICO TRIFASICO 15KV. 16KA, 800A</v>
          </cell>
          <cell r="F446">
            <v>1</v>
          </cell>
        </row>
        <row r="447">
          <cell r="C447">
            <v>23035</v>
          </cell>
          <cell r="D447" t="str">
            <v>REGULADOR DE TENSAO MON 15KV 276KVA 200A.</v>
          </cell>
          <cell r="F447">
            <v>1</v>
          </cell>
        </row>
        <row r="448">
          <cell r="C448">
            <v>1661</v>
          </cell>
          <cell r="D448" t="str">
            <v>CABO ALUM PROT SPL 15,0KV 50MM2 1F 6 FIOS</v>
          </cell>
          <cell r="F448">
            <v>2</v>
          </cell>
        </row>
        <row r="449">
          <cell r="C449">
            <v>7221</v>
          </cell>
          <cell r="D449" t="str">
            <v>CHAVE FUS DISTR PORC 15,0KV 315A 1F MAN SECO 7,1KA BASE C</v>
          </cell>
          <cell r="F449">
            <v>1</v>
          </cell>
        </row>
        <row r="450">
          <cell r="C450">
            <v>93113</v>
          </cell>
          <cell r="D450" t="str">
            <v>COBERTURA PROT P/ GLV 15/35KV</v>
          </cell>
          <cell r="F450">
            <v>1</v>
          </cell>
        </row>
        <row r="451">
          <cell r="C451">
            <v>1079</v>
          </cell>
          <cell r="D451" t="str">
            <v>CONECTOR CUNHA S/ CARTUCHO COMB. 35MM2 X 16-25MM2 KARA 1</v>
          </cell>
          <cell r="F451">
            <v>2</v>
          </cell>
        </row>
        <row r="452">
          <cell r="C452">
            <v>1345</v>
          </cell>
          <cell r="D452" t="str">
            <v>GRAMPO LINHA VIVA COBRE 2-1/0AWG/ 8-2/0AWG</v>
          </cell>
          <cell r="F452">
            <v>1</v>
          </cell>
        </row>
        <row r="453">
          <cell r="C453">
            <v>1661</v>
          </cell>
          <cell r="D453" t="str">
            <v>CABO ALUM PROT SPL 15,0KV 50MM2 1F 6 FIOS</v>
          </cell>
          <cell r="F453">
            <v>2</v>
          </cell>
        </row>
        <row r="454">
          <cell r="C454">
            <v>93113</v>
          </cell>
          <cell r="D454" t="str">
            <v>COBERTURA PROT P/ GLV 15/35KV</v>
          </cell>
          <cell r="F454">
            <v>1</v>
          </cell>
        </row>
        <row r="455">
          <cell r="C455">
            <v>1079</v>
          </cell>
          <cell r="D455" t="str">
            <v>CONECTOR CUNHA S/ CARTUCHO COMB. 35MM2 X 16-25MM2 KARA 1</v>
          </cell>
          <cell r="F455">
            <v>2</v>
          </cell>
        </row>
        <row r="456">
          <cell r="C456">
            <v>1345</v>
          </cell>
          <cell r="D456" t="str">
            <v>GRAMPO LINHA VIVA COBRE 2-1/0AWG/ 8-2/0AWG</v>
          </cell>
          <cell r="F456">
            <v>1</v>
          </cell>
        </row>
        <row r="457">
          <cell r="C457">
            <v>1661</v>
          </cell>
          <cell r="D457" t="str">
            <v>CABO ALUM PROT SPL 15,0KV 50MM2 1F 6 FIOS</v>
          </cell>
          <cell r="F457">
            <v>2</v>
          </cell>
        </row>
        <row r="458">
          <cell r="C458">
            <v>5045</v>
          </cell>
          <cell r="D458" t="str">
            <v>CHAVE FUS REL PORC 15,0KV 315A 1F MAN SECO 7,1KA 3 INT</v>
          </cell>
          <cell r="F458">
            <v>1</v>
          </cell>
        </row>
        <row r="459">
          <cell r="C459">
            <v>93113</v>
          </cell>
          <cell r="D459" t="str">
            <v>COBERTURA PROT P/ GLV 15/35KV</v>
          </cell>
          <cell r="F459">
            <v>1</v>
          </cell>
        </row>
        <row r="460">
          <cell r="C460">
            <v>1079</v>
          </cell>
          <cell r="D460" t="str">
            <v>CONECTOR CUNHA S/ CARTUCHO COMB. 35MM2 X 16-25MM2 KARA 1</v>
          </cell>
          <cell r="F460">
            <v>2</v>
          </cell>
        </row>
        <row r="461">
          <cell r="C461">
            <v>1345</v>
          </cell>
          <cell r="D461" t="str">
            <v>GRAMPO LINHA VIVA COBRE 2-1/0AWG/ 8-2/0AWG</v>
          </cell>
          <cell r="F461">
            <v>1</v>
          </cell>
        </row>
        <row r="462">
          <cell r="C462">
            <v>28021</v>
          </cell>
          <cell r="D462" t="str">
            <v>PARA RAIO DISTR POLIM 13,8KV OX ZN 10KA S/CENTELHADOR</v>
          </cell>
          <cell r="F462">
            <v>1</v>
          </cell>
        </row>
        <row r="463">
          <cell r="C463">
            <v>1157</v>
          </cell>
          <cell r="D463" t="str">
            <v>CABO ALUM PROT SPL 120MM2 15,0KV 1F 15 FIOS</v>
          </cell>
          <cell r="F463">
            <v>6</v>
          </cell>
        </row>
        <row r="464">
          <cell r="C464">
            <v>7175</v>
          </cell>
          <cell r="D464" t="str">
            <v>CHAVE SECC EXT FACA 15,0KV 630A 1F MAN SECO CENTRAL</v>
          </cell>
          <cell r="F464">
            <v>3</v>
          </cell>
        </row>
        <row r="465">
          <cell r="C465">
            <v>1057</v>
          </cell>
          <cell r="D465" t="str">
            <v>CONECTOR CUNHA S/ CARTUCHO COMB. 120-150MM2 X 10-16MM2 CA KARA L</v>
          </cell>
          <cell r="F465">
            <v>6</v>
          </cell>
        </row>
        <row r="466">
          <cell r="C466">
            <v>92107</v>
          </cell>
          <cell r="D466" t="str">
            <v>TERMINAL PRESS ESTRANG ALUM 2F 15MM 120MM2-4/0 AWG(CA)</v>
          </cell>
          <cell r="F466">
            <v>6</v>
          </cell>
        </row>
        <row r="467">
          <cell r="C467">
            <v>1157</v>
          </cell>
          <cell r="D467" t="str">
            <v>CABO ALUM PROT SPL 120MM2 15,0KV 1F 15 FIOS</v>
          </cell>
          <cell r="F467">
            <v>8</v>
          </cell>
        </row>
        <row r="468">
          <cell r="C468">
            <v>5055</v>
          </cell>
          <cell r="D468" t="str">
            <v>CHAVE SECCIONADORA UNIPOLAR TIPO FACA 15KV 400A</v>
          </cell>
          <cell r="F468">
            <v>1</v>
          </cell>
        </row>
        <row r="469">
          <cell r="C469">
            <v>1057</v>
          </cell>
          <cell r="D469" t="str">
            <v>CONECTOR CUNHA S/ CARTUCHO COMB. 120-150MM2 X 10-16MM2 CA KARA L</v>
          </cell>
          <cell r="F469">
            <v>2</v>
          </cell>
        </row>
        <row r="470">
          <cell r="C470">
            <v>92107</v>
          </cell>
          <cell r="D470" t="str">
            <v>TERMINAL PRESS ESTRANG ALUM 2F 15MM 120MM2-4/0 AWG(CA)</v>
          </cell>
          <cell r="F470">
            <v>4</v>
          </cell>
        </row>
        <row r="471">
          <cell r="C471">
            <v>92625</v>
          </cell>
          <cell r="D471" t="str">
            <v>CHAVE SECCIONALIZADORA MONOFÁSICA 15 KV, CORRENTE NOMINAL 25A.</v>
          </cell>
          <cell r="F471">
            <v>1</v>
          </cell>
        </row>
        <row r="472">
          <cell r="C472">
            <v>92625</v>
          </cell>
          <cell r="D472" t="str">
            <v>CHAVE SECCIONALIZADORA MONOFÁSICA 15 KV, CORRENTE NOMINAL 25A.</v>
          </cell>
          <cell r="F472">
            <v>3</v>
          </cell>
        </row>
        <row r="473">
          <cell r="C473">
            <v>23005</v>
          </cell>
          <cell r="D473" t="str">
            <v>RELIGADOR AUTOMATICO AUTOALIMENTADO ELETRONICO 25KV 60HZ (TRIPSAVER)</v>
          </cell>
          <cell r="F473">
            <v>1</v>
          </cell>
        </row>
        <row r="474">
          <cell r="C474">
            <v>3430</v>
          </cell>
          <cell r="D474" t="str">
            <v>POSTE, DUPLO T, CONCRETO, 11/200KGF</v>
          </cell>
          <cell r="F474">
            <v>1</v>
          </cell>
        </row>
        <row r="475">
          <cell r="C475">
            <v>3535</v>
          </cell>
          <cell r="D475" t="str">
            <v>POSTE CONCR DUPL T 11M 300DAN 330X448MM 110X140MM CL IV</v>
          </cell>
          <cell r="F475">
            <v>1</v>
          </cell>
        </row>
        <row r="476">
          <cell r="C476">
            <v>3440</v>
          </cell>
          <cell r="D476" t="str">
            <v>POSTE, DUPLO T, CONCRETO, 11/400KGF</v>
          </cell>
          <cell r="F476">
            <v>1</v>
          </cell>
        </row>
        <row r="477">
          <cell r="C477">
            <v>3445</v>
          </cell>
          <cell r="D477" t="str">
            <v>POSTE CONCR DUPL T 11M 600DAN 330X448MM 110X140MM CL IV</v>
          </cell>
          <cell r="F477">
            <v>1</v>
          </cell>
        </row>
        <row r="478">
          <cell r="C478">
            <v>3425</v>
          </cell>
          <cell r="D478" t="str">
            <v>POSTE CONCR DUPL T 11M 1000DAN 360X490MM 140X182MM CL IV</v>
          </cell>
          <cell r="F478">
            <v>1</v>
          </cell>
        </row>
        <row r="479">
          <cell r="C479">
            <v>3670</v>
          </cell>
          <cell r="D479" t="str">
            <v>POSTE CONCR DUPL T 11M 1500DAN 390X532MM 170X224MM CL IV</v>
          </cell>
          <cell r="F479">
            <v>1</v>
          </cell>
        </row>
        <row r="480">
          <cell r="C480">
            <v>3083</v>
          </cell>
          <cell r="D480" t="str">
            <v>POSTE CONCR DUPL T 12M 300DAN 350X476MM 110X140MM CL IV</v>
          </cell>
          <cell r="F480">
            <v>1</v>
          </cell>
        </row>
        <row r="481">
          <cell r="C481">
            <v>3460</v>
          </cell>
          <cell r="D481" t="str">
            <v>POSTE CONCR DUPL T 12M 600DAN 350X476MM 110X140MM CL IV</v>
          </cell>
          <cell r="F481">
            <v>1</v>
          </cell>
        </row>
        <row r="482">
          <cell r="C482">
            <v>3555</v>
          </cell>
          <cell r="D482" t="str">
            <v>POSTE CONCR DUPL T 12M 1000DAN 380X518MM 140X182MM CL IV</v>
          </cell>
          <cell r="F482">
            <v>1</v>
          </cell>
        </row>
        <row r="483">
          <cell r="C483">
            <v>3590</v>
          </cell>
          <cell r="D483" t="str">
            <v>POSTE CONCR DUPL T 12M 1500DAN 410X560MM 170X224MM CL IV</v>
          </cell>
          <cell r="F483">
            <v>1</v>
          </cell>
        </row>
        <row r="484">
          <cell r="C484">
            <v>3360</v>
          </cell>
          <cell r="D484" t="str">
            <v>POSTE CONCR DUPL T 13M 600DAN 370X504MM 110X140MM CL IV</v>
          </cell>
          <cell r="F484">
            <v>1</v>
          </cell>
        </row>
        <row r="485">
          <cell r="C485">
            <v>3480</v>
          </cell>
          <cell r="D485" t="str">
            <v>POSTE, DUPLO T, CONCRETO, 13/1000KGF</v>
          </cell>
          <cell r="F485">
            <v>1</v>
          </cell>
        </row>
        <row r="486">
          <cell r="C486">
            <v>3485</v>
          </cell>
          <cell r="D486" t="str">
            <v>POSTE CONCR DUPL T 13M 1500DAN 430X588MM 170X224MM CL IV</v>
          </cell>
          <cell r="F486">
            <v>1</v>
          </cell>
        </row>
        <row r="487">
          <cell r="C487">
            <v>3400</v>
          </cell>
          <cell r="D487" t="str">
            <v>POSTE, DUPLO T, CONCRETO, 10/200KGF</v>
          </cell>
          <cell r="F487">
            <v>1</v>
          </cell>
        </row>
        <row r="488">
          <cell r="C488" t="e">
            <v>#N/A</v>
          </cell>
          <cell r="D488" t="str">
            <v>POSTE CONCR DUPL T 10M 300DAN 310X420MM 110X140MM CL IV</v>
          </cell>
          <cell r="F488">
            <v>1</v>
          </cell>
        </row>
        <row r="489">
          <cell r="C489">
            <v>3410</v>
          </cell>
          <cell r="D489" t="str">
            <v>POSTE, DUPLO T, CONCRETO, 10/400KGF</v>
          </cell>
          <cell r="F489">
            <v>1</v>
          </cell>
        </row>
        <row r="490">
          <cell r="C490">
            <v>3415</v>
          </cell>
          <cell r="D490" t="str">
            <v>POSTE, DUPLO T, CONCRETO, 10/600KGF</v>
          </cell>
          <cell r="F490">
            <v>1</v>
          </cell>
        </row>
        <row r="491">
          <cell r="C491">
            <v>3385</v>
          </cell>
          <cell r="D491" t="str">
            <v>POSTE CONCR CIRC 11M 600DAN 410MM 190MM CL IV</v>
          </cell>
          <cell r="F491">
            <v>1</v>
          </cell>
        </row>
        <row r="492">
          <cell r="C492">
            <v>3390</v>
          </cell>
          <cell r="D492" t="str">
            <v>POSTE CONCR CIRC 11M 300DAN 410MM 190MM CL IV</v>
          </cell>
          <cell r="F492">
            <v>1</v>
          </cell>
        </row>
        <row r="493">
          <cell r="C493">
            <v>3350</v>
          </cell>
          <cell r="D493" t="str">
            <v>POSTE CONCR CIRC 11M 1000DAN 410MM 190MM CL IV</v>
          </cell>
          <cell r="F493">
            <v>1</v>
          </cell>
        </row>
        <row r="494">
          <cell r="C494">
            <v>3076</v>
          </cell>
          <cell r="D494" t="str">
            <v>POSTE CONCR CIRC 11M 1500DAN 510MM 290MM CL IV</v>
          </cell>
          <cell r="F494">
            <v>1</v>
          </cell>
        </row>
        <row r="495">
          <cell r="C495">
            <v>3475</v>
          </cell>
          <cell r="D495" t="str">
            <v>POSTE, CIRCULAR, CONCRETO, 12/600KGF</v>
          </cell>
          <cell r="F495">
            <v>1</v>
          </cell>
        </row>
        <row r="496">
          <cell r="C496">
            <v>3580</v>
          </cell>
          <cell r="D496" t="str">
            <v>POSTE, CIRCULAR, CONCRETO, 12/1000KGF</v>
          </cell>
          <cell r="F496">
            <v>1</v>
          </cell>
        </row>
        <row r="497">
          <cell r="C497">
            <v>3585</v>
          </cell>
          <cell r="D497" t="str">
            <v>POSTE CONCR CIRC 12M 1500DAN 530MM 290MM CL IV</v>
          </cell>
          <cell r="F497">
            <v>1</v>
          </cell>
        </row>
        <row r="498">
          <cell r="C498">
            <v>3150</v>
          </cell>
          <cell r="D498" t="str">
            <v>POSTE CONCR CIRC 13M 600DAN 450MM 190MM CL II</v>
          </cell>
          <cell r="F498">
            <v>1</v>
          </cell>
        </row>
        <row r="499">
          <cell r="C499">
            <v>3355</v>
          </cell>
          <cell r="D499" t="str">
            <v>POSTE CONCR CIRC 13M 1000DAN 490MM 230MM CL II</v>
          </cell>
          <cell r="F499">
            <v>1</v>
          </cell>
        </row>
        <row r="500">
          <cell r="C500">
            <v>3570</v>
          </cell>
          <cell r="D500" t="str">
            <v>POSTE CONCR CIRC 13M 1500DAN 550MM 290MM CL IV</v>
          </cell>
          <cell r="F500">
            <v>1</v>
          </cell>
        </row>
        <row r="501">
          <cell r="C501">
            <v>3378</v>
          </cell>
          <cell r="D501" t="str">
            <v xml:space="preserve">POSTE DE FIBRA 11/600   BASE CIRCULAR / TOPO QUADRADO   </v>
          </cell>
          <cell r="F501">
            <v>1</v>
          </cell>
        </row>
        <row r="502">
          <cell r="C502">
            <v>3377</v>
          </cell>
          <cell r="D502" t="str">
            <v>POSTE DE FIBRA 10/400   BASE CIRCULAR / TOPO QUADRADO</v>
          </cell>
          <cell r="F502">
            <v>1</v>
          </cell>
        </row>
        <row r="503">
          <cell r="C503">
            <v>3376</v>
          </cell>
          <cell r="D503" t="str">
            <v xml:space="preserve">POSTE DE FIBRA 10/200KGF  BASE CIRCULAR / TOPO QUADRADO    </v>
          </cell>
          <cell r="F503">
            <v>1</v>
          </cell>
        </row>
        <row r="504">
          <cell r="C504">
            <v>3379</v>
          </cell>
          <cell r="D504" t="str">
            <v>POSTE DE FIBRA 11/400   BASE CIRCULAR / TOPO QUADRADO</v>
          </cell>
          <cell r="F504">
            <v>1</v>
          </cell>
        </row>
        <row r="505">
          <cell r="C505">
            <v>3381</v>
          </cell>
          <cell r="D505" t="str">
            <v xml:space="preserve">POSTE DE FIBRA 11/200 BASE CIRCULAR / TOPO QUADRADO </v>
          </cell>
          <cell r="F505">
            <v>1</v>
          </cell>
        </row>
        <row r="506">
          <cell r="C506">
            <v>1178</v>
          </cell>
          <cell r="D506" t="str">
            <v>CABO AL CONCENTRICO 1X10+10MM², CABO CONCENTRICO DE ALUMINIO [1X10+10 MM²], ALUMINIO LIGA 1350, TEMPERA H19, ENCORDOAMENTO CLASSE 2. ISOLACAO INTERNA E EXTERNA EM XLPE 90º 0,6/1 KV. CONDUTOR NEUTRO APLICADO HELICOIDALMENTE SOBRE A ISOLACAO DO CONDUT</v>
          </cell>
          <cell r="F506">
            <v>1</v>
          </cell>
        </row>
        <row r="507">
          <cell r="C507">
            <v>1174</v>
          </cell>
          <cell r="D507" t="str">
            <v>CORDOALHA ACO CARB 9,52MM² - 3/8", CORDOALHA DE ACO GALVANIZADO, DIAMETRO NOMINAL: 3/8” (9,52 MM), CABO DE ACO CARBONO, ZINCADO POR IMERSAO A QUENTE, FORMACAO 7X 3,05 MM, SECAO TRANSVERSAL 51,14 MM², CARGA DE RUPTURA 4.900 DAN. ESPECIFICACAO TECNIC</v>
          </cell>
          <cell r="F507">
            <v>1</v>
          </cell>
        </row>
        <row r="508">
          <cell r="C508">
            <v>1166</v>
          </cell>
          <cell r="D508" t="str">
            <v>CABO DE AÇO ZINCADO FORM 3X2,25MM D. NOM. 4,87mm²</v>
          </cell>
          <cell r="F508">
            <v>1</v>
          </cell>
        </row>
        <row r="509">
          <cell r="C509">
            <v>1661</v>
          </cell>
          <cell r="D509" t="str">
            <v>CABO AL PROTEGIDO 50MM² 15KV, CABO DE ALUMINIO COBERTO, SECAO NOMINAL 50 MM², ENCORDOAMENTO MINIMO 6 FIOS, RESISTENCIA A TRACAO MINIMA 650 DAN, RESISTENCIA ELETRICA 0,641 OHM/KM, TEMPERA H19. CLASSE DE TENSAO 15 KV, COBERTURA EM XLPE DE 3 MM DE ESPES</v>
          </cell>
        </row>
        <row r="510">
          <cell r="C510">
            <v>1055</v>
          </cell>
          <cell r="D510" t="str">
            <v>CABO AL PROTEGIDO 70MM² 15KV, CABO DE ALUMINIO COBERTO, SECAO NOMINAL 120 MM², ENCORDOAMENTO MINIMO 15 FIOS, RESISTENCIA A TRACAO MINIMA 1.560 DAN, RESISTENCIA ELETRICA 0,253 OHM/KM, TEMPERA H19. CLASSE DE TENSAO 15 KV, COBERTURA EM XLPE DE 3 MM DE</v>
          </cell>
        </row>
        <row r="511">
          <cell r="C511">
            <v>1172</v>
          </cell>
          <cell r="D511" t="str">
            <v>CONDUTOR ELET. COBERTO, ALUMINIO,ENCORDOAMENTO 15 FIOS, SECCAO .NOMINAL.95MM, 1.235 DAN, TENSAO 15KV NBR 11873/03</v>
          </cell>
        </row>
        <row r="512">
          <cell r="C512">
            <v>1157</v>
          </cell>
          <cell r="D512" t="str">
            <v>CABO ALUM PROT SPL 120MM2 15,0KV 1F 15 FIOS</v>
          </cell>
        </row>
        <row r="513">
          <cell r="C513">
            <v>1173</v>
          </cell>
          <cell r="D513" t="str">
            <v>CABO AL PROTEGIDO 185MM² 15KV, CABO DE ALUMINIO COBERTO, SECAO NOMINAL 185 MM², ENCORDOAMENTO MINIMO 30 FIOS, RESISTENCIA A TRACAO MINIMA 2.405 DAN, RESISTENCIA ELETRICA 0,164 OHM/KM, TEMPERA H19. CLASSE DE TENSAO 15 KV, COBERTURA EM XLPE DE 3 MM DE</v>
          </cell>
        </row>
        <row r="514">
          <cell r="C514">
            <v>1100</v>
          </cell>
          <cell r="D514" t="str">
            <v>CABO ALUM NU CA 2AWG 1F IRIS</v>
          </cell>
          <cell r="F514">
            <v>1</v>
          </cell>
        </row>
        <row r="515">
          <cell r="C515">
            <v>1118</v>
          </cell>
          <cell r="D515" t="str">
            <v>CONDUTOR ALUMINIO 4/0 AWG, FORMACAO 7 FIOS, COBERTURA XLPE 3,00MM</v>
          </cell>
          <cell r="F515">
            <v>1</v>
          </cell>
        </row>
        <row r="516">
          <cell r="C516">
            <v>1860</v>
          </cell>
          <cell r="D516" t="str">
            <v>CABO ALUM NU CA 170MM² - 336,4 MCM, CABO DE ALUMINIO NU CA, CODIGO: TULIP SECAO NOMINAL 170,48 MM², FORMACAO 19X 3,38 MM, DIAMETRO NOMINAL 16,90 MM, ALUMINIO LIGA 1350 TEMPERA H19, RMC 27,27 KN, RESISTENCIA ELETRICA 0,1686 OHM/KM, CLASSE DE ENCORDOA</v>
          </cell>
          <cell r="F516">
            <v>1</v>
          </cell>
        </row>
        <row r="517">
          <cell r="C517">
            <v>1110</v>
          </cell>
          <cell r="D517" t="str">
            <v>CABO ALUM CAA NU 4 AWG 1F CL AA SWAN 1X2,12MM</v>
          </cell>
          <cell r="F517">
            <v>1</v>
          </cell>
        </row>
        <row r="518">
          <cell r="C518">
            <v>1680</v>
          </cell>
          <cell r="D518" t="str">
            <v>CABO ALUM NU CAA 2AWG 1F SPARROW</v>
          </cell>
          <cell r="F518">
            <v>1</v>
          </cell>
        </row>
        <row r="519">
          <cell r="C519">
            <v>90782</v>
          </cell>
          <cell r="D519" t="str">
            <v>CABO ALUM CAA NU 1/0 AWG 1F RAVEN</v>
          </cell>
          <cell r="F519">
            <v>1</v>
          </cell>
        </row>
        <row r="520">
          <cell r="C520">
            <v>1125</v>
          </cell>
          <cell r="D520" t="str">
            <v>CABO ALUM NU CAA 107MM² - 4/0 AWG, CABO DE ALUMINIO NU COM ALMA DE ACO ZINCADO CAA, CODIGO: PENGUIN SECAO NOMINAL (AL/ACO) 107,22 / 17,87 MM², FORMACAO AL: 6 X 4,77 MM / ACO: 1 X 4,77 MM, DIAMETRO NOMINAL 14,31 MM, ALUMINIO LIGA 1350 TEMPERA H19, RM</v>
          </cell>
          <cell r="F520">
            <v>1</v>
          </cell>
        </row>
        <row r="521">
          <cell r="C521">
            <v>1800</v>
          </cell>
          <cell r="D521" t="str">
            <v xml:space="preserve">CABO ALUM MULTIPLEX 0,6/1KV XLPE 2F 16MM2+16MM2 </v>
          </cell>
        </row>
        <row r="522">
          <cell r="C522">
            <v>1786</v>
          </cell>
          <cell r="D522" t="str">
            <v>CONDUTOR ALUMINIO MULTIPLEXADO QUADRUPLEX 3X1X35+35MM2 ISOLACAO XLPE 0,6/1KV</v>
          </cell>
        </row>
        <row r="523">
          <cell r="C523">
            <v>1785</v>
          </cell>
          <cell r="D523" t="str">
            <v>CABO ALUM QUAD/TRIFASICO 3X1X70+70 MM², CABO MULTIPLEXADO DE ALUMINIO QUADRUPLEX, [3X1X70+70 MM²], ALUMINIO LIGA 1350 (CA), TEMPERA DURA (H19), CLASSE 2. CONDUTOR FASE: ISOLACAO XLPE 0,6/1 KV. CONDUTOR NEUTRO: NU, LIGA ALUMINIO-MAGNESIO-SILICIO (CAL</v>
          </cell>
        </row>
        <row r="524">
          <cell r="C524">
            <v>1695</v>
          </cell>
          <cell r="D524" t="str">
            <v>CABO ALUM QUAD/TRIFASICO 3X1X50+50 MM², CABO DE ALUMINIO QUADRUPLEX, [3X1X50+50MM2]. CONDUTOR FASE: ISOLADO XPLE, 0,6/1KV/CABO DE POTENCIA, DE ALUMINIO, ISOLADO, MULTIPLEXADO, AUTO-SUSTENTADO, CLASSE DE TENSAO 0,6/1KV, SECAO 3X1X50+50 MM², COM CO</v>
          </cell>
        </row>
        <row r="525">
          <cell r="C525">
            <v>1787</v>
          </cell>
          <cell r="D525" t="str">
            <v>CABO ALUM QUAD/TRIFASICO 3X1X120+70 MM², CABO DE ALUMINIO QUADRUPLEX, [3X1X120+70MM2]. CONDUTOR FASE: ISOLADO XPLE, 0,6/1KV/CABO DE POTENCIA, DE ALUMINIO, ISOLADO, MULTIPLEXADO, AUTO-SUSTENTADO, CLASSE DE TENSAO 0,6/1KV, SECAO 3X1X120+70 MM², COM CO</v>
          </cell>
        </row>
        <row r="526">
          <cell r="C526">
            <v>1410</v>
          </cell>
          <cell r="D526" t="str">
            <v>ESPACADOR LOSANGULAR POLIMERICO 15 KV COM GARRAS, COR CINZA, PARA REDE PROTEGIDA, APLICACAO EM CABO COM DIAMETRO EXTERNO DE 35-300MM², RESISTENCIA AO TRILHAMENTO ELETRICO COM PROTECAO ANTI-UV, RESISTENCIA MINIMA 450DAN.</v>
          </cell>
          <cell r="F526">
            <v>1</v>
          </cell>
        </row>
        <row r="527">
          <cell r="C527">
            <v>1015</v>
          </cell>
          <cell r="D527" t="str">
            <v>ALCA PREFORM DISTRIB ACO 35,0MM2(CAL)/2AWG(CA/CAA) 610,0MM</v>
          </cell>
        </row>
        <row r="528">
          <cell r="C528">
            <v>3005</v>
          </cell>
          <cell r="D528" t="str">
            <v>ARMACAO SECUND ACO CARB GALV 1 ESTRIBO 5,0X 125,0X 110,0MM</v>
          </cell>
        </row>
        <row r="529">
          <cell r="C529">
            <v>1022</v>
          </cell>
          <cell r="D529" t="str">
            <v>CONECTOR CUNHA C-C ALUM  6,55-10,11MM/05,18-08,38MM VM</v>
          </cell>
        </row>
        <row r="530">
          <cell r="C530">
            <v>9000</v>
          </cell>
          <cell r="D530" t="str">
            <v>ISOLADOR ROLDANA PORCELANA MARROM 80,0X 76,0MM 1350DAN</v>
          </cell>
        </row>
        <row r="531">
          <cell r="C531" t="str">
            <v>tb_base</v>
          </cell>
          <cell r="D531" t="str">
            <v>PARAFUSO ROSC TOT SAE1010 RT MG M16X 250MM</v>
          </cell>
        </row>
        <row r="532">
          <cell r="C532">
            <v>1107</v>
          </cell>
          <cell r="D532" t="str">
            <v>ALCA PREFORM DISTRIB ACO 70MM2 (CAL) 710,0MM</v>
          </cell>
        </row>
        <row r="533">
          <cell r="C533">
            <v>3005</v>
          </cell>
          <cell r="D533" t="str">
            <v>ARMACAO SECUND ACO CARB GALV 1 ESTRIBO 5,0X 125,0X 110,0MM</v>
          </cell>
        </row>
        <row r="534">
          <cell r="C534">
            <v>1066</v>
          </cell>
          <cell r="D534" t="str">
            <v>CONECTOR CUNHA C-C ALUM 09,25-14,53MM/06,55-14,53MM AZ</v>
          </cell>
        </row>
        <row r="535">
          <cell r="C535">
            <v>9000</v>
          </cell>
          <cell r="D535" t="str">
            <v>ISOLADOR ROLDANA PORCELANA MARROM 80,0X 76,0MM 1350DAN</v>
          </cell>
        </row>
        <row r="536">
          <cell r="C536">
            <v>10206</v>
          </cell>
          <cell r="D536" t="str">
            <v>PARAFUSO ROSC TOT SAE1010 RT MG M16X 250MM</v>
          </cell>
        </row>
        <row r="537">
          <cell r="C537">
            <v>3005</v>
          </cell>
          <cell r="D537" t="str">
            <v>ARMACAO SECUND ACO CARB GALV 1 ESTRIBO 5,0X 125,0X 110,0MM</v>
          </cell>
        </row>
        <row r="538">
          <cell r="C538">
            <v>3030</v>
          </cell>
          <cell r="D538" t="str">
            <v>ARRUELA QUADR REG SAE1020 GALV 18,0MM 38,0MM ESP 3MM</v>
          </cell>
        </row>
        <row r="539">
          <cell r="C539">
            <v>9000</v>
          </cell>
          <cell r="D539" t="str">
            <v>ISOLADOR ROLDANA PORCELANA MARROM 80,0X 76,0MM 1350DAN</v>
          </cell>
        </row>
        <row r="540">
          <cell r="C540" t="e">
            <v>#N/A</v>
          </cell>
          <cell r="D540" t="str">
            <v>LACO PREFORM ROLDANA 70MM2/2/0AWG(CA/CAA) 615,0MM C/ COXIM</v>
          </cell>
        </row>
        <row r="541">
          <cell r="C541">
            <v>10206</v>
          </cell>
          <cell r="D541" t="str">
            <v>PARAFUSO ROSC TOT SAE1010 RT MG M16X 250MM</v>
          </cell>
        </row>
        <row r="542">
          <cell r="C542">
            <v>3005</v>
          </cell>
          <cell r="D542" t="str">
            <v>ARMACAO SECUND ACO CARB GALV 1 ESTRIBO 5,0X 125,0X 110,0MM</v>
          </cell>
        </row>
        <row r="543">
          <cell r="C543">
            <v>3030</v>
          </cell>
          <cell r="D543" t="str">
            <v>ARRUELA QUADR REG SAE1020 GALV 18,0MM 38,0MM ESP 3MM</v>
          </cell>
        </row>
        <row r="544">
          <cell r="C544">
            <v>9000</v>
          </cell>
          <cell r="D544" t="str">
            <v>ISOLADOR ROLDANA PORCELANA MARROM 80,0X 76,0MM 1350DAN</v>
          </cell>
        </row>
        <row r="545">
          <cell r="C545">
            <v>1015</v>
          </cell>
          <cell r="D545" t="str">
            <v>ALCA PREFORMADA CONDUTOR MULTIPLEXADO COM NEUTRO NU - 35MM2.</v>
          </cell>
        </row>
        <row r="546">
          <cell r="C546">
            <v>10206</v>
          </cell>
          <cell r="D546" t="str">
            <v>PARAFUSO ROSC TOT SAE1010 RT MG M16X 250MM</v>
          </cell>
        </row>
        <row r="547">
          <cell r="C547">
            <v>1015</v>
          </cell>
          <cell r="D547" t="str">
            <v>ALCA PREFORM DISTRIB ACO 35,0MM2(CAL)/2AWG(CA/CAA) 610,0MM</v>
          </cell>
        </row>
        <row r="548">
          <cell r="C548">
            <v>3005</v>
          </cell>
          <cell r="D548" t="str">
            <v>ARMACAO SECUND ACO CARB GALV 1 ESTRIBO 5,0X 125,0X 110,0MM</v>
          </cell>
        </row>
        <row r="549">
          <cell r="C549">
            <v>3030</v>
          </cell>
          <cell r="D549" t="str">
            <v>ARRUELA QUADR REG SAE1020 GALV 18,0MM 38,0MM ESP 3MM</v>
          </cell>
        </row>
        <row r="550">
          <cell r="C550">
            <v>9000</v>
          </cell>
          <cell r="D550" t="str">
            <v>ISOLADOR ROLDANA PORCELANA MARROM 80,0X 76,0MM 1350DAN</v>
          </cell>
        </row>
        <row r="551">
          <cell r="C551">
            <v>10206</v>
          </cell>
          <cell r="D551" t="str">
            <v>PARAFUSO ROSC TOT SAE1010 RT MG M16X 250MM</v>
          </cell>
        </row>
        <row r="552">
          <cell r="C552">
            <v>1107</v>
          </cell>
          <cell r="D552" t="str">
            <v>ALCA PREFORM DISTRIB ACO 70MM2 (CAL) 710,0MM</v>
          </cell>
        </row>
        <row r="553">
          <cell r="C553">
            <v>3005</v>
          </cell>
          <cell r="D553" t="str">
            <v>ARMACAO SECUND ACO CARB GALV 1 ESTRIBO 5,0X 125,0X 110,0MM</v>
          </cell>
        </row>
        <row r="554">
          <cell r="C554">
            <v>3030</v>
          </cell>
          <cell r="D554" t="str">
            <v>ARRUELA QUADR REG SAE1020 GALV 18,0MM 38,0MM ESP 3MM</v>
          </cell>
        </row>
        <row r="555">
          <cell r="C555">
            <v>9000</v>
          </cell>
          <cell r="D555" t="str">
            <v>ISOLADOR ROLDANA PORCELANA MARROM 80,0X 76,0MM 1350DAN</v>
          </cell>
        </row>
        <row r="556">
          <cell r="C556">
            <v>10206</v>
          </cell>
          <cell r="D556" t="str">
            <v>PARAFUSO ROSC TOT SAE1010 RT MG M16X 250MM</v>
          </cell>
        </row>
        <row r="557">
          <cell r="C557">
            <v>1000</v>
          </cell>
          <cell r="D557" t="str">
            <v>ALCA PREFORMADA SERVICO P/ CABO DE ALUMINIO 10MM2, FAIXA APLIC. 3,70 A 4,10MM</v>
          </cell>
        </row>
        <row r="558">
          <cell r="C558">
            <v>3005</v>
          </cell>
          <cell r="D558" t="str">
            <v>ARMACAO SECUND ACO CARB GALV 1 ESTRIBO 5,0X 125,0X 110,0MM</v>
          </cell>
        </row>
        <row r="559">
          <cell r="C559">
            <v>3030</v>
          </cell>
          <cell r="D559" t="str">
            <v>ARRUELA QUADR REG SAE1020 GALV 18,0MM 38,0MM ESP 3MM</v>
          </cell>
        </row>
        <row r="560">
          <cell r="C560">
            <v>9000</v>
          </cell>
          <cell r="D560" t="str">
            <v>ISOLADOR ROLDANA PORCELANA MARROM 80,0X 76,0MM 1350DAN</v>
          </cell>
        </row>
        <row r="561">
          <cell r="C561">
            <v>2342</v>
          </cell>
          <cell r="D561" t="str">
            <v>PARAFUSO CABECA QUADRADA 16X200MM EM ACO CARBONO ZINCADA POR IMERSAO A QUENTE</v>
          </cell>
        </row>
        <row r="562">
          <cell r="C562">
            <v>1000</v>
          </cell>
          <cell r="D562" t="str">
            <v>ALCA PREFORMADA SERVICO P/ CABO DE ALUMINIO 10MM2, FAIXA APLIC. 3,70 A 4,10MM</v>
          </cell>
        </row>
        <row r="563">
          <cell r="C563">
            <v>3005</v>
          </cell>
          <cell r="D563" t="str">
            <v>ARMACAO SECUND ACO CARB GALV 1 ESTRIBO 5,0X 125,0X 110,0MM</v>
          </cell>
        </row>
        <row r="564">
          <cell r="C564">
            <v>3030</v>
          </cell>
          <cell r="D564" t="str">
            <v>ARRUELA QUADR REG SAE1020 GALV 18,0MM 38,0MM ESP 3MM</v>
          </cell>
        </row>
        <row r="565">
          <cell r="C565">
            <v>9000</v>
          </cell>
          <cell r="D565" t="str">
            <v>ISOLADOR ROLDANA PORCELANA MARROM 80,0X 76,0MM 1350DAN</v>
          </cell>
        </row>
        <row r="566">
          <cell r="C566">
            <v>2342</v>
          </cell>
          <cell r="D566" t="str">
            <v>PARAFUSO CABECA QUADRADA 16X200MM EM ACO CARBONO ZINCADA POR IMERSAO A QUENTE</v>
          </cell>
        </row>
        <row r="567">
          <cell r="C567">
            <v>1045</v>
          </cell>
          <cell r="D567" t="str">
            <v>ALCA PREFORMADA PARA CABO DE ACO 9,52MM² (3/8") MM², USO EM CABO ACO GALVANIZADO EHS, HS E SM DE 9,52MM², DIAMETRO NOMINAL 3/8", FORMACAO 7 FIOS, COM PARTE INTERNA ABRASIVA, COMPRIMENTO APROXIMADO 890 MM, PESO APROXIMADO 0,405KG POR METRO, PARA CORD</v>
          </cell>
          <cell r="F567">
            <v>2</v>
          </cell>
        </row>
        <row r="568">
          <cell r="C568">
            <v>3030</v>
          </cell>
          <cell r="D568" t="str">
            <v>ARRUELA QUADR REG SAE1020 GALV 18,0MM 38,0MM ESP 3MM</v>
          </cell>
          <cell r="F568">
            <v>3</v>
          </cell>
        </row>
        <row r="569">
          <cell r="C569">
            <v>3068</v>
          </cell>
          <cell r="D569" t="str">
            <v>CHAPA ESTAI SAE1010/20 8,0MM 76X 60X 70MM</v>
          </cell>
          <cell r="F569">
            <v>1</v>
          </cell>
        </row>
        <row r="570">
          <cell r="C570">
            <v>3068</v>
          </cell>
          <cell r="D570" t="str">
            <v>CHAPA P/ FIXACAO DE ESTAI DE ANCORA 5000 DAN ACO CARBONO ZINCADO A QUENTE</v>
          </cell>
          <cell r="F570">
            <v>1</v>
          </cell>
        </row>
        <row r="571">
          <cell r="C571">
            <v>1079</v>
          </cell>
          <cell r="D571" t="str">
            <v>CONECTOR CUNHA S/ CARTUCHO COMB. 35MM2 X 16-25MM2 KARA 1</v>
          </cell>
          <cell r="F571">
            <v>1</v>
          </cell>
        </row>
        <row r="572">
          <cell r="C572">
            <v>1174</v>
          </cell>
          <cell r="D572" t="str">
            <v>CORDOALHA ACO CARB 9,52MM² - 3/8", CORDOALHA DE ACO GALVANIZADO, DIAMETRO NOMINAL: 3/8” (9,52 MM), CABO DE ACO CARBONO, ZINCADO POR IMERSAO A QUENTE, FORMACAO 7X 3,05 MM, SECAO TRANSVERSAL 51,14 MM², CARGA DE RUPTURA 4.900 DAN. ESPECIFICACAO TECNIC</v>
          </cell>
          <cell r="F572">
            <v>20</v>
          </cell>
        </row>
        <row r="573">
          <cell r="C573">
            <v>3200</v>
          </cell>
          <cell r="D573" t="str">
            <v>HASTE ANCORA ESTAI ACO CARB M16 2400MM</v>
          </cell>
          <cell r="F573">
            <v>1</v>
          </cell>
        </row>
        <row r="574">
          <cell r="C574">
            <v>2342</v>
          </cell>
          <cell r="D574" t="str">
            <v>PARAFUSO CABECA QUADRADA 16X200MM EM ACO CARBONO ZINCADA POR IMERSAO A QUENTE</v>
          </cell>
          <cell r="F574">
            <v>1</v>
          </cell>
        </row>
        <row r="575">
          <cell r="C575">
            <v>3069</v>
          </cell>
          <cell r="D575" t="str">
            <v>SAPATILHA STD SAE 1020 3/8</v>
          </cell>
          <cell r="F575">
            <v>2</v>
          </cell>
        </row>
        <row r="576">
          <cell r="C576">
            <v>1000</v>
          </cell>
          <cell r="D576" t="str">
            <v>ALCA PREFORMADA SERVICO P/ CABO DE ALUMINIO 10MM2, FAIXA APLIC. 3,70 A 4,10MM</v>
          </cell>
          <cell r="F576">
            <v>4</v>
          </cell>
        </row>
        <row r="577">
          <cell r="C577">
            <v>3068</v>
          </cell>
          <cell r="D577" t="str">
            <v>CHAPA ESTAI SAE1010/20 8,0MM 76X 60X 70MM</v>
          </cell>
          <cell r="F577">
            <v>1</v>
          </cell>
        </row>
        <row r="578">
          <cell r="C578">
            <v>1079</v>
          </cell>
          <cell r="D578" t="str">
            <v>CONECTOR CUNHA S/ CARTUCHO COMB. 35MM2 X 16-25MM2 KARA 1</v>
          </cell>
          <cell r="F578">
            <v>1</v>
          </cell>
        </row>
        <row r="579">
          <cell r="C579">
            <v>1109</v>
          </cell>
          <cell r="D579" t="str">
            <v>CORDOALHA ACO CARB CL A 7 FIOS MR 6,4MM 1430DAN</v>
          </cell>
          <cell r="F579">
            <v>20</v>
          </cell>
        </row>
        <row r="580">
          <cell r="C580">
            <v>3200</v>
          </cell>
          <cell r="D580" t="str">
            <v>HASTE ANCORA ESTAI ACO CARB M16 2400MM</v>
          </cell>
          <cell r="F580">
            <v>1</v>
          </cell>
        </row>
        <row r="581">
          <cell r="C581">
            <v>9000</v>
          </cell>
          <cell r="D581" t="str">
            <v>ISOLADOR ROLDANA PORCELANA MARRON</v>
          </cell>
          <cell r="F581">
            <v>1</v>
          </cell>
        </row>
        <row r="582">
          <cell r="C582">
            <v>2342</v>
          </cell>
          <cell r="D582" t="str">
            <v>PARAFUSO CABECA QUADRADA 16X200MM EM ACO CARBONO ZINCADA POR IMERSAO A QUENTE</v>
          </cell>
          <cell r="F582">
            <v>1</v>
          </cell>
        </row>
        <row r="583">
          <cell r="C583">
            <v>3640</v>
          </cell>
          <cell r="D583" t="str">
            <v>PLACA DE CONCRETO ARMADO P/ ESTAI 400X400X100MM</v>
          </cell>
          <cell r="F583">
            <v>1</v>
          </cell>
        </row>
        <row r="584">
          <cell r="C584">
            <v>3069</v>
          </cell>
          <cell r="D584" t="str">
            <v>SAPATILHA STD SAE 1020 3/8</v>
          </cell>
          <cell r="F584">
            <v>2</v>
          </cell>
        </row>
        <row r="585">
          <cell r="C585">
            <v>3393</v>
          </cell>
          <cell r="D585" t="str">
            <v>POSTE, DUPLO T, CONCRETO, 07/150KGF</v>
          </cell>
        </row>
        <row r="586">
          <cell r="C586">
            <v>3396</v>
          </cell>
          <cell r="D586" t="str">
            <v>POSTE, DUPLO T, CONCRETO, 7/400KGF</v>
          </cell>
        </row>
        <row r="587">
          <cell r="C587">
            <v>3465</v>
          </cell>
          <cell r="D587" t="str">
            <v>POSTE, DUPLO T, CONCRETO, 9/200KGF</v>
          </cell>
        </row>
        <row r="588">
          <cell r="C588">
            <v>3165</v>
          </cell>
          <cell r="D588" t="str">
            <v>POSTE, DUPLO T, CONCRETO, 9/400KGF</v>
          </cell>
        </row>
        <row r="589">
          <cell r="C589">
            <v>12480</v>
          </cell>
          <cell r="D589" t="str">
            <v>CONECTOR DERIVACAO PERFURANTE COND. PRINC. 35-150MM2, DER. 35-150MM2.</v>
          </cell>
        </row>
        <row r="590">
          <cell r="C590">
            <v>12479</v>
          </cell>
          <cell r="D590" t="str">
            <v>CONECTOR DERIVACAO PERFURANTE COND. PRINC. 16-150MM2, DER. 4-35MM2.</v>
          </cell>
        </row>
        <row r="591">
          <cell r="C591" t="str">
            <v>6052</v>
          </cell>
          <cell r="D591" t="str">
            <v>BANCO DE CAPACITORES TIPO2,POTENCIA DE 300KVAR TENSAO N OMINAL DE BANCO 13,8KV 110KV</v>
          </cell>
        </row>
        <row r="592">
          <cell r="C592">
            <v>6053</v>
          </cell>
          <cell r="D592" t="str">
            <v>BANCO DE CAPACITORES TIPO 3 , POTENCIA 600KVAR, TENSAO NOMINAL DO BANCO 13,8KV, TENSAO SUPORTAVEL DE IMPUILSO 110KV</v>
          </cell>
        </row>
        <row r="593">
          <cell r="C593">
            <v>1345</v>
          </cell>
          <cell r="D593" t="str">
            <v>GRAMPO DE LINHA VIVA P/ CABO DE ALUMINIO, 6 A 4/0AWG</v>
          </cell>
        </row>
        <row r="594">
          <cell r="C594">
            <v>1191</v>
          </cell>
          <cell r="D594" t="str">
            <v>PT 40B EL AZUL+ESTRIBO LATERAL P/CUNHA TIPO II.</v>
          </cell>
        </row>
        <row r="595">
          <cell r="C595">
            <v>3092</v>
          </cell>
          <cell r="D595" t="str">
            <v>PADRAO MONOFASICO COM POSTE DE FERRO GALVANIZADO, DIAMETRO 80MM, ALTURA 6,0M</v>
          </cell>
        </row>
        <row r="596">
          <cell r="C596">
            <v>16206</v>
          </cell>
          <cell r="D596" t="str">
            <v>DISJUNTOR MONOFASICO 20A DIN</v>
          </cell>
        </row>
        <row r="597">
          <cell r="C597">
            <v>11011</v>
          </cell>
          <cell r="D597" t="str">
            <v>SUPORTE PARA DISJUNTOR MONOPOLAR</v>
          </cell>
        </row>
        <row r="598">
          <cell r="C598">
            <v>3093</v>
          </cell>
          <cell r="D598" t="str">
            <v>PADRAO MONOFASICO COM POSTE DE FERRO GALVANIZADO, DIAMETRO 80MM, ALTURA 7,5M</v>
          </cell>
        </row>
        <row r="599">
          <cell r="C599">
            <v>16206</v>
          </cell>
          <cell r="D599" t="str">
            <v>DISJUNTOR MONOFASICO 20A DIN</v>
          </cell>
        </row>
        <row r="600">
          <cell r="C600">
            <v>11011</v>
          </cell>
          <cell r="D600" t="str">
            <v>SUPORTE PARA DISJUNTOR MONOPOLAR</v>
          </cell>
        </row>
        <row r="601">
          <cell r="C601">
            <v>16040</v>
          </cell>
          <cell r="D601" t="str">
            <v>INTERRUPTOR UNIPOLAR (COM BASE PARA FIXAÇÃO COM PARAFUSO E BUCHA)</v>
          </cell>
        </row>
        <row r="602">
          <cell r="C602">
            <v>16415</v>
          </cell>
          <cell r="D602" t="str">
            <v>TOMADA 2 P UNIVERSAL (COM BASE PARA FIXAÇÃO COM PARAFUSO E BUCHA)</v>
          </cell>
        </row>
        <row r="603">
          <cell r="C603">
            <v>21206</v>
          </cell>
          <cell r="D603" t="str">
            <v>LÂMPADA FLUORESCENTE COMPACTA SELO PROCEL 20 W</v>
          </cell>
        </row>
        <row r="604">
          <cell r="C604">
            <v>91931</v>
          </cell>
          <cell r="D604" t="str">
            <v>FIO DE COBRE ISOLADO, 750 V - PVC / 70° C, SECÇÃO 4 mm² - AZUL</v>
          </cell>
        </row>
        <row r="605">
          <cell r="C605">
            <v>91932</v>
          </cell>
          <cell r="D605" t="str">
            <v>FIO DE COBRE ISOLADO, 750 V - PVC / 70° C, SECÇÃO 4 mm² - VERMELHO</v>
          </cell>
        </row>
        <row r="606">
          <cell r="C606">
            <v>91929</v>
          </cell>
          <cell r="D606" t="str">
            <v>FIO DE COBRE ISOLADO, 750 V - PVC / 70° C, SECÇÃO 2,5 mm² - AZUL</v>
          </cell>
        </row>
        <row r="607">
          <cell r="C607">
            <v>91930</v>
          </cell>
          <cell r="D607" t="str">
            <v>FIO DE COBRE ISOLADO, 750 V - PVC / 70° C, SECÇÃO 2,5 mm² - VERMELHO</v>
          </cell>
        </row>
        <row r="608">
          <cell r="C608">
            <v>4002</v>
          </cell>
          <cell r="D608" t="str">
            <v>SOQUETE E-27 DE BAQUELITE</v>
          </cell>
        </row>
        <row r="609">
          <cell r="C609">
            <v>1581</v>
          </cell>
          <cell r="D609" t="str">
            <v>CLIPE PARA FIXAÇÃO DO KIT (REDE INTERNA) - MIGUELÃO</v>
          </cell>
        </row>
        <row r="610">
          <cell r="C610">
            <v>9007</v>
          </cell>
          <cell r="D610" t="str">
            <v>ISOLADOR ROLDANA PVC C/ PREGO</v>
          </cell>
        </row>
        <row r="611">
          <cell r="C611">
            <v>1038</v>
          </cell>
          <cell r="D611" t="str">
            <v>FITA ISOLANTE ANTI-CHAMA</v>
          </cell>
        </row>
        <row r="612">
          <cell r="C612">
            <v>7205</v>
          </cell>
          <cell r="D612" t="str">
            <v>SUPORTE TIPO "T" PARA FIXACAO DE CHAVE FUSIVEL E PARA-RAIO, ESPECIFICACOES APROXIMADAS 540 X 195 MM, NIVEL DE TENSAO 15 KV, TODOS OS ITENS EM ACO CARBONO ZINCADO POR IMERSAO A QUENTE, ESFORCO 200 DAN, CHAPA DE 10MM, ACOMPANHA 02 PARAFUSOS CAB ABAULAD</v>
          </cell>
        </row>
        <row r="613">
          <cell r="C613">
            <v>28006</v>
          </cell>
          <cell r="D613" t="str">
            <v>PARA RAIO DE BAIXA TENSAO 280 V PARA REDE ISOLADA</v>
          </cell>
        </row>
      </sheetData>
      <sheetData sheetId="1">
        <row r="5">
          <cell r="A5" t="str">
            <v>ESTRUTURAS MT/BT</v>
          </cell>
          <cell r="B5" t="str">
            <v>LANÇAR</v>
          </cell>
          <cell r="D5" t="str">
            <v>TRANSFORMADORES</v>
          </cell>
          <cell r="E5" t="str">
            <v>LANÇAR</v>
          </cell>
          <cell r="G5" t="str">
            <v>POSTES</v>
          </cell>
          <cell r="H5" t="str">
            <v>LANÇAR</v>
          </cell>
        </row>
        <row r="6">
          <cell r="A6" t="str">
            <v>U1</v>
          </cell>
          <cell r="B6">
            <v>0</v>
          </cell>
          <cell r="D6" t="str">
            <v>TR-05KVA</v>
          </cell>
          <cell r="E6">
            <v>0</v>
          </cell>
          <cell r="G6" t="str">
            <v>DT10/200</v>
          </cell>
          <cell r="H6">
            <v>0</v>
          </cell>
        </row>
        <row r="7">
          <cell r="A7" t="str">
            <v>U3</v>
          </cell>
          <cell r="B7">
            <v>0</v>
          </cell>
          <cell r="D7" t="str">
            <v>TR-10KVA</v>
          </cell>
          <cell r="E7">
            <v>0</v>
          </cell>
          <cell r="G7" t="str">
            <v>DT10/300</v>
          </cell>
          <cell r="H7">
            <v>0</v>
          </cell>
        </row>
        <row r="8">
          <cell r="A8" t="str">
            <v>U4</v>
          </cell>
          <cell r="B8">
            <v>0</v>
          </cell>
          <cell r="D8" t="str">
            <v>TR-15KVA</v>
          </cell>
          <cell r="E8">
            <v>0</v>
          </cell>
          <cell r="G8" t="str">
            <v>DT10/400</v>
          </cell>
          <cell r="H8">
            <v>0</v>
          </cell>
        </row>
        <row r="9">
          <cell r="A9" t="str">
            <v>N-CC</v>
          </cell>
          <cell r="B9">
            <v>0</v>
          </cell>
          <cell r="D9" t="str">
            <v>TR-25KVA</v>
          </cell>
          <cell r="E9">
            <v>0</v>
          </cell>
          <cell r="G9" t="str">
            <v>DT10/600</v>
          </cell>
          <cell r="H9">
            <v>0</v>
          </cell>
        </row>
        <row r="10">
          <cell r="A10" t="str">
            <v>N1</v>
          </cell>
          <cell r="B10">
            <v>0</v>
          </cell>
          <cell r="D10" t="str">
            <v>TR-30KVA</v>
          </cell>
          <cell r="E10">
            <v>0</v>
          </cell>
          <cell r="G10" t="str">
            <v>DT11/200</v>
          </cell>
          <cell r="H10">
            <v>0</v>
          </cell>
        </row>
        <row r="11">
          <cell r="A11" t="str">
            <v>N2</v>
          </cell>
          <cell r="B11">
            <v>0</v>
          </cell>
          <cell r="D11" t="str">
            <v>TR-45KVA</v>
          </cell>
          <cell r="E11">
            <v>0</v>
          </cell>
          <cell r="G11" t="str">
            <v>DT11/400</v>
          </cell>
          <cell r="H11">
            <v>0</v>
          </cell>
        </row>
        <row r="12">
          <cell r="A12" t="str">
            <v>N3</v>
          </cell>
          <cell r="B12">
            <v>0</v>
          </cell>
          <cell r="D12" t="str">
            <v>TR-75KVA</v>
          </cell>
          <cell r="E12">
            <v>0</v>
          </cell>
          <cell r="G12" t="str">
            <v>DT11/300</v>
          </cell>
          <cell r="H12">
            <v>0</v>
          </cell>
        </row>
        <row r="13">
          <cell r="A13" t="str">
            <v>N4</v>
          </cell>
          <cell r="B13">
            <v>0</v>
          </cell>
          <cell r="D13" t="str">
            <v>TR-112,5KVA</v>
          </cell>
          <cell r="E13">
            <v>0</v>
          </cell>
          <cell r="G13" t="str">
            <v>DT11/600</v>
          </cell>
          <cell r="H13">
            <v>0</v>
          </cell>
        </row>
        <row r="14">
          <cell r="A14" t="str">
            <v>M1</v>
          </cell>
          <cell r="B14">
            <v>0</v>
          </cell>
          <cell r="D14" t="str">
            <v>TR-150KVA</v>
          </cell>
          <cell r="E14">
            <v>0</v>
          </cell>
          <cell r="G14" t="str">
            <v>DT11/1000</v>
          </cell>
          <cell r="H14">
            <v>0</v>
          </cell>
        </row>
        <row r="15">
          <cell r="A15" t="str">
            <v>M2</v>
          </cell>
          <cell r="B15">
            <v>0</v>
          </cell>
          <cell r="D15" t="str">
            <v>TR-225KVA</v>
          </cell>
          <cell r="E15">
            <v>0</v>
          </cell>
          <cell r="G15" t="str">
            <v>DT11/1500</v>
          </cell>
          <cell r="H15">
            <v>0</v>
          </cell>
        </row>
        <row r="16">
          <cell r="A16" t="str">
            <v>M3</v>
          </cell>
          <cell r="B16">
            <v>0</v>
          </cell>
          <cell r="D16" t="str">
            <v>ATERRAMENTOS</v>
          </cell>
          <cell r="E16" t="str">
            <v>LANÇAR</v>
          </cell>
          <cell r="G16" t="str">
            <v>DT12/300</v>
          </cell>
          <cell r="H16">
            <v>0</v>
          </cell>
        </row>
        <row r="17">
          <cell r="A17" t="str">
            <v>M4</v>
          </cell>
          <cell r="B17">
            <v>0</v>
          </cell>
          <cell r="D17" t="str">
            <v>AT-BT</v>
          </cell>
          <cell r="E17">
            <v>0</v>
          </cell>
          <cell r="G17" t="str">
            <v>DT12/600</v>
          </cell>
          <cell r="H17">
            <v>0</v>
          </cell>
        </row>
        <row r="18">
          <cell r="A18" t="str">
            <v>B1</v>
          </cell>
          <cell r="B18">
            <v>0</v>
          </cell>
          <cell r="D18" t="str">
            <v>AT-TF</v>
          </cell>
          <cell r="E18">
            <v>0</v>
          </cell>
          <cell r="G18" t="str">
            <v>DT12/1000</v>
          </cell>
          <cell r="H18">
            <v>0</v>
          </cell>
        </row>
        <row r="19">
          <cell r="A19" t="str">
            <v>B2</v>
          </cell>
          <cell r="B19">
            <v>0</v>
          </cell>
          <cell r="D19" t="str">
            <v>AT-CORD</v>
          </cell>
          <cell r="E19">
            <v>0</v>
          </cell>
          <cell r="G19" t="str">
            <v>DT12/1500</v>
          </cell>
          <cell r="H19">
            <v>0</v>
          </cell>
        </row>
        <row r="20">
          <cell r="A20" t="str">
            <v>B3</v>
          </cell>
          <cell r="B20">
            <v>0</v>
          </cell>
          <cell r="D20" t="str">
            <v>AT-CERCA</v>
          </cell>
          <cell r="E20">
            <v>0</v>
          </cell>
          <cell r="G20" t="str">
            <v>DT13/600</v>
          </cell>
          <cell r="H20">
            <v>0</v>
          </cell>
        </row>
        <row r="21">
          <cell r="A21" t="str">
            <v>B4</v>
          </cell>
          <cell r="B21">
            <v>0</v>
          </cell>
          <cell r="D21" t="str">
            <v>EQUIPAMENTOS</v>
          </cell>
          <cell r="E21" t="str">
            <v>LANÇAR</v>
          </cell>
          <cell r="G21" t="str">
            <v>DT13/1000</v>
          </cell>
          <cell r="H21">
            <v>0</v>
          </cell>
        </row>
        <row r="22">
          <cell r="A22" t="str">
            <v>CE1</v>
          </cell>
          <cell r="B22">
            <v>0</v>
          </cell>
          <cell r="D22" t="str">
            <v>C.FUS TRI</v>
          </cell>
          <cell r="E22">
            <v>0</v>
          </cell>
          <cell r="G22" t="str">
            <v>DT13/1500</v>
          </cell>
          <cell r="H22">
            <v>0</v>
          </cell>
        </row>
        <row r="23">
          <cell r="A23" t="str">
            <v>CE1-A</v>
          </cell>
          <cell r="B23">
            <v>0</v>
          </cell>
          <cell r="D23" t="str">
            <v>C.RELIG</v>
          </cell>
          <cell r="E23">
            <v>0</v>
          </cell>
          <cell r="G23" t="str">
            <v>DT7/200</v>
          </cell>
          <cell r="H23">
            <v>0</v>
          </cell>
        </row>
        <row r="24">
          <cell r="A24" t="str">
            <v>CEJ1</v>
          </cell>
          <cell r="B24">
            <v>0</v>
          </cell>
          <cell r="D24" t="str">
            <v>C.FUS MONO</v>
          </cell>
          <cell r="E24">
            <v>0</v>
          </cell>
          <cell r="G24" t="str">
            <v>DT7/400</v>
          </cell>
          <cell r="H24">
            <v>0</v>
          </cell>
        </row>
        <row r="25">
          <cell r="A25" t="str">
            <v>CE2</v>
          </cell>
          <cell r="B25">
            <v>0</v>
          </cell>
          <cell r="D25" t="str">
            <v>C.RELIG MONO</v>
          </cell>
          <cell r="E25">
            <v>0</v>
          </cell>
          <cell r="G25" t="str">
            <v>DT9/200</v>
          </cell>
          <cell r="H25">
            <v>0</v>
          </cell>
        </row>
        <row r="26">
          <cell r="A26" t="str">
            <v>CE2 SH</v>
          </cell>
          <cell r="B26">
            <v>0</v>
          </cell>
          <cell r="D26" t="str">
            <v>P.RAIO</v>
          </cell>
          <cell r="E26">
            <v>0</v>
          </cell>
          <cell r="G26" t="str">
            <v>DT9/400</v>
          </cell>
          <cell r="H26">
            <v>0</v>
          </cell>
        </row>
        <row r="27">
          <cell r="A27" t="str">
            <v>CE2.3</v>
          </cell>
          <cell r="B27">
            <v>0</v>
          </cell>
          <cell r="D27" t="str">
            <v>C.FACA TRI</v>
          </cell>
          <cell r="E27">
            <v>0</v>
          </cell>
          <cell r="G27" t="str">
            <v>CC11/300</v>
          </cell>
          <cell r="H27">
            <v>0</v>
          </cell>
        </row>
        <row r="28">
          <cell r="A28" t="str">
            <v>CE2-TR</v>
          </cell>
          <cell r="B28">
            <v>0</v>
          </cell>
          <cell r="D28" t="str">
            <v>C.FACA MONO</v>
          </cell>
          <cell r="E28">
            <v>0</v>
          </cell>
          <cell r="G28" t="str">
            <v>CC11/600</v>
          </cell>
          <cell r="H28">
            <v>0</v>
          </cell>
        </row>
        <row r="29">
          <cell r="A29" t="str">
            <v>CE3</v>
          </cell>
          <cell r="B29">
            <v>0</v>
          </cell>
          <cell r="D29" t="str">
            <v>SECCIONAL. MONO</v>
          </cell>
          <cell r="E29">
            <v>0</v>
          </cell>
          <cell r="G29" t="str">
            <v>CC11/1000</v>
          </cell>
          <cell r="H29">
            <v>0</v>
          </cell>
        </row>
        <row r="30">
          <cell r="A30" t="str">
            <v>CE3.U</v>
          </cell>
          <cell r="B30">
            <v>0</v>
          </cell>
          <cell r="D30" t="str">
            <v>SECCIONAL. TRI</v>
          </cell>
          <cell r="E30">
            <v>0</v>
          </cell>
          <cell r="G30" t="str">
            <v>CC11/1500</v>
          </cell>
          <cell r="H30">
            <v>0</v>
          </cell>
        </row>
        <row r="31">
          <cell r="A31" t="str">
            <v>CE3-TR</v>
          </cell>
          <cell r="B31">
            <v>0</v>
          </cell>
          <cell r="D31" t="str">
            <v>B.C.300KVAR</v>
          </cell>
          <cell r="E31">
            <v>0</v>
          </cell>
          <cell r="G31" t="str">
            <v>CC12/600</v>
          </cell>
          <cell r="H31">
            <v>0</v>
          </cell>
        </row>
        <row r="32">
          <cell r="A32" t="str">
            <v>CE3.N3</v>
          </cell>
          <cell r="B32">
            <v>0</v>
          </cell>
          <cell r="D32" t="str">
            <v>B.C.600KVAR</v>
          </cell>
          <cell r="E32">
            <v>0</v>
          </cell>
          <cell r="G32" t="str">
            <v>CC12/1000</v>
          </cell>
          <cell r="H32">
            <v>0</v>
          </cell>
        </row>
        <row r="33">
          <cell r="A33" t="str">
            <v>CE4</v>
          </cell>
          <cell r="B33">
            <v>0</v>
          </cell>
          <cell r="D33" t="str">
            <v>TRIPSAVER</v>
          </cell>
          <cell r="E33">
            <v>0</v>
          </cell>
          <cell r="G33" t="str">
            <v>CC12/1500</v>
          </cell>
          <cell r="H33">
            <v>0</v>
          </cell>
        </row>
        <row r="34">
          <cell r="A34" t="str">
            <v>CE4.U</v>
          </cell>
          <cell r="B34">
            <v>0</v>
          </cell>
          <cell r="D34" t="str">
            <v>RELIGADOR 3F</v>
          </cell>
          <cell r="E34">
            <v>0</v>
          </cell>
          <cell r="G34" t="str">
            <v>CC13/600</v>
          </cell>
          <cell r="H34">
            <v>0</v>
          </cell>
        </row>
        <row r="35">
          <cell r="A35" t="str">
            <v>T1</v>
          </cell>
          <cell r="B35">
            <v>0</v>
          </cell>
          <cell r="D35" t="str">
            <v>R. TENSÃO</v>
          </cell>
          <cell r="E35">
            <v>0</v>
          </cell>
          <cell r="G35" t="str">
            <v>CC13/1000</v>
          </cell>
          <cell r="H35">
            <v>0</v>
          </cell>
        </row>
        <row r="36">
          <cell r="A36" t="str">
            <v>T2</v>
          </cell>
          <cell r="B36">
            <v>0</v>
          </cell>
          <cell r="D36" t="str">
            <v>SUP. T</v>
          </cell>
          <cell r="E36">
            <v>0</v>
          </cell>
          <cell r="G36" t="str">
            <v>CC13/1500</v>
          </cell>
          <cell r="H36">
            <v>0</v>
          </cell>
        </row>
        <row r="37">
          <cell r="A37" t="str">
            <v>T3</v>
          </cell>
          <cell r="B37">
            <v>0</v>
          </cell>
          <cell r="D37" t="str">
            <v>PR. BT</v>
          </cell>
          <cell r="E37">
            <v>0</v>
          </cell>
          <cell r="G37" t="str">
            <v>FB11/600</v>
          </cell>
          <cell r="H37">
            <v>0</v>
          </cell>
        </row>
        <row r="38">
          <cell r="A38" t="str">
            <v>T4</v>
          </cell>
          <cell r="B38">
            <v>0</v>
          </cell>
          <cell r="E38">
            <v>0</v>
          </cell>
          <cell r="G38" t="str">
            <v>FB10/400</v>
          </cell>
          <cell r="H38">
            <v>0</v>
          </cell>
        </row>
        <row r="39">
          <cell r="A39" t="str">
            <v>SI1-M35</v>
          </cell>
          <cell r="B39">
            <v>0</v>
          </cell>
          <cell r="D39" t="str">
            <v>CONDUTORES MT COMP</v>
          </cell>
          <cell r="E39">
            <v>0</v>
          </cell>
          <cell r="G39" t="str">
            <v>FB10/200</v>
          </cell>
          <cell r="H39">
            <v>0</v>
          </cell>
        </row>
        <row r="40">
          <cell r="A40" t="str">
            <v>SI1-M70</v>
          </cell>
          <cell r="B40">
            <v>0</v>
          </cell>
          <cell r="D40" t="str">
            <v>50XLPE</v>
          </cell>
          <cell r="E40">
            <v>0</v>
          </cell>
          <cell r="G40" t="str">
            <v>FB11/400</v>
          </cell>
          <cell r="H40">
            <v>0</v>
          </cell>
        </row>
        <row r="41">
          <cell r="A41" t="str">
            <v>SI3-M35</v>
          </cell>
          <cell r="B41">
            <v>0</v>
          </cell>
          <cell r="D41" t="str">
            <v>70XLPE</v>
          </cell>
          <cell r="E41">
            <v>0</v>
          </cell>
          <cell r="G41" t="str">
            <v>FB11/200</v>
          </cell>
          <cell r="H41">
            <v>0</v>
          </cell>
        </row>
        <row r="42">
          <cell r="A42" t="str">
            <v>SI3-M70</v>
          </cell>
          <cell r="B42">
            <v>0</v>
          </cell>
          <cell r="D42" t="str">
            <v>95XLPE</v>
          </cell>
          <cell r="E42">
            <v>0</v>
          </cell>
        </row>
        <row r="43">
          <cell r="A43" t="str">
            <v>SI4-M35</v>
          </cell>
          <cell r="B43">
            <v>0</v>
          </cell>
          <cell r="D43" t="str">
            <v>120XLPE</v>
          </cell>
          <cell r="E43">
            <v>0</v>
          </cell>
          <cell r="G43" t="str">
            <v>ESTAI</v>
          </cell>
          <cell r="H43" t="str">
            <v>LANÇAR</v>
          </cell>
        </row>
        <row r="44">
          <cell r="A44" t="str">
            <v>SI4-M70</v>
          </cell>
          <cell r="B44">
            <v>0</v>
          </cell>
          <cell r="D44" t="str">
            <v>185XLPE</v>
          </cell>
          <cell r="E44">
            <v>0</v>
          </cell>
          <cell r="G44" t="str">
            <v>ESTAI-3F</v>
          </cell>
          <cell r="H44">
            <v>0</v>
          </cell>
        </row>
        <row r="45">
          <cell r="A45" t="str">
            <v>S1 OU S3</v>
          </cell>
          <cell r="B45">
            <v>0</v>
          </cell>
          <cell r="D45" t="str">
            <v>CONDUTORES MT NU</v>
          </cell>
          <cell r="E45">
            <v>0</v>
          </cell>
          <cell r="G45" t="str">
            <v>ESTAI-1F</v>
          </cell>
          <cell r="H45">
            <v>0</v>
          </cell>
        </row>
        <row r="46">
          <cell r="A46" t="str">
            <v>S4</v>
          </cell>
          <cell r="B46">
            <v>0</v>
          </cell>
          <cell r="D46" t="str">
            <v>4CA</v>
          </cell>
          <cell r="E46">
            <v>0</v>
          </cell>
        </row>
        <row r="47">
          <cell r="D47" t="str">
            <v>2CA</v>
          </cell>
          <cell r="E47">
            <v>0</v>
          </cell>
          <cell r="G47" t="str">
            <v>KIT ESTRIBO</v>
          </cell>
          <cell r="H47">
            <v>0</v>
          </cell>
        </row>
        <row r="48">
          <cell r="D48" t="str">
            <v>1/0CA</v>
          </cell>
          <cell r="E48">
            <v>0</v>
          </cell>
        </row>
        <row r="49">
          <cell r="D49" t="str">
            <v>4/0CA</v>
          </cell>
          <cell r="E49">
            <v>0</v>
          </cell>
          <cell r="G49" t="str">
            <v>KIT INTERNO</v>
          </cell>
          <cell r="H49">
            <v>0</v>
          </cell>
        </row>
        <row r="50">
          <cell r="D50" t="str">
            <v>336,4CA</v>
          </cell>
          <cell r="E50">
            <v>0</v>
          </cell>
          <cell r="G50" t="str">
            <v>P. 6,5M</v>
          </cell>
          <cell r="H50">
            <v>0</v>
          </cell>
        </row>
        <row r="51">
          <cell r="D51" t="str">
            <v>4CAA</v>
          </cell>
          <cell r="E51">
            <v>0</v>
          </cell>
          <cell r="G51" t="str">
            <v>P. 7,5M</v>
          </cell>
          <cell r="H51">
            <v>0</v>
          </cell>
        </row>
        <row r="52">
          <cell r="D52" t="str">
            <v>2CAA</v>
          </cell>
          <cell r="E52">
            <v>0</v>
          </cell>
        </row>
        <row r="53">
          <cell r="D53" t="str">
            <v>1/0CAA</v>
          </cell>
          <cell r="E53">
            <v>0</v>
          </cell>
        </row>
        <row r="54">
          <cell r="D54" t="str">
            <v>4/0CAA</v>
          </cell>
          <cell r="E54">
            <v>0</v>
          </cell>
        </row>
        <row r="55">
          <cell r="D55" t="str">
            <v>CORDOALHA 9,5</v>
          </cell>
          <cell r="E55">
            <v>0</v>
          </cell>
        </row>
        <row r="56">
          <cell r="D56" t="str">
            <v>ESPAÇADOR</v>
          </cell>
          <cell r="E56">
            <v>0</v>
          </cell>
        </row>
        <row r="57">
          <cell r="D57" t="str">
            <v>CORDOALHA 4.87</v>
          </cell>
          <cell r="E57">
            <v>0</v>
          </cell>
        </row>
        <row r="58">
          <cell r="D58" t="str">
            <v>CONDUTORES BT</v>
          </cell>
          <cell r="E58">
            <v>0</v>
          </cell>
        </row>
        <row r="59">
          <cell r="D59" t="str">
            <v>TRIPLEX 16</v>
          </cell>
          <cell r="E59">
            <v>0</v>
          </cell>
        </row>
        <row r="60">
          <cell r="D60" t="str">
            <v>C.10MM</v>
          </cell>
          <cell r="E60">
            <v>0</v>
          </cell>
        </row>
        <row r="61">
          <cell r="D61" t="str">
            <v>MULT.35</v>
          </cell>
          <cell r="E61">
            <v>0</v>
          </cell>
        </row>
        <row r="62">
          <cell r="D62" t="str">
            <v>MULT.70</v>
          </cell>
          <cell r="E62">
            <v>0</v>
          </cell>
        </row>
        <row r="63">
          <cell r="D63" t="str">
            <v>MULT.120</v>
          </cell>
          <cell r="E63">
            <v>0</v>
          </cell>
        </row>
        <row r="64">
          <cell r="D64" t="str">
            <v>MULT.50</v>
          </cell>
          <cell r="E64">
            <v>0</v>
          </cell>
        </row>
        <row r="65">
          <cell r="D65" t="str">
            <v>PERF. 16-150</v>
          </cell>
          <cell r="E65">
            <v>0</v>
          </cell>
        </row>
        <row r="66">
          <cell r="D66" t="str">
            <v>PERF. 35-150</v>
          </cell>
          <cell r="E66">
            <v>0</v>
          </cell>
        </row>
      </sheetData>
      <sheetData sheetId="2">
        <row r="1">
          <cell r="A1" t="str">
            <v>Código ENERGISA</v>
          </cell>
          <cell r="B1" t="str">
            <v>Código EAC</v>
          </cell>
          <cell r="C1" t="str">
            <v>Descrição EAC</v>
          </cell>
          <cell r="D1" t="str">
            <v>VALOR UNITÁRIO</v>
          </cell>
        </row>
        <row r="2">
          <cell r="A2">
            <v>614235</v>
          </cell>
          <cell r="B2">
            <v>233</v>
          </cell>
          <cell r="C2" t="str">
            <v>ENXADAO NORT LARG C/ CABO</v>
          </cell>
          <cell r="D2">
            <v>15.48</v>
          </cell>
        </row>
        <row r="3">
          <cell r="A3">
            <v>90303</v>
          </cell>
          <cell r="B3">
            <v>1000</v>
          </cell>
          <cell r="C3" t="str">
            <v>ALCA PREFORMADA SERVICO P/ CABO DE ALUMINIO 10MM2, FAIXA APLIC. 3,70 A 4,10MM</v>
          </cell>
          <cell r="D3">
            <v>0.92295748344370854</v>
          </cell>
        </row>
        <row r="4">
          <cell r="A4">
            <v>32431</v>
          </cell>
          <cell r="B4">
            <v>1002</v>
          </cell>
          <cell r="C4" t="str">
            <v>ALCA PREFORMADA DE DISTRIBUICAO PARA CABO CA/CAA 107MM</v>
          </cell>
          <cell r="D4">
            <v>9.4848633211070368</v>
          </cell>
        </row>
        <row r="5">
          <cell r="A5" t="str">
            <v>PRE</v>
          </cell>
          <cell r="B5">
            <v>1107</v>
          </cell>
          <cell r="C5" t="str">
            <v>ALÇA PREFORMADA P/ CABO DE AL 70MM</v>
          </cell>
          <cell r="D5">
            <v>2.86</v>
          </cell>
        </row>
        <row r="6">
          <cell r="A6">
            <v>4605</v>
          </cell>
          <cell r="B6">
            <v>3093</v>
          </cell>
          <cell r="C6" t="str">
            <v>PADRAO MONOFASICO COM POSTE DE FERRO GALVANIZADO, DIAMETRO 80MM, ALTURA 7,5M</v>
          </cell>
          <cell r="D6">
            <v>675</v>
          </cell>
        </row>
        <row r="7">
          <cell r="A7">
            <v>4603</v>
          </cell>
          <cell r="B7">
            <v>3092</v>
          </cell>
          <cell r="C7" t="str">
            <v>PADRAO MONOFASICO COM POSTE DE FERRO GALVANIZADO, DIAMETRO 80MM, ALTURA 6,0M</v>
          </cell>
          <cell r="D7">
            <v>538</v>
          </cell>
        </row>
        <row r="8">
          <cell r="A8">
            <v>50604</v>
          </cell>
          <cell r="B8">
            <v>16206</v>
          </cell>
          <cell r="C8" t="str">
            <v>DISJUNTOR MONOFASICO 20A DIN</v>
          </cell>
          <cell r="D8">
            <v>6.99</v>
          </cell>
        </row>
        <row r="9">
          <cell r="A9">
            <v>722</v>
          </cell>
          <cell r="B9">
            <v>11011</v>
          </cell>
          <cell r="C9" t="str">
            <v>SUPORTE PARA DISJUNTOR MONOPOLAR</v>
          </cell>
          <cell r="D9">
            <v>1.8</v>
          </cell>
        </row>
        <row r="10">
          <cell r="A10">
            <v>612317</v>
          </cell>
          <cell r="B10">
            <v>1172</v>
          </cell>
          <cell r="C10" t="str">
            <v>CONDUTOR ELET. COBERTO, ALUMINIO,ENCORDOAMENTO 15 FIOS, SECCAO .NOMINAL.95MM, 1.235 DAN, TENSAO 15KV NBR 11873/03</v>
          </cell>
          <cell r="D10">
            <v>4.57</v>
          </cell>
        </row>
        <row r="11">
          <cell r="A11">
            <v>90458</v>
          </cell>
          <cell r="B11">
            <v>93113</v>
          </cell>
          <cell r="C11" t="str">
            <v>COBERTURA PROT P/ GLV 15/35KV</v>
          </cell>
          <cell r="D11">
            <v>6.06</v>
          </cell>
        </row>
        <row r="12">
          <cell r="A12">
            <v>116</v>
          </cell>
          <cell r="B12">
            <v>1008</v>
          </cell>
          <cell r="C12" t="str">
            <v>ALCA PREFORMADA SERVICO P/ CABO DE ALUMINIO 16MM2, FAIXA APLIC. 5,05 A 5,70MM</v>
          </cell>
          <cell r="D12">
            <v>1.0802444444444446</v>
          </cell>
        </row>
        <row r="13">
          <cell r="A13" t="str">
            <v>300kvar</v>
          </cell>
          <cell r="B13" t="str">
            <v>6052</v>
          </cell>
          <cell r="C13" t="str">
            <v>BANCO DE CAPACITORES TIPO2,POTENCIA DE 300KVAR TENSAO N OMINAL DE BANCO 13,8KV 110KV</v>
          </cell>
          <cell r="D13">
            <v>5205.28</v>
          </cell>
        </row>
        <row r="14">
          <cell r="A14" t="str">
            <v>600kvar</v>
          </cell>
          <cell r="B14">
            <v>6053</v>
          </cell>
          <cell r="C14" t="str">
            <v>BANCO DE CAPACITORES TIPO 3 , POTENCIA 600KVAR, TENSAO NOMINAL DO BANCO 13,8KV, TENSAO SUPORTAVEL DE IMPUILSO 110KV</v>
          </cell>
          <cell r="D14">
            <v>7992.07</v>
          </cell>
        </row>
        <row r="15">
          <cell r="A15">
            <v>90586</v>
          </cell>
          <cell r="B15">
            <v>93117</v>
          </cell>
          <cell r="C15" t="str">
            <v>CAPA PROTETORA TRANSF. BUCHA MT 130X145X199MM 15,0/36,2KV</v>
          </cell>
          <cell r="D15">
            <v>11.88</v>
          </cell>
        </row>
        <row r="16">
          <cell r="A16">
            <v>90313</v>
          </cell>
          <cell r="B16">
            <v>1009</v>
          </cell>
          <cell r="C16" t="str">
            <v>ALCA PREFORMADA SERVICO P/ CABO DE ALUMINIO 25MM2, FAIXA APLIC. 71 A 6,54MM</v>
          </cell>
          <cell r="D16">
            <v>1.31</v>
          </cell>
        </row>
        <row r="17">
          <cell r="A17">
            <v>90314</v>
          </cell>
          <cell r="B17">
            <v>1011</v>
          </cell>
          <cell r="C17" t="str">
            <v>ALCA PREFORMADA SERVICO P/ CABO DE ALUMINIO 35MM2, FAIXA APLIC. 7,36 A 8,27MM</v>
          </cell>
          <cell r="D17">
            <v>1.8072602739726027</v>
          </cell>
        </row>
        <row r="18">
          <cell r="A18">
            <v>4232</v>
          </cell>
          <cell r="B18">
            <v>1015</v>
          </cell>
          <cell r="C18" t="str">
            <v>ALCA PREFORMADA DISTRIBUICAO P/ CABO CA 2 AWG</v>
          </cell>
          <cell r="D18">
            <v>2.4458574267333808</v>
          </cell>
        </row>
        <row r="19">
          <cell r="A19">
            <v>90477</v>
          </cell>
          <cell r="B19">
            <v>1016</v>
          </cell>
          <cell r="C19" t="str">
            <v>CONECTOR CUNHA S/ CARTUCHO COMB. 1/0 CA X 2 AWG CA KARA 7</v>
          </cell>
          <cell r="D19">
            <v>3.6172</v>
          </cell>
        </row>
        <row r="20">
          <cell r="A20">
            <v>32324</v>
          </cell>
          <cell r="B20">
            <v>1020</v>
          </cell>
          <cell r="C20" t="str">
            <v>ALCA PREFORMADA P/ CABO DE ALUMINIO 1/0 AWG CA OU CAA DG 4544</v>
          </cell>
          <cell r="D20">
            <v>2.9244252525252525</v>
          </cell>
        </row>
        <row r="21">
          <cell r="A21">
            <v>90820</v>
          </cell>
          <cell r="B21">
            <v>1021</v>
          </cell>
          <cell r="C21" t="str">
            <v>CONECTOR CUNHA S/ CARTUCHO COMB. 3/0 CAA X 25-10MM2 KARA C</v>
          </cell>
          <cell r="D21">
            <v>1.6799000000000002</v>
          </cell>
        </row>
        <row r="22">
          <cell r="A22">
            <v>90797</v>
          </cell>
          <cell r="B22">
            <v>1022</v>
          </cell>
          <cell r="C22" t="str">
            <v>CONECTOR CUNHA C/ CARTUCHO COMB. 1/0 AWG X 6 AWG OU 2 AWG X 4 AWG CDA 607/PT-1002</v>
          </cell>
          <cell r="D22">
            <v>3.0652229999999996</v>
          </cell>
        </row>
        <row r="23">
          <cell r="A23">
            <v>90791</v>
          </cell>
          <cell r="B23">
            <v>1023</v>
          </cell>
          <cell r="C23" t="str">
            <v>CONECTOR CUNHA C/ CARTUCHO COMB. 2/0 X 4 AWG CDA 613</v>
          </cell>
          <cell r="D23">
            <v>5.8569227499999998</v>
          </cell>
        </row>
        <row r="24">
          <cell r="A24">
            <v>90797</v>
          </cell>
          <cell r="B24">
            <v>1024</v>
          </cell>
          <cell r="C24" t="str">
            <v>CONECTOR CUNHA C/ CARTUCHO COMB. 2 AWG X 2 AWG CDA 608 / PT-1003</v>
          </cell>
          <cell r="D24">
            <v>7.7894107285828662</v>
          </cell>
        </row>
        <row r="25">
          <cell r="A25">
            <v>90685</v>
          </cell>
          <cell r="B25">
            <v>1025</v>
          </cell>
          <cell r="C25" t="str">
            <v>ALCA PREFORMADA DISTRIBUICAO P/ CABO CA 2/0 AWG</v>
          </cell>
          <cell r="D25">
            <v>6.4757014847809939</v>
          </cell>
        </row>
        <row r="26">
          <cell r="A26">
            <v>90791</v>
          </cell>
          <cell r="B26">
            <v>1027</v>
          </cell>
          <cell r="C26" t="str">
            <v>CONECTOR CUNHA C/ CARTUCHO COMB. 2 AWG X 1/0 AWG CDA 609 / PT-1001</v>
          </cell>
          <cell r="D26">
            <v>2.6812736354273947</v>
          </cell>
        </row>
        <row r="27">
          <cell r="A27">
            <v>90710</v>
          </cell>
          <cell r="B27">
            <v>1030</v>
          </cell>
          <cell r="C27" t="str">
            <v>ALCA PREFORMADA P/ CABO DE ALUMINIO 3/0 AWG CA OU CAA DG 4546</v>
          </cell>
          <cell r="D27">
            <v>47.802021290322578</v>
          </cell>
        </row>
        <row r="28">
          <cell r="A28">
            <v>40</v>
          </cell>
          <cell r="B28">
            <v>1031</v>
          </cell>
          <cell r="C28" t="str">
            <v xml:space="preserve">FIO 4MM², ANTICHAMA, ISOLAÇÃO 750 V, COR VERMELHO </v>
          </cell>
          <cell r="D28">
            <v>1.3965000000000001</v>
          </cell>
        </row>
        <row r="29">
          <cell r="A29">
            <v>90711</v>
          </cell>
          <cell r="B29">
            <v>1035</v>
          </cell>
          <cell r="C29" t="str">
            <v>ALCA PREFORMADA DISTRIBUICAO P/ CABO AL 4/0 AWG CA OU CAA</v>
          </cell>
          <cell r="D29">
            <v>10.492964167289021</v>
          </cell>
        </row>
        <row r="30">
          <cell r="A30">
            <v>90414</v>
          </cell>
          <cell r="B30">
            <v>1038</v>
          </cell>
          <cell r="C30" t="str">
            <v>FITA ISOLANTE ALTA FUSAO DE BORRACHA EPR 750V 19MM X 10MM</v>
          </cell>
          <cell r="D30">
            <v>9.9993999999999996</v>
          </cell>
        </row>
        <row r="31">
          <cell r="A31">
            <v>32317</v>
          </cell>
          <cell r="B31">
            <v>1045</v>
          </cell>
          <cell r="C31" t="str">
            <v>ALCA PREFORMADA PARA CABO DE ACO 9,52MM² (3/8") MM², USO EM CABO ACO GALVANIZADO EHS, HS E SM DE 9,52MM², DIAMETRO NOMINAL 3/8", FORMACAO 7 FIOS, COM PARTE INTERNA ABRASIVA, COMPRIMENTO APROXIMADO 890 MM, PESO APROXIMADO 0,405KG POR METRO, PARA CORD</v>
          </cell>
          <cell r="D31">
            <v>8.1468000000000007</v>
          </cell>
        </row>
        <row r="32">
          <cell r="A32">
            <v>90685</v>
          </cell>
          <cell r="B32">
            <v>1050</v>
          </cell>
          <cell r="C32" t="str">
            <v>ALCA PREFORMADA P/ CABO DE ALUMINIO 2/0 AWG CA OU CAA DG 4545</v>
          </cell>
          <cell r="D32">
            <v>4.2092444444444448</v>
          </cell>
        </row>
        <row r="33">
          <cell r="A33">
            <v>90472</v>
          </cell>
          <cell r="B33">
            <v>1056</v>
          </cell>
          <cell r="C33" t="str">
            <v>CONECTOR CUNHA S/ CARTUCHO COMB. 25MM2 X 10MM2 CCR II</v>
          </cell>
          <cell r="D33">
            <v>1.1751101435802085</v>
          </cell>
        </row>
        <row r="34">
          <cell r="A34">
            <v>90466</v>
          </cell>
          <cell r="B34">
            <v>1057</v>
          </cell>
          <cell r="C34" t="str">
            <v>CONECTOR CUNHA S/ CARTUCHO COMB. 120-150MM2 X 10-16MM2 CA KARA L</v>
          </cell>
          <cell r="D34">
            <v>4.4115670103092786</v>
          </cell>
        </row>
        <row r="35">
          <cell r="A35">
            <v>90473</v>
          </cell>
          <cell r="B35">
            <v>1058</v>
          </cell>
          <cell r="C35" t="str">
            <v>CONECTOR CUNHA S/ CARTUCHO COMB. 16-25MM2 CA X 15-10MM2 KARA 3</v>
          </cell>
          <cell r="D35">
            <v>3.19</v>
          </cell>
        </row>
        <row r="36">
          <cell r="A36">
            <v>90791</v>
          </cell>
          <cell r="B36">
            <v>1063</v>
          </cell>
          <cell r="C36" t="str">
            <v>CONECTOR CUNHA C/ CARTUCHO COMB. 4/0 AWG X 4 AWG CDA 614</v>
          </cell>
          <cell r="D36">
            <v>5.8278470343392295</v>
          </cell>
        </row>
        <row r="37">
          <cell r="A37">
            <v>90790</v>
          </cell>
          <cell r="B37">
            <v>1066</v>
          </cell>
          <cell r="C37" t="str">
            <v>CONECTOR CUNHA C/ CARTUCHO COMB. 4/0 AWG X 1/0 AWG CDA 618</v>
          </cell>
          <cell r="D37">
            <v>5.8733787500000005</v>
          </cell>
        </row>
        <row r="38">
          <cell r="A38">
            <v>90792</v>
          </cell>
          <cell r="B38">
            <v>1069</v>
          </cell>
          <cell r="C38" t="str">
            <v>CONECTOR CUNHA C/ CARTUCHO COMB. 336,4 MCM X 6 AWG CDA 641 / PT-35A</v>
          </cell>
          <cell r="D38">
            <v>6.8241615483870968</v>
          </cell>
        </row>
        <row r="39">
          <cell r="A39">
            <v>90792</v>
          </cell>
          <cell r="B39">
            <v>1072</v>
          </cell>
          <cell r="C39" t="str">
            <v>CONECTOR CUNHA C/ CARTUCHO COMB. 336,4 MCM 4 AWG CDA 642</v>
          </cell>
          <cell r="D39">
            <v>8.587738655462184</v>
          </cell>
        </row>
        <row r="40">
          <cell r="A40">
            <v>90795</v>
          </cell>
          <cell r="B40">
            <v>1077</v>
          </cell>
          <cell r="C40" t="str">
            <v>CONECTOR CUNHA P/ CABO CU-AL CONDUTOR PRINCIPAL CA 336 E DER. 95MM EM AL REF. PT35C - CDA646</v>
          </cell>
          <cell r="D40">
            <v>15.296566225165563</v>
          </cell>
        </row>
        <row r="41">
          <cell r="A41">
            <v>90471</v>
          </cell>
          <cell r="B41">
            <v>1079</v>
          </cell>
          <cell r="C41" t="str">
            <v>CONECTOR CUNHA S/ CARTUCHO COMB. 35MM2 X 16-25MM2 KARA 1</v>
          </cell>
          <cell r="D41">
            <v>2.1171314541775077</v>
          </cell>
        </row>
        <row r="42">
          <cell r="A42">
            <v>90258</v>
          </cell>
          <cell r="B42">
            <v>1100</v>
          </cell>
          <cell r="C42" t="str">
            <v>CABO ALUM NU CA 33MM² - 2 AWG, CABO DE ALUMINIO NU CA, CODIGO: IRIS SECAO NOMINAL 33,54 MM², FORMACAO 6X 2,47 MM, DIAMETRO NOMINAL 7,41 MM, ALUMINIO LIGA 1350 TEMPERA H19, RMC 5,99 KN, RESISTENCIA ELETRICA 0,8567 OHM/KM, CLASSE DE ENCORDOAMENTO AA.</v>
          </cell>
          <cell r="D42">
            <v>15.372152275862069</v>
          </cell>
        </row>
        <row r="43">
          <cell r="A43">
            <v>669920</v>
          </cell>
          <cell r="B43">
            <v>1101</v>
          </cell>
          <cell r="C43" t="str">
            <v>FERRAMENTA P/ APLICACAO DO CONECTOR "CUNHA" ALUMINIO DAS SERIES VERMELHA E AZUL</v>
          </cell>
          <cell r="D43">
            <v>0</v>
          </cell>
        </row>
        <row r="44">
          <cell r="A44">
            <v>621834</v>
          </cell>
          <cell r="B44">
            <v>1105</v>
          </cell>
          <cell r="C44" t="str">
            <v>CABO ALUM NU CAA 67MM² - 2/0 AWG, CABO DE ALUMINIO NU COM ALMA DE ACO ZINCADO CAA, CODIGO: QUAIL, SECAO NOMINAL (AL/ACO) 67,33 / 11,22 MM², FORMACAO AL: 6 X 3,78 MM / ACO: 1 X 3,78 MM, DIAMETRO NOMINAL 11,34 MM, ALUMINIO LIGA 1350 TEMPERA H19, RMC C</v>
          </cell>
          <cell r="D44">
            <v>0</v>
          </cell>
        </row>
        <row r="45">
          <cell r="A45">
            <v>90255</v>
          </cell>
          <cell r="B45">
            <v>1109</v>
          </cell>
          <cell r="C45" t="str">
            <v>CORDOALHA DE ACO ZINCADA A QUENTE, 7 FIOS, 6,35MM, CARGA MINIMA DE RUPTURA 1.249,00KG.</v>
          </cell>
          <cell r="D45">
            <v>1.52</v>
          </cell>
        </row>
        <row r="46">
          <cell r="A46">
            <v>90560</v>
          </cell>
          <cell r="B46">
            <v>1110</v>
          </cell>
          <cell r="C46" t="str">
            <v>CABO ALUM NU CAA 21MM² - 4 AWG, CABO DE ALUMINIO NU COM ALMA DE ACO ZINCADO CAA, CODIGO: SWAN SECAO NOMINAL (AL/ACO) 21,18 / 3,53 MM², FORMACAO AL: 6 X 2,12 MM / ACO: 1 X 2,12 MM, DIAMETRO NOMINAL 6,36 MM, ALUMINIO LIGA 1350 TEMPERA H19, RMC CLASSE 1</v>
          </cell>
          <cell r="D46">
            <v>3.4845474995673995</v>
          </cell>
        </row>
        <row r="47">
          <cell r="A47">
            <v>90646</v>
          </cell>
          <cell r="B47">
            <v>1111</v>
          </cell>
          <cell r="C47" t="str">
            <v>CONECTOR PRETA, CONDUTOR PRINCIPAL, CABO 25 A 70 MM2, DERIV. FIO 1,5 A 35 MM2 KATRO A PRETO</v>
          </cell>
          <cell r="D47">
            <v>40.090000000000003</v>
          </cell>
        </row>
        <row r="48">
          <cell r="A48">
            <v>90260</v>
          </cell>
          <cell r="B48">
            <v>1118</v>
          </cell>
          <cell r="C48" t="str">
            <v>CONDUTOR ALUMINIO 4/0 AWG, FORMACAO 7 FIOS, COBERTURA XLPE 3,00MM</v>
          </cell>
          <cell r="D48">
            <v>5.3468</v>
          </cell>
        </row>
        <row r="49">
          <cell r="A49" t="str">
            <v>C.AL</v>
          </cell>
          <cell r="B49">
            <v>1860</v>
          </cell>
          <cell r="C49" t="str">
            <v>CABO ALUM NU CA 170MM² - 336,4 MCM, CABO DE ALUMINIO NU CA, CODIGO: TULIP SECAO NOMINAL 170,48 MM², FORMACAO 19X 3,38 MM, DIAMETRO NOMINAL 16,90 MM, ALUMINIO LIGA 1350 TEMPERA H19, RMC 27,27 KN, RESISTENCIA ELETRICA 0,1686 OHM/KM, CLASSE DE ENCORDOA</v>
          </cell>
          <cell r="D49">
            <v>12.2</v>
          </cell>
        </row>
        <row r="50">
          <cell r="A50">
            <v>690303</v>
          </cell>
          <cell r="B50">
            <v>1122</v>
          </cell>
          <cell r="C50" t="str">
            <v>CONDUTOR BIMETALICO, 2 AWG, ACO/ALUMINIO DIAM. NOMINAL 6,91MM</v>
          </cell>
          <cell r="D50">
            <v>1.6770630408163263</v>
          </cell>
        </row>
        <row r="51">
          <cell r="A51">
            <v>90264</v>
          </cell>
          <cell r="B51">
            <v>1125</v>
          </cell>
          <cell r="C51" t="str">
            <v>CABO ALUM NU CAA 107MM² - 4/0 AWG, CABO DE ALUMINIO NU COM ALMA DE ACO ZINCADO CAA, CODIGO: PENGUIN SECAO NOMINAL (AL/ACO) 107,22 / 17,87 MM², FORMACAO AL: 6 X 4,77 MM / ACO: 1 X 4,77 MM, DIAMETRO NOMINAL 14,31 MM, ALUMINIO LIGA 1350 TEMPERA H19, RM</v>
          </cell>
          <cell r="D51">
            <v>12.3210145625</v>
          </cell>
        </row>
        <row r="52">
          <cell r="A52">
            <v>90537</v>
          </cell>
          <cell r="B52">
            <v>1140</v>
          </cell>
          <cell r="C52" t="str">
            <v>LACO PREFORMADO PLASTICO REF AST 2306 AC REDE COMPACTA</v>
          </cell>
          <cell r="D52">
            <v>2.58</v>
          </cell>
        </row>
        <row r="53">
          <cell r="A53">
            <v>90492</v>
          </cell>
          <cell r="B53">
            <v>1143</v>
          </cell>
          <cell r="C53" t="str">
            <v>TERMINAL TUBULAR DE CU ESTANHADO - 10MM²</v>
          </cell>
          <cell r="D53">
            <v>0.34411874459290587</v>
          </cell>
        </row>
        <row r="54">
          <cell r="A54">
            <v>90493</v>
          </cell>
          <cell r="B54">
            <v>1144</v>
          </cell>
          <cell r="C54" t="str">
            <v>TERMINAL TUBULAR DE CU ESTANHADO - 16MM²</v>
          </cell>
          <cell r="D54">
            <v>0.51150000000000007</v>
          </cell>
        </row>
        <row r="55">
          <cell r="A55" t="str">
            <v>AL</v>
          </cell>
          <cell r="B55">
            <v>90782</v>
          </cell>
          <cell r="C55" t="str">
            <v>CABO ALUM NU CAA 1/0</v>
          </cell>
          <cell r="D55">
            <v>11.27</v>
          </cell>
        </row>
        <row r="56">
          <cell r="A56">
            <v>90724</v>
          </cell>
          <cell r="B56">
            <v>1147</v>
          </cell>
          <cell r="C56" t="str">
            <v>ALCA PREFORMADA CONDUTOR CONCENTRICO - 10MM²</v>
          </cell>
          <cell r="D56">
            <v>1.5896897318121204</v>
          </cell>
        </row>
        <row r="57">
          <cell r="A57">
            <v>90725</v>
          </cell>
          <cell r="B57">
            <v>1148</v>
          </cell>
          <cell r="C57" t="str">
            <v>ALCA PREFORMADA CONDUTOR CONCENTRICO - 16MM²</v>
          </cell>
          <cell r="D57">
            <v>2.4665029546286132</v>
          </cell>
        </row>
        <row r="58">
          <cell r="A58">
            <v>979</v>
          </cell>
          <cell r="B58">
            <v>1155</v>
          </cell>
          <cell r="C58" t="str">
            <v>CONDUTOR COBRE ISOLADO XLPE P/ 0,750V 70MM, FORMACAO 7 FIOS</v>
          </cell>
          <cell r="D58">
            <v>0</v>
          </cell>
        </row>
        <row r="59">
          <cell r="A59">
            <v>90267</v>
          </cell>
          <cell r="B59">
            <v>1157</v>
          </cell>
          <cell r="C59" t="str">
            <v>CABO AL PROTEGIDO 120MM² 15KV, CABO DE ALUMINIO COBERTO, SECAO NOMINAL 120 MM², ENCORDOAMENTO MINIMO 15 FIOS, RESISTENCIA A TRACAO MINIMA 1.560 DAN, RESISTENCIA ELETRICA 0,253 OHM/KM, TEMPERA H19. CLASSE DE TENSAO 15 KV, COBERTURA EM XLPE DE 3 MM DE</v>
          </cell>
          <cell r="D59">
            <v>7.37</v>
          </cell>
        </row>
        <row r="60">
          <cell r="A60">
            <v>607242</v>
          </cell>
          <cell r="B60">
            <v>1162</v>
          </cell>
          <cell r="C60" t="str">
            <v>TRANSFORMADOR DE POTENCIAL INDUTIVO 15KV NI:34/110KV 13,8/115V RN120:1, 500VA NBI 110KV - INTENO</v>
          </cell>
          <cell r="D60">
            <v>4649.8432999999995</v>
          </cell>
        </row>
        <row r="61">
          <cell r="A61">
            <v>602748</v>
          </cell>
          <cell r="B61">
            <v>1163</v>
          </cell>
          <cell r="C61" t="str">
            <v>TRANSFORMADOR DE CORRENTE 36,2KV 100/200/300/5A</v>
          </cell>
          <cell r="D61">
            <v>3756.65</v>
          </cell>
        </row>
        <row r="62">
          <cell r="A62">
            <v>604450</v>
          </cell>
          <cell r="B62">
            <v>1166</v>
          </cell>
          <cell r="C62" t="str">
            <v>CABO DE ACO ZINCADO,FORMACAO 3X2,25 MM, DIAMETRO NOMINAL 4,87 MM², CARGA DE RUPTURA 1430 KGF</v>
          </cell>
          <cell r="D62">
            <v>12.59</v>
          </cell>
        </row>
        <row r="63">
          <cell r="A63">
            <v>90791</v>
          </cell>
          <cell r="B63">
            <v>1168</v>
          </cell>
          <cell r="C63" t="str">
            <v>CONECTOR DERIVACAO CUNHA, P/ CABOS CA-CAA 4 A 4/0 CA-CAA</v>
          </cell>
          <cell r="D63">
            <v>6.28</v>
          </cell>
        </row>
        <row r="64">
          <cell r="A64">
            <v>90835</v>
          </cell>
          <cell r="B64">
            <v>1170</v>
          </cell>
          <cell r="C64" t="str">
            <v>CONDUTOR BIMETALICO, 2 AWG, ACO COBREADO</v>
          </cell>
          <cell r="D64">
            <v>26.992999999999999</v>
          </cell>
        </row>
        <row r="65">
          <cell r="A65">
            <v>612317</v>
          </cell>
          <cell r="B65">
            <v>1172</v>
          </cell>
          <cell r="C65" t="str">
            <v>CONDUTOR ELET. COBERTO, ALUMINIO,ENCORDOAMENTO 15 FIOS, SECCAO .NOMINAL.95MM, 1.235 DAN, TENSAO 15KV NBR 11873/03</v>
          </cell>
          <cell r="D65">
            <v>4.57</v>
          </cell>
        </row>
        <row r="66">
          <cell r="A66">
            <v>90268</v>
          </cell>
          <cell r="B66">
            <v>1173</v>
          </cell>
          <cell r="C66" t="str">
            <v>CABO AL PROTEGIDO 185MM² 15KV, CABO DE ALUMINIO COBERTO, SECAO NOMINAL 185 MM², ENCORDOAMENTO MINIMO 30 FIOS, RESISTENCIA A TRACAO MINIMA 2.405 DAN, RESISTENCIA ELETRICA 0,164 OHM/KM, TEMPERA H19. CLASSE DE TENSAO 15 KV, COBERTURA EM XLPE DE 3 MM DE</v>
          </cell>
          <cell r="D66">
            <v>9.6306999999999992</v>
          </cell>
        </row>
        <row r="67">
          <cell r="A67">
            <v>90008</v>
          </cell>
          <cell r="B67">
            <v>1174</v>
          </cell>
          <cell r="C67" t="str">
            <v>CORDOALHA ACO CARB 9,52MM² - 3/8", CORDOALHA DE ACO GALVANIZADO, DIAMETRO NOMINAL: 3/8” (9,52 MM), CABO DE ACO CARBONO, ZINCADO POR IMERSAO A QUENTE, FORMACAO 7X 3,05 MM, SECAO TRANSVERSAL 51,14 MM², CARGA DE RUPTURA 4.900 DAN. ESPECIFICACAO TECNIC</v>
          </cell>
          <cell r="D67">
            <v>3.894013516157723</v>
          </cell>
        </row>
        <row r="68">
          <cell r="A68">
            <v>90296</v>
          </cell>
          <cell r="B68">
            <v>1178</v>
          </cell>
          <cell r="C68" t="str">
            <v>CABO AL CONCENTRICO 1X10+10MM², CABO CONCENTRICO DE ALUMINIO [1X10+10 MM²], ALUMINIO LIGA 1350, TEMPERA H19, ENCORDOAMENTO CLASSE 2. ISOLACAO INTERNA E EXTERNA EM XLPE 90º 0,6/1 KV. CONDUTOR NEUTRO APLICADO HELICOIDALMENTE SOBRE A ISOLACAO DO CONDUT</v>
          </cell>
          <cell r="D68">
            <v>2.44</v>
          </cell>
        </row>
        <row r="69">
          <cell r="A69">
            <v>90297</v>
          </cell>
          <cell r="B69">
            <v>1179</v>
          </cell>
          <cell r="C69" t="str">
            <v>CABO AL CONCENTRICO 1X16+16MM², CABO CONCENTRICO DE ALUMINIO [1X16+16 MM²], ALUMINIO LIGA 1350, TEMPERA H19, ENCORDOAMENTO CLASSE 2 ISOLACAO INTERNA E EXTERNA EM XLPE 90º 0,6/1 KV. CONDUTOR NEUTRO APLICADO HELICOIDALMENTE SOBRE A ISOLACAO DO CONDUTO</v>
          </cell>
          <cell r="D69">
            <v>2.5583438242424243</v>
          </cell>
        </row>
        <row r="70">
          <cell r="A70">
            <v>625</v>
          </cell>
          <cell r="B70">
            <v>1185</v>
          </cell>
          <cell r="C70" t="str">
            <v>CONDUTOR COBRE ISOLADO 25MM, P/ 0.750KV</v>
          </cell>
          <cell r="D70">
            <v>8.0639388615384604</v>
          </cell>
        </row>
        <row r="71">
          <cell r="A71">
            <v>90721</v>
          </cell>
          <cell r="B71">
            <v>1193</v>
          </cell>
          <cell r="C71" t="str">
            <v>ALCA PREFORMADA CONDUTOR MULTIPLEXADO COM NEUTRO NU - 10MM2</v>
          </cell>
          <cell r="D71">
            <v>0.60440000000000005</v>
          </cell>
        </row>
        <row r="72">
          <cell r="A72">
            <v>90540</v>
          </cell>
          <cell r="B72">
            <v>1210</v>
          </cell>
          <cell r="C72" t="str">
            <v>BRACO ANTIBALANCO POLIMERICO REDE COMPACTA 15KV, BRACO ANTIBALANCO POLIMERICO REDE COMPACTA NIVEL DE TENSAO 15KVCOM TRES SAIAS DE DISSIPACAO (SENDO UMA NA BASE), TRACAO/COMPRESAO SEM DEFORMACAO PERMANENTE 126DAN, TRACAO/COMPRESSAO SEM RUPTURA 180DAN</v>
          </cell>
          <cell r="D72">
            <v>14.236285822784811</v>
          </cell>
        </row>
        <row r="73">
          <cell r="A73">
            <v>90306</v>
          </cell>
          <cell r="B73">
            <v>1213</v>
          </cell>
          <cell r="C73" t="str">
            <v>ALCA PREFORMADA CONDUTOR MULTIPLEXADO COM NEUTRO NU - 35MM2.</v>
          </cell>
          <cell r="D73">
            <v>2.4773284153005464</v>
          </cell>
        </row>
        <row r="74">
          <cell r="A74">
            <v>90490</v>
          </cell>
          <cell r="B74">
            <v>1223</v>
          </cell>
          <cell r="C74" t="str">
            <v>CONECTOR P/ HASTE DE ATERRAMENTO EM LIGA DE COBRE, C/ UM PARAFUSO, ESPESSURA 5/8" 16MM</v>
          </cell>
          <cell r="D74">
            <v>3.28</v>
          </cell>
        </row>
        <row r="75">
          <cell r="A75">
            <v>90490</v>
          </cell>
          <cell r="B75">
            <v>1240</v>
          </cell>
          <cell r="C75" t="str">
            <v>CONECTOR P/ HASTE DE ATERRAMENTO COBREADA DE 1/2".</v>
          </cell>
          <cell r="D75">
            <v>1.1200000000000001</v>
          </cell>
        </row>
        <row r="76">
          <cell r="A76">
            <v>90460</v>
          </cell>
          <cell r="B76">
            <v>1245</v>
          </cell>
          <cell r="C76" t="str">
            <v>CONECTOR GRAMPO LINHA VIVA</v>
          </cell>
          <cell r="D76">
            <v>25.729899999999997</v>
          </cell>
        </row>
        <row r="77">
          <cell r="A77">
            <v>90790</v>
          </cell>
          <cell r="B77">
            <v>1265</v>
          </cell>
          <cell r="C77" t="str">
            <v>CONECTOR CUNHA C/ CARTUCHO COMB. 4/0 AWG X 2/0 AWG CDA 619 / PT-40C</v>
          </cell>
          <cell r="D77">
            <v>2.8</v>
          </cell>
        </row>
        <row r="78">
          <cell r="A78">
            <v>90798</v>
          </cell>
          <cell r="B78">
            <v>1270</v>
          </cell>
          <cell r="C78" t="str">
            <v>CONECTOR CUNHA C/ CARTUCHO COMB. 4/0 AWG X 4/0 AWG CDA 621 / CCA-211 / PT-4011</v>
          </cell>
          <cell r="D78">
            <v>7.0872521761219307</v>
          </cell>
        </row>
        <row r="79">
          <cell r="A79">
            <v>90449</v>
          </cell>
          <cell r="B79">
            <v>1306</v>
          </cell>
          <cell r="C79" t="str">
            <v>GRAMPO DE ANCORAGEM P/ REDE COMPACTA 35 A 70 MM2 800 DAN 15 KV</v>
          </cell>
          <cell r="D79">
            <v>27.277000000000001</v>
          </cell>
        </row>
        <row r="80">
          <cell r="A80">
            <v>90451</v>
          </cell>
          <cell r="B80">
            <v>1307</v>
          </cell>
          <cell r="C80" t="str">
            <v>GRAMPO DE ANCORAGEM P/ REDE COMPACTA 185 A 240 MM2 800 DAN 15 KV</v>
          </cell>
          <cell r="D80">
            <v>21.887089041095891</v>
          </cell>
        </row>
        <row r="81">
          <cell r="A81">
            <v>90461</v>
          </cell>
          <cell r="B81">
            <v>1345</v>
          </cell>
          <cell r="C81" t="str">
            <v>GRAMPO DE LINHA VIVA P/ CABO DE ALUMINIO, 6 A 4/0AWG</v>
          </cell>
          <cell r="D81">
            <v>35</v>
          </cell>
        </row>
        <row r="82">
          <cell r="A82">
            <v>90459</v>
          </cell>
          <cell r="B82">
            <v>1191</v>
          </cell>
          <cell r="C82" t="str">
            <v>PT 40B EL AZUL+ESTRIBO LATERAL P/CUNHA TIPO II.</v>
          </cell>
          <cell r="D82">
            <v>13.88</v>
          </cell>
        </row>
        <row r="83">
          <cell r="A83">
            <v>618703</v>
          </cell>
          <cell r="B83">
            <v>1360</v>
          </cell>
          <cell r="C83" t="str">
            <v>EMENDA PREFORMADA P/ CABO 4AWG</v>
          </cell>
          <cell r="D83">
            <v>4.4360999999999997</v>
          </cell>
        </row>
        <row r="84">
          <cell r="A84">
            <v>625959</v>
          </cell>
          <cell r="B84">
            <v>1365</v>
          </cell>
          <cell r="C84" t="str">
            <v>EMENDA PREFORMADA TOTAL P/ CABO 2/0 AWG CAA FTS 5105</v>
          </cell>
          <cell r="D84">
            <v>14.155999999999999</v>
          </cell>
        </row>
        <row r="85">
          <cell r="A85">
            <v>621982</v>
          </cell>
          <cell r="B85">
            <v>1375</v>
          </cell>
          <cell r="C85" t="str">
            <v>EMENDA TOTAL PREFORMADA P/ CABO 6AWG (FTS 5002)</v>
          </cell>
          <cell r="D85">
            <v>3.3441306666666666</v>
          </cell>
        </row>
        <row r="86">
          <cell r="A86">
            <v>90465</v>
          </cell>
          <cell r="B86">
            <v>1380</v>
          </cell>
          <cell r="C86" t="str">
            <v>CONECTOR CUNHA S/ CARTUCHO COMB. 1/0AWG X 2-4AWG OU 50MM2 X 16-25MM2 CCR VII</v>
          </cell>
          <cell r="D86">
            <v>1.8370273055126225</v>
          </cell>
        </row>
        <row r="87">
          <cell r="A87">
            <v>32337</v>
          </cell>
          <cell r="B87">
            <v>1390</v>
          </cell>
          <cell r="C87" t="str">
            <v>EMENDA PREFORMADA CONDUTORA P/ CABO 2 AWG CA</v>
          </cell>
          <cell r="D87">
            <v>3.2</v>
          </cell>
        </row>
        <row r="88">
          <cell r="A88">
            <v>627906</v>
          </cell>
          <cell r="B88">
            <v>1395</v>
          </cell>
          <cell r="C88" t="str">
            <v>EMENDA PRE-FORMADA CONDUTORA 4/0 AWG (107MM²) CA, PARA USO EM CABO 4/0 AWG (107 MM)CA 7 FIOS, PROTECAO SUPERFICIAL METALIZADA COM PASTA ANTI-OXIDO, INTERVALO DE APLICACAO APROXIMADO 13,25 MM MINIMO E 13,83 MM MAXIMO, COMPRIMENTO APROXIMADO 1295 MM,</v>
          </cell>
          <cell r="D88">
            <v>33.125713019439985</v>
          </cell>
        </row>
        <row r="89">
          <cell r="A89">
            <v>191</v>
          </cell>
          <cell r="B89">
            <v>1400</v>
          </cell>
          <cell r="C89" t="str">
            <v>EMENDA PREFORMADA CONDUTORA P/ CABO DE AL. TIPO CA 336.4 MCM</v>
          </cell>
          <cell r="D89">
            <v>49.635922710997441</v>
          </cell>
        </row>
        <row r="90">
          <cell r="A90">
            <v>2927</v>
          </cell>
          <cell r="B90">
            <v>1405</v>
          </cell>
          <cell r="C90" t="str">
            <v>EMENDA PREFORMADA CONDUTORA P/ CABO 2/0 AWG CA</v>
          </cell>
          <cell r="D90">
            <v>19.093660031612224</v>
          </cell>
        </row>
        <row r="91">
          <cell r="A91">
            <v>3842</v>
          </cell>
          <cell r="B91">
            <v>1410</v>
          </cell>
          <cell r="C91" t="str">
            <v>ESPACADOR LOSANGULAR POLIMERICO 15 KV COM GARRAS, COR CINZA, PARA REDE PROTEGIDA, APLICACAO EM CABO COM DIAMETRO EXTERNO DE 35-300MM², RESISTENCIA AO TRILHAMENTO ELETRICO COM PROTECAO ANTI-UV, RESISTENCIA MINIMA 450DAN.</v>
          </cell>
          <cell r="D91">
            <v>14.13</v>
          </cell>
        </row>
        <row r="92">
          <cell r="A92">
            <v>603997</v>
          </cell>
          <cell r="B92">
            <v>1425</v>
          </cell>
          <cell r="C92" t="str">
            <v>FIO DE COBRE ISOLADO 1.5MM, P/ 0.750KV</v>
          </cell>
          <cell r="D92">
            <v>0.57380034615384623</v>
          </cell>
        </row>
        <row r="93">
          <cell r="A93">
            <v>90392</v>
          </cell>
          <cell r="B93">
            <v>1430</v>
          </cell>
          <cell r="C93" t="str">
            <v>FITA DE ALUMINIO P/ PROTECAO 1MM DE ESPESSURA, 10MM DE LARGURA</v>
          </cell>
          <cell r="D93">
            <v>5.04</v>
          </cell>
        </row>
        <row r="94">
          <cell r="A94">
            <v>660679</v>
          </cell>
          <cell r="B94">
            <v>1445</v>
          </cell>
          <cell r="C94" t="str">
            <v>GRAMPO DE LINHA VIVA P/ CABO DE COBRE, 6 A 4/0AWG</v>
          </cell>
          <cell r="D94">
            <v>6.8</v>
          </cell>
        </row>
        <row r="95">
          <cell r="A95">
            <v>90698</v>
          </cell>
          <cell r="B95">
            <v>1530</v>
          </cell>
          <cell r="C95" t="str">
            <v>LACO PREFORMADO P/ CABO 3/0 CAA E 4/0AWG CA (SPL 1322)</v>
          </cell>
          <cell r="D95">
            <v>5.6181044</v>
          </cell>
        </row>
        <row r="96">
          <cell r="A96">
            <v>3824</v>
          </cell>
          <cell r="B96">
            <v>1540</v>
          </cell>
          <cell r="C96" t="str">
            <v>SECCIONADOR PREFORMADO P/ CERCA INTERVALO DE DIAM. 2,60 3,00 MM</v>
          </cell>
          <cell r="D96">
            <v>6.2286081395348836</v>
          </cell>
        </row>
        <row r="97">
          <cell r="A97">
            <v>90391</v>
          </cell>
          <cell r="B97">
            <v>1575</v>
          </cell>
          <cell r="C97" t="str">
            <v>FIO ELETRICO NU 6 AWG MOLE DE LIGA DE ALUMINIO P/ AMARRACOES DE CABO.</v>
          </cell>
          <cell r="D97">
            <v>40.342004203286201</v>
          </cell>
        </row>
        <row r="98">
          <cell r="A98">
            <v>90790</v>
          </cell>
          <cell r="B98">
            <v>1610</v>
          </cell>
          <cell r="C98" t="str">
            <v>CONECTOR CUNHA C/ CARTUCHO COMB. 2/0 AWG X 2/0 AWG CDA 617</v>
          </cell>
          <cell r="D98">
            <v>9.8174000408997948</v>
          </cell>
        </row>
        <row r="99">
          <cell r="A99">
            <v>90260</v>
          </cell>
          <cell r="B99">
            <v>1626</v>
          </cell>
          <cell r="C99" t="str">
            <v>CONDUTOR ALUMINIO CA 107,41 MM-OXLIP FORMACAO DE 7 FIOS DE ALUMINIO DIAMETRO 4,42 MM ALUMINIO H 19</v>
          </cell>
          <cell r="D99">
            <v>6.7239000000000004</v>
          </cell>
        </row>
        <row r="100">
          <cell r="A100">
            <v>48</v>
          </cell>
          <cell r="B100">
            <v>1655</v>
          </cell>
          <cell r="C100" t="str">
            <v>FIO DE COBRE NU, 6 AWG, TEMPERA MOLE.</v>
          </cell>
          <cell r="D100">
            <v>9.6999999999999993</v>
          </cell>
        </row>
        <row r="101">
          <cell r="A101">
            <v>90266</v>
          </cell>
          <cell r="B101">
            <v>1661</v>
          </cell>
          <cell r="C101" t="str">
            <v>CABO AL PROTEGIDO 50MM² 15KV, CABO DE ALUMINIO COBERTO, SECAO NOMINAL 50 MM², ENCORDOAMENTO MINIMO 6 FIOS, RESISTENCIA A TRACAO MINIMA 650 DAN, RESISTENCIA ELETRICA 0,641 OHM/KM, TEMPERA H19. CLASSE DE TENSAO 15 KV, COBERTURA EM XLPE DE 3 MM DE ESPES</v>
          </cell>
          <cell r="D101">
            <v>3.3041332833333334</v>
          </cell>
        </row>
        <row r="102">
          <cell r="A102">
            <v>90262</v>
          </cell>
          <cell r="B102">
            <v>1680</v>
          </cell>
          <cell r="C102" t="str">
            <v>CABO ALUM NU CAA 33MM² - 2 AWG, CODIGO: SPARROW SECAO NOMINAL 33,59 MM², FORMACAO AL: 6 X 2,67 MM / ACO: 1 X 2,67MM, DIAMETRO NOMINAL 8,01 MM, ALUMINIO LIGA 1350 TEMPERA H19, CLASSE 1 (A) RMC 1.265 DAN, RESISTENCIA ELETRICA 0,8541 OHM/KM. ESPECIFICAC</v>
          </cell>
          <cell r="D102">
            <v>11.51258475</v>
          </cell>
        </row>
        <row r="103">
          <cell r="A103">
            <v>360</v>
          </cell>
          <cell r="B103">
            <v>1696</v>
          </cell>
          <cell r="C103" t="str">
            <v>CAIXA DE PAPELAO ONDULADO PAPEL RESIN DUPLEX 480X305X190MM</v>
          </cell>
          <cell r="D103">
            <v>6.16</v>
          </cell>
        </row>
        <row r="104">
          <cell r="A104">
            <v>359</v>
          </cell>
          <cell r="B104">
            <v>1697</v>
          </cell>
          <cell r="C104" t="str">
            <v>CAIXA DE PAPELAO ONDULADO KRAFT DUPLEX 360X285X290MM</v>
          </cell>
          <cell r="D104">
            <v>5.89</v>
          </cell>
        </row>
        <row r="105">
          <cell r="A105">
            <v>2125</v>
          </cell>
          <cell r="B105">
            <v>1699</v>
          </cell>
          <cell r="C105" t="str">
            <v>CAIXA ARQUIVO MORTO ,360X250X140MM, DESMONTAVEL, PLASTICO POLIONDA , COR AMARELA, ITIQUETA DE IDENTIFICACAO,</v>
          </cell>
          <cell r="D105">
            <v>2.9</v>
          </cell>
        </row>
        <row r="106">
          <cell r="A106">
            <v>90569</v>
          </cell>
          <cell r="B106">
            <v>1700</v>
          </cell>
          <cell r="C106" t="str">
            <v>CONDUTOR ALUMINIO MULTIPLEXADO QUADRUPLEX 3X1X185MM2</v>
          </cell>
          <cell r="D106">
            <v>0</v>
          </cell>
        </row>
        <row r="107">
          <cell r="A107">
            <v>54</v>
          </cell>
          <cell r="B107">
            <v>1705</v>
          </cell>
          <cell r="C107" t="str">
            <v>FIO DE COBRE ISOLADO, 750V-PVC/70ºC, SECÇÃO 2,5MM2, COR VERMELHO-LPT</v>
          </cell>
          <cell r="D107">
            <v>0.78459999999999996</v>
          </cell>
        </row>
        <row r="108">
          <cell r="A108">
            <v>90473</v>
          </cell>
          <cell r="B108">
            <v>1715</v>
          </cell>
          <cell r="C108" t="str">
            <v>DUTO CORRUGADO FLEXIVEL (MT)</v>
          </cell>
          <cell r="D108">
            <v>0</v>
          </cell>
        </row>
        <row r="109">
          <cell r="A109">
            <v>90699</v>
          </cell>
          <cell r="B109">
            <v>1735</v>
          </cell>
          <cell r="C109" t="str">
            <v>LACO PREFORMADO PLASTICO DE TOPO DIAM. EXTERNO DO CABO 22,5MM (336,4 MCM)</v>
          </cell>
          <cell r="D109">
            <v>8.6817000000000011</v>
          </cell>
        </row>
        <row r="110">
          <cell r="A110">
            <v>638227</v>
          </cell>
          <cell r="B110">
            <v>1750</v>
          </cell>
          <cell r="C110" t="str">
            <v>ESPACADOR VERTICAL POL. RD SEC. (BT) 4 CONDUTORES, DE 6 AWG-336,4 MCM CA, ESPACADOR VERTICAL PARA REDES SECUNDARIAS AUTOTRAVANTE (SEM AMARRACOES) PARA 4 CONDUTORES DE BAIXA TENSAO, EM POLIETILENO DE ALTA DENSIDADE NA COR CINZA, ALTA RESISTENCIA A TRA</v>
          </cell>
          <cell r="D110">
            <v>5.141375674172922</v>
          </cell>
        </row>
        <row r="111">
          <cell r="A111">
            <v>90309</v>
          </cell>
          <cell r="B111">
            <v>1755</v>
          </cell>
          <cell r="C111" t="str">
            <v>ALCA PREFORMADA SERVICO P/ CABOS DE ALUMINIO 21-25MM²</v>
          </cell>
          <cell r="D111">
            <v>1.84</v>
          </cell>
        </row>
        <row r="112">
          <cell r="A112">
            <v>4232</v>
          </cell>
          <cell r="B112">
            <v>1760</v>
          </cell>
          <cell r="C112" t="str">
            <v>ALCA PREFORMADA DISTRIBUICAO P/ CABO CA/CAA 33MM</v>
          </cell>
          <cell r="D112">
            <v>2.7139057806744118</v>
          </cell>
        </row>
        <row r="113">
          <cell r="A113">
            <v>32324</v>
          </cell>
          <cell r="B113">
            <v>1765</v>
          </cell>
          <cell r="C113" t="str">
            <v>ALCA PREFORMADA DE DISTRIBUICAO PARA CABO CA/CAA 67MM</v>
          </cell>
          <cell r="D113">
            <v>4.1100034868421051</v>
          </cell>
        </row>
        <row r="114">
          <cell r="A114">
            <v>4680</v>
          </cell>
          <cell r="B114">
            <v>1784</v>
          </cell>
          <cell r="C114" t="str">
            <v>CONDUTOR ALUMINIO MULTIPLEXADO QUADRUPLEX 3X1X50+50MM2 ISOLACAO XLPE 0,6/1KV</v>
          </cell>
          <cell r="D114">
            <v>6.41</v>
          </cell>
        </row>
        <row r="115">
          <cell r="A115">
            <v>90289</v>
          </cell>
          <cell r="B115">
            <v>1785</v>
          </cell>
          <cell r="C115" t="str">
            <v>CABO ALUM QUAD/TRIFASICO 3X1X70+70 MM², CABO MULTIPLEXADO DE ALUMINIO QUADRUPLEX, [3X1X70+70 MM²], ALUMINIO LIGA 1350 (CA), TEMPERA DURA (H19), CLASSE 2. CONDUTOR FASE: ISOLACAO XLPE 0,6/1 KV. CONDUTOR NEUTRO: NU, LIGA ALUMINIO-MAGNESIO-SILICIO (CAL</v>
          </cell>
          <cell r="D115">
            <v>12.721879602280032</v>
          </cell>
        </row>
        <row r="116">
          <cell r="A116">
            <v>90288</v>
          </cell>
          <cell r="B116">
            <v>1786</v>
          </cell>
          <cell r="C116" t="str">
            <v>CONDUTOR ALUMINIO MULTIPLEXADO QUADRUPLEX 3X1X35+35MM2 ISOLACAO XLPE 0,6/1KV</v>
          </cell>
          <cell r="D116">
            <v>5.95</v>
          </cell>
        </row>
        <row r="117">
          <cell r="A117">
            <v>90290</v>
          </cell>
          <cell r="B117">
            <v>1787</v>
          </cell>
          <cell r="C117" t="str">
            <v>CABO ALUM QUAD/TRIFASICO 3X1X120+70 MM², CABO DE ALUMINIO QUADRUPLEX, [3X1X120+70MM2]. CONDUTOR FASE: ISOLADO XPLE, 0,6/1KV/CABO DE POTENCIA, DE ALUMINIO, ISOLADO, MULTIPLEXADO, AUTO-SUSTENTADO, CLASSE DE TENSAO 0,6/1KV, SECAO 3X1X120+70 MM², COM CO</v>
          </cell>
          <cell r="D117">
            <v>20.436061077467588</v>
          </cell>
        </row>
        <row r="118">
          <cell r="A118" t="str">
            <v>MULT50</v>
          </cell>
          <cell r="B118">
            <v>1695</v>
          </cell>
          <cell r="C118" t="str">
            <v>CABO ALUM QUAD/TRIFASICO 3X1X50+50 MM², CABO DE ALUMINIO QUADRUPLEX, [3X1X50+50MM2]. CONDUTOR FASE: ISOLADO XPLE, 0,6/1KV/CABO DE POTENCIA, DE ALUMINIO, ISOLADO, MULTIPLEXADO, AUTO-SUSTENTADO, CLASSE DE TENSAO 0,6/1KV, SECAO 3X1X50+50 MM², COM CO</v>
          </cell>
          <cell r="D118">
            <v>7.1</v>
          </cell>
        </row>
        <row r="119">
          <cell r="A119" t="str">
            <v>14AWG</v>
          </cell>
          <cell r="B119">
            <v>91917</v>
          </cell>
          <cell r="C119" t="str">
            <v>ARAME GALVANIZADO 14 AWG</v>
          </cell>
          <cell r="D119">
            <v>12.5</v>
          </cell>
        </row>
        <row r="120">
          <cell r="A120">
            <v>90255</v>
          </cell>
          <cell r="B120">
            <v>1788</v>
          </cell>
          <cell r="C120" t="str">
            <v>CABO DE ACO GALVANIZADO POR IMERSAO A QUENTE , IPS 1X7, REGULAR A DIREITA, PRE- FORMADO, NORMAL, DIAMETRO NOMINAL 1/4"(6,54MM)</v>
          </cell>
          <cell r="D120">
            <v>2.1732</v>
          </cell>
        </row>
        <row r="121">
          <cell r="A121">
            <v>90282</v>
          </cell>
          <cell r="B121">
            <v>1800</v>
          </cell>
          <cell r="C121" t="str">
            <v>CABO ALUM TRIPLEX/BIFASICO 2X1X16+16 MM², CABO MULTIPLEXADO DE ALUMINIO TRIPLEX, [2X1X16+16 MM²], ALUMINIO LIGA 1350, TEMPERA DURA (H19), CLASSE 2. CONDUTOR FASE: ISOLACAO XLPE 0,6/1 KV. CONDUTOR NEUTRO: NU, ALUMINIO LIGA 1350. IDENTIFICACAO DOS CO</v>
          </cell>
          <cell r="D121">
            <v>2.5548999999999999</v>
          </cell>
        </row>
        <row r="122">
          <cell r="A122">
            <v>90286</v>
          </cell>
          <cell r="B122">
            <v>1805</v>
          </cell>
          <cell r="C122" t="str">
            <v>CABO ALUM QUAD/TRIFASICO 3X1X16+16 MM², CABO MULTIPLEXADO DE ALUMINIO QUADRUPLEX, [3X1X16+16 MM²], ALUMINIO LIGA 1350, TEMPERA DURA (H19), CLASSE 2. CONDUTOR FASE: ISOLACAO XLPE 0,6/1 KV. CONDUTOR NEUTRO: NU, ALUMINIO LIGA 1350. IDENTIFICACAO DOS C</v>
          </cell>
          <cell r="D122">
            <v>3.5204773</v>
          </cell>
        </row>
        <row r="123">
          <cell r="A123">
            <v>32434</v>
          </cell>
          <cell r="B123">
            <v>1820</v>
          </cell>
          <cell r="C123" t="str">
            <v>ALCA PREFORMADA DISTRIBUICAO P/ CABO CA 336,4 MMC</v>
          </cell>
          <cell r="D123">
            <v>17.010000000000002</v>
          </cell>
        </row>
        <row r="124">
          <cell r="A124">
            <v>90794</v>
          </cell>
          <cell r="B124">
            <v>1825</v>
          </cell>
          <cell r="C124" t="str">
            <v>CONECTOR CUNHA C/ CARTUCHO COMB. 336.4 MCM X 336.4 MCM</v>
          </cell>
          <cell r="D124">
            <v>7.7505271317829454</v>
          </cell>
        </row>
        <row r="125">
          <cell r="A125">
            <v>90795</v>
          </cell>
          <cell r="B125">
            <v>1845</v>
          </cell>
          <cell r="C125" t="str">
            <v>CONECTOR CUNHA C/ CARTUCHO COMB. 336.4 MCM X 4/0 AWG CDA 647</v>
          </cell>
          <cell r="D125">
            <v>6.6142368421052637</v>
          </cell>
        </row>
        <row r="126">
          <cell r="A126">
            <v>90791</v>
          </cell>
          <cell r="B126">
            <v>1870</v>
          </cell>
          <cell r="C126" t="str">
            <v>CONECTOR CUNHA C/ CARTUCHO COMB. 1/0 AWG X 1/0 AWG CDA615</v>
          </cell>
          <cell r="D126">
            <v>5.7958369520688242</v>
          </cell>
        </row>
        <row r="127">
          <cell r="A127">
            <v>90581</v>
          </cell>
          <cell r="B127">
            <v>1884</v>
          </cell>
          <cell r="C127" t="str">
            <v>LUVA DE EMENDA PARA HASTE PROLONGAVEL 5/8"</v>
          </cell>
          <cell r="D127">
            <v>6.11</v>
          </cell>
        </row>
        <row r="128">
          <cell r="A128">
            <v>90368</v>
          </cell>
          <cell r="B128">
            <v>1886</v>
          </cell>
          <cell r="C128" t="str">
            <v>HASTE PROLONGAVEL PARA ATERRAMENTO COBREADA 5/8" 16MM, ROSCA 5/8"</v>
          </cell>
          <cell r="D128">
            <v>41.82</v>
          </cell>
        </row>
        <row r="129">
          <cell r="A129">
            <v>90272</v>
          </cell>
          <cell r="B129">
            <v>1920</v>
          </cell>
          <cell r="C129" t="str">
            <v>CONDUTOR ALUMINIO MULTIPLEXADO DUPLEX 1X1X10+10MM2 ISOLACAO XLPE 0,6/1KV</v>
          </cell>
          <cell r="D129">
            <v>1.3019999999999998</v>
          </cell>
        </row>
        <row r="130">
          <cell r="A130">
            <v>90274</v>
          </cell>
          <cell r="B130">
            <v>1925</v>
          </cell>
          <cell r="C130" t="str">
            <v>CABO ALUM TRIPLEX/BIFASICO 2X1X10+10 MM², CABO MULTIPLEXADO DE ALUMINIO TRIPLEX, [2X1X10+10 MM²], ALUMINIO LIGA 1350, TEMPERA DURA (H19), CLASSE 2. CONDUTOR FASE: ISOLACAO XLPE 0,6/1 KV. CONDUTOR NEUTRO: NU, ALUMINIO LIGA 1350. IDENTIFICACAO DOS CO</v>
          </cell>
          <cell r="D130">
            <v>1.9826166666666665</v>
          </cell>
        </row>
        <row r="131">
          <cell r="A131">
            <v>90474</v>
          </cell>
          <cell r="B131">
            <v>1936</v>
          </cell>
          <cell r="C131" t="str">
            <v>CONECTOR CUNHA S/ CARTUCHO COMB. 6 AWG X 10-12 AWG - 10-16MM X 4-6MM - TIPO IV</v>
          </cell>
          <cell r="D131">
            <v>3.8887512437810945</v>
          </cell>
        </row>
        <row r="132">
          <cell r="A132">
            <v>90472</v>
          </cell>
          <cell r="B132">
            <v>1945</v>
          </cell>
          <cell r="C132" t="str">
            <v>CONECTOR CUNHA S/ CARTUCHO COMB. 25MM2 X 10MM2 KARA 2</v>
          </cell>
          <cell r="D132">
            <v>2.2153</v>
          </cell>
        </row>
        <row r="133">
          <cell r="A133">
            <v>90283</v>
          </cell>
          <cell r="B133">
            <v>1955</v>
          </cell>
          <cell r="C133" t="str">
            <v>CONDUTOR ALUMINIO MULTIPLEXADO TRIPLEX 2X1X25+25MM2</v>
          </cell>
          <cell r="D133">
            <v>3.0892950749999999</v>
          </cell>
        </row>
        <row r="134">
          <cell r="A134">
            <v>90287</v>
          </cell>
          <cell r="B134">
            <v>1960</v>
          </cell>
          <cell r="C134" t="str">
            <v>CABO ALUM QUAD/TRIFASICO 3X1X25+25 MM², CABO MULTIPLEXADO DE ALUMINIO QUADRUPLEX, [3X1X25+25 MM²], ALUMINIO LIGA 1350 (CA), TEMPERA DURA (H19), CLASSE 2. CONDUTOR FASE: ISOLACAO XLPE 0,6/1 KV. CONDUTOR NEUTRO: NU, ALUMINIO LIGA 1350 (CA). IDENTIFIC</v>
          </cell>
          <cell r="D134">
            <v>5.5267333333333335</v>
          </cell>
        </row>
        <row r="135">
          <cell r="A135">
            <v>90477</v>
          </cell>
          <cell r="B135">
            <v>1990</v>
          </cell>
          <cell r="C135" t="str">
            <v>CONECTOR CUNHA UDC TIPO IV REINFORCED</v>
          </cell>
          <cell r="D135">
            <v>3.3046005042319466</v>
          </cell>
        </row>
        <row r="136">
          <cell r="A136">
            <v>633415</v>
          </cell>
          <cell r="B136">
            <v>2005</v>
          </cell>
          <cell r="C136" t="str">
            <v>ADAPTADOR FERRAMENTA 90MM</v>
          </cell>
          <cell r="D136">
            <v>492.8</v>
          </cell>
        </row>
        <row r="137">
          <cell r="A137">
            <v>614236</v>
          </cell>
          <cell r="B137">
            <v>2022</v>
          </cell>
          <cell r="C137" t="str">
            <v>FOICE MINEIRA</v>
          </cell>
          <cell r="D137">
            <v>0</v>
          </cell>
        </row>
        <row r="138">
          <cell r="A138">
            <v>37793</v>
          </cell>
          <cell r="B138">
            <v>2035</v>
          </cell>
          <cell r="C138" t="str">
            <v>CABECOTE MANOBRA 25MM</v>
          </cell>
          <cell r="D138">
            <v>8.5299999999999994</v>
          </cell>
        </row>
        <row r="139">
          <cell r="A139">
            <v>612282</v>
          </cell>
          <cell r="B139">
            <v>2039</v>
          </cell>
          <cell r="C139" t="str">
            <v>TALHA ALAVANCA 300KG CORRENTE ELO 1.5M</v>
          </cell>
          <cell r="D139">
            <v>0</v>
          </cell>
        </row>
        <row r="140">
          <cell r="A140">
            <v>627801</v>
          </cell>
          <cell r="B140">
            <v>2041</v>
          </cell>
          <cell r="C140" t="str">
            <v>SERRA POLICORTE</v>
          </cell>
          <cell r="D140">
            <v>592.82000000000005</v>
          </cell>
        </row>
        <row r="141">
          <cell r="A141">
            <v>627801</v>
          </cell>
          <cell r="B141">
            <v>2042</v>
          </cell>
          <cell r="C141" t="str">
            <v>SERRA POLICORTE GCO2000 220V</v>
          </cell>
          <cell r="D141">
            <v>9.81</v>
          </cell>
        </row>
        <row r="142">
          <cell r="A142">
            <v>612216</v>
          </cell>
          <cell r="B142">
            <v>2045</v>
          </cell>
          <cell r="C142" t="str">
            <v>CARTUCHO P/ FERRAMENTA AMPACT (AMARELO)</v>
          </cell>
          <cell r="D142">
            <v>3.3874370370370372</v>
          </cell>
        </row>
        <row r="143">
          <cell r="A143">
            <v>612215</v>
          </cell>
          <cell r="B143">
            <v>2050</v>
          </cell>
          <cell r="C143" t="str">
            <v>CARTUCHO P/ FERRAMENTA AMPACT (AZUL)</v>
          </cell>
          <cell r="D143">
            <v>4.2473671910112358</v>
          </cell>
        </row>
        <row r="144">
          <cell r="A144">
            <v>612214</v>
          </cell>
          <cell r="B144">
            <v>2055</v>
          </cell>
          <cell r="C144" t="str">
            <v>CARTUCHO P/ FERRAMENTA AMPACT (VERMELHO)</v>
          </cell>
          <cell r="D144">
            <v>3.8000000000000003</v>
          </cell>
        </row>
        <row r="145">
          <cell r="A145">
            <v>618775</v>
          </cell>
          <cell r="B145">
            <v>2065</v>
          </cell>
          <cell r="C145" t="str">
            <v>EXTENSAO P/ VARA DE MANOBRA</v>
          </cell>
          <cell r="D145">
            <v>419.11</v>
          </cell>
        </row>
        <row r="146">
          <cell r="A146">
            <v>626118</v>
          </cell>
          <cell r="B146">
            <v>2089</v>
          </cell>
          <cell r="C146" t="str">
            <v>TALHA CATRACA 1500 KGF</v>
          </cell>
          <cell r="D146">
            <v>740</v>
          </cell>
        </row>
        <row r="147">
          <cell r="A147">
            <v>616940</v>
          </cell>
          <cell r="B147">
            <v>2106</v>
          </cell>
          <cell r="C147" t="str">
            <v>PALETEIRA MANUAL HIDRAULICA, CAPACIDADE DA CARGA DE NO MINIMO 2200KG, COMPRIMENTO UTIL DOS GARFOS 1.150MM, LARGURA DOS GARFOS 150MM, LARGURA TOTAL 680MM, ALTURA DOS GARFOS ELEVADOS 200MM, ALTURA DOS GARFOS ABAIXADOS DE NO MINIMO 80MM, TODAS DE CARGA DUPLAS EM NYLON OU PU.</v>
          </cell>
          <cell r="D147">
            <v>0</v>
          </cell>
        </row>
        <row r="148">
          <cell r="A148">
            <v>616856</v>
          </cell>
          <cell r="B148">
            <v>2196</v>
          </cell>
          <cell r="C148" t="str">
            <v>MOITAO DUPLO COM 40 M CORDA PROLIPROP</v>
          </cell>
          <cell r="D148">
            <v>0</v>
          </cell>
        </row>
        <row r="149">
          <cell r="A149">
            <v>634679</v>
          </cell>
          <cell r="B149">
            <v>2205</v>
          </cell>
          <cell r="C149" t="str">
            <v>BASTAO DE MANOBRA COM CABECOTE PL TAM - 32MM X 2580MM</v>
          </cell>
          <cell r="D149">
            <v>582.4652043478261</v>
          </cell>
        </row>
        <row r="150">
          <cell r="A150">
            <v>621746</v>
          </cell>
          <cell r="B150">
            <v>2239</v>
          </cell>
          <cell r="C150" t="str">
            <v>LUVA P/ ELTRODUTO 3/4''</v>
          </cell>
          <cell r="D150">
            <v>0</v>
          </cell>
        </row>
        <row r="151">
          <cell r="A151">
            <v>622024</v>
          </cell>
          <cell r="B151">
            <v>2251</v>
          </cell>
          <cell r="C151" t="str">
            <v>GUINCHO ALAVANCA 3200KG CABO 20M</v>
          </cell>
          <cell r="D151">
            <v>5799.2</v>
          </cell>
        </row>
        <row r="152">
          <cell r="A152">
            <v>90361</v>
          </cell>
          <cell r="B152">
            <v>2341</v>
          </cell>
          <cell r="C152" t="str">
            <v>PARAFUSO CABECA QUADRADA 16X150MM, LIGA DE ACO CARBONO FORJADO GALVANIZADO POR IMERSAO A QUENTE, COMPRIMENTO TOTAL 150 MM, DIAMETRO NOMINAL 16 MM, ROSCA M16, COMPRIMENTO MIN. ROSCA 120MM, COM 01 PORCA QUADRADA, ESFORCO DE TRACAO DE 5.000 DAN.</v>
          </cell>
          <cell r="D152">
            <v>2.2080500000000001</v>
          </cell>
        </row>
        <row r="153">
          <cell r="A153">
            <v>90362</v>
          </cell>
          <cell r="B153">
            <v>2342</v>
          </cell>
          <cell r="C153" t="str">
            <v>PARAFUSO CABECA QUADRADA 16X200MM EM ACO CARBONO ZINCADA POR IMERSAO A QUENTE</v>
          </cell>
          <cell r="D153">
            <v>21.63</v>
          </cell>
        </row>
        <row r="154">
          <cell r="A154">
            <v>90363</v>
          </cell>
          <cell r="B154">
            <v>2343</v>
          </cell>
          <cell r="C154" t="str">
            <v>PARAFUSO CABECA QUADRADA 16X250MM, LIGA DE ACO CARBONO FORJADO GALVANIZADO POR IMERSAO A QUENTE, COMPRIMENTO TOTAL 250MM, DIAMETRO NOMINAL 16MM, ROSCA M16 COMPRIMENTO MIN. ROSCA 160MM COM 01 PORCA QUADRADA, ESFORCO DE TRACAO 5.000 DAN,</v>
          </cell>
          <cell r="D154">
            <v>3.5947999999999998</v>
          </cell>
        </row>
        <row r="155">
          <cell r="A155">
            <v>90364</v>
          </cell>
          <cell r="B155">
            <v>2344</v>
          </cell>
          <cell r="C155" t="str">
            <v>PARAFUSO CABECA QUADRADA 16X300MM, EM ACO CARBONO ZINCADA POR IMERSAO A QUENTE</v>
          </cell>
          <cell r="D155">
            <v>3.827382041271612</v>
          </cell>
        </row>
        <row r="156">
          <cell r="A156">
            <v>627487</v>
          </cell>
          <cell r="B156">
            <v>2373</v>
          </cell>
          <cell r="C156" t="str">
            <v>LONA LONIL DUPLA FACE  6X4 - LARANJA/PRETO - LOCOMO</v>
          </cell>
          <cell r="D156">
            <v>0</v>
          </cell>
        </row>
        <row r="157">
          <cell r="A157">
            <v>90488</v>
          </cell>
          <cell r="B157">
            <v>2375</v>
          </cell>
          <cell r="C157" t="str">
            <v>CARTUCHO METALICO COR VERMELHA</v>
          </cell>
          <cell r="D157">
            <v>1.2371924482924481</v>
          </cell>
        </row>
        <row r="158">
          <cell r="A158">
            <v>90487</v>
          </cell>
          <cell r="B158">
            <v>2380</v>
          </cell>
          <cell r="C158" t="str">
            <v>CARTUCHO METALICO COR AZUL</v>
          </cell>
          <cell r="D158">
            <v>0.48360000000000003</v>
          </cell>
        </row>
        <row r="159">
          <cell r="A159">
            <v>90486</v>
          </cell>
          <cell r="B159">
            <v>2385</v>
          </cell>
          <cell r="C159" t="str">
            <v>CARTUCHO METALICO COR AMARELA</v>
          </cell>
          <cell r="D159">
            <v>1.3496240909090909</v>
          </cell>
        </row>
        <row r="160">
          <cell r="A160">
            <v>90393</v>
          </cell>
          <cell r="B160">
            <v>3005</v>
          </cell>
          <cell r="C160" t="str">
            <v>ARMACAO SECUNDARIA PESADA GALVANIZADA 1 ESTRIBO C/ HASTE E CUPILHA</v>
          </cell>
          <cell r="D160">
            <v>11.161518489984591</v>
          </cell>
        </row>
        <row r="161">
          <cell r="A161">
            <v>2966</v>
          </cell>
          <cell r="B161">
            <v>3010</v>
          </cell>
          <cell r="C161" t="str">
            <v>ESTRUTURA DE CONCRETO ARMADO P/ LT69KV - CONJUNTO DE ELETROFERRAGEM PARA ESTRUTURA TIPO SV</v>
          </cell>
          <cell r="D161">
            <v>13.18211813353566</v>
          </cell>
        </row>
        <row r="162">
          <cell r="A162">
            <v>22230</v>
          </cell>
          <cell r="B162">
            <v>3020</v>
          </cell>
          <cell r="C162" t="str">
            <v>ARMACAO SECUNDARIA PESADA GALVANIZADA 4 ESTRIBOS C/ HASTE E CUPILHA</v>
          </cell>
          <cell r="D162">
            <v>23.925954385964911</v>
          </cell>
        </row>
        <row r="163">
          <cell r="A163">
            <v>90389</v>
          </cell>
          <cell r="B163">
            <v>3030</v>
          </cell>
          <cell r="C163" t="str">
            <v>ARRUELA QUADRADA GALVANIZADA DIAM. 16MM, LADO 38MM, ESP. 3MM GALVANIZADA.</v>
          </cell>
          <cell r="D163">
            <v>0.27151666666666668</v>
          </cell>
        </row>
        <row r="164">
          <cell r="A164">
            <v>228</v>
          </cell>
          <cell r="B164">
            <v>3032</v>
          </cell>
          <cell r="C164" t="str">
            <v>POSTE, CIRCULAR, CONCRETO, 12/300KGF</v>
          </cell>
          <cell r="D164">
            <v>1353.8</v>
          </cell>
        </row>
        <row r="165">
          <cell r="A165">
            <v>90440</v>
          </cell>
          <cell r="B165">
            <v>3040</v>
          </cell>
          <cell r="C165" t="str">
            <v>MANILHA SAPATILHA RUPT 5.000DAN, MANILHA SAPATILHA PARA ALCA PREFORMADA, EM ACO CARBONO ABNT 1010 A 1020, FORJADO E ZINCADO A QUENTE,TAMANHO MINIMO 110X60MM DIAMETRO DA CAVA 20MM COM PINO M16 E CUPILHA, RUPTURA 5000DAN (50KN).</v>
          </cell>
          <cell r="D165">
            <v>6.9347503370786523</v>
          </cell>
        </row>
        <row r="166">
          <cell r="A166">
            <v>90213</v>
          </cell>
          <cell r="B166">
            <v>3045</v>
          </cell>
          <cell r="C166" t="str">
            <v>CINTA GALVANIZADA P/ POSTE DE CONCRETO CIRCULAR 125MM</v>
          </cell>
          <cell r="D166">
            <v>5.1747999999999994</v>
          </cell>
        </row>
        <row r="167">
          <cell r="A167">
            <v>90230</v>
          </cell>
          <cell r="B167">
            <v>3050</v>
          </cell>
          <cell r="C167" t="str">
            <v>CINTA GALVANIZADA P/ POSTE DE CONCRETO CIRCULAR 150MM</v>
          </cell>
          <cell r="D167">
            <v>12.040779677419355</v>
          </cell>
        </row>
        <row r="168">
          <cell r="A168">
            <v>90215</v>
          </cell>
          <cell r="B168">
            <v>3055</v>
          </cell>
          <cell r="C168" t="str">
            <v>CINTA GALVANIZADA P/ POSTE DE CONCRETO CIRCULAR 160MM, C/ PARAFUSOS E PORCAS.</v>
          </cell>
          <cell r="D168">
            <v>11.85527108433735</v>
          </cell>
        </row>
        <row r="169">
          <cell r="A169">
            <v>90233</v>
          </cell>
          <cell r="B169">
            <v>3059</v>
          </cell>
          <cell r="C169" t="str">
            <v>CINTA GALVANIZADA P/ POSTE DE CONCRETO CIRCULAR 290MM</v>
          </cell>
          <cell r="D169">
            <v>29.59457317073171</v>
          </cell>
        </row>
        <row r="170">
          <cell r="A170">
            <v>90216</v>
          </cell>
          <cell r="B170">
            <v>3060</v>
          </cell>
          <cell r="C170" t="str">
            <v>CINTA GALVANIZADA P/ POSTE DE CONCRETO CIRCULAR 170MM, C/ PARAFUSOS E PORCAS</v>
          </cell>
          <cell r="D170">
            <v>11.900457881136951</v>
          </cell>
        </row>
        <row r="171">
          <cell r="A171">
            <v>615162</v>
          </cell>
          <cell r="B171">
            <v>3061</v>
          </cell>
          <cell r="C171" t="str">
            <v>POSTE, DUPLO T, CONCRETO, 09/600KGF</v>
          </cell>
          <cell r="D171">
            <v>453.49</v>
          </cell>
        </row>
        <row r="172">
          <cell r="A172">
            <v>90215</v>
          </cell>
          <cell r="B172">
            <v>3062</v>
          </cell>
          <cell r="C172" t="str">
            <v>CINTA GALVANIZADA P/ POSTE DE CONCRETO CIRCULAR 160MM</v>
          </cell>
          <cell r="D172">
            <v>0</v>
          </cell>
        </row>
        <row r="173">
          <cell r="A173">
            <v>90216</v>
          </cell>
          <cell r="B173">
            <v>3063</v>
          </cell>
          <cell r="C173" t="str">
            <v>CINTA GALVANIZADA P/ POSTE DE CONCRETO CIRCULAR 170MM</v>
          </cell>
          <cell r="D173">
            <v>0</v>
          </cell>
        </row>
        <row r="174">
          <cell r="A174">
            <v>90218</v>
          </cell>
          <cell r="B174">
            <v>3064</v>
          </cell>
          <cell r="C174" t="str">
            <v>CINTA GALVANIZADA P/ POSTE DE CONCRETO CIRCULAR 190MM</v>
          </cell>
          <cell r="D174">
            <v>13.33</v>
          </cell>
        </row>
        <row r="175">
          <cell r="A175">
            <v>90217</v>
          </cell>
          <cell r="B175">
            <v>3065</v>
          </cell>
          <cell r="C175" t="str">
            <v>CINTA GALVANIZADA P/ POSTE DE CONCRETO CIRCULAR 180MM, C/ PARAFUSOS E PORCAS.</v>
          </cell>
          <cell r="D175">
            <v>12.682469879518072</v>
          </cell>
        </row>
        <row r="176">
          <cell r="A176">
            <v>90220</v>
          </cell>
          <cell r="B176">
            <v>3066</v>
          </cell>
          <cell r="C176" t="str">
            <v>CINTA GALVANIZADA P/ POSTE DE CONCRETO CIRCULAR 220MM</v>
          </cell>
          <cell r="D176">
            <v>16</v>
          </cell>
        </row>
        <row r="177">
          <cell r="A177">
            <v>90518</v>
          </cell>
          <cell r="B177">
            <v>3068</v>
          </cell>
          <cell r="C177" t="str">
            <v>CHAPA P/ FIXACAO DE ESTAI DE ANCORA 5000 DAN ACO CARBONO ZINCADO A QUENTE</v>
          </cell>
          <cell r="D177">
            <v>4.7808000000000002</v>
          </cell>
        </row>
        <row r="178">
          <cell r="A178">
            <v>90409</v>
          </cell>
          <cell r="B178">
            <v>3069</v>
          </cell>
          <cell r="C178" t="str">
            <v>SAPATILHA P/ CABO DE ACO UTILIZACAO EM CORDOALHA BITOLA DE 5/16" E 3/8".</v>
          </cell>
          <cell r="D178">
            <v>1.149</v>
          </cell>
        </row>
        <row r="179">
          <cell r="A179">
            <v>90219</v>
          </cell>
          <cell r="B179">
            <v>3070</v>
          </cell>
          <cell r="C179" t="str">
            <v>CINTA GALVANIZADA P/ POSTE DE CONCRETO CIRCULAR 200MM, C/ PARAFUSOS E PORCAS.</v>
          </cell>
          <cell r="D179">
            <v>14.656599999999999</v>
          </cell>
        </row>
        <row r="180">
          <cell r="A180">
            <v>90222</v>
          </cell>
          <cell r="B180">
            <v>3074</v>
          </cell>
          <cell r="C180" t="str">
            <v>CINTA GALVANIZADA P/ POSTE DE CONCRETO CIRCULAR 240MM</v>
          </cell>
          <cell r="D180">
            <v>16.329999999999998</v>
          </cell>
        </row>
        <row r="181">
          <cell r="A181">
            <v>90231</v>
          </cell>
          <cell r="B181">
            <v>3075</v>
          </cell>
          <cell r="C181" t="str">
            <v>CINTA GALVANIZADA P/ POSTE DE CONCRETO CIRCULAR 210MM, C/ PARAFUSOS E PORCAS</v>
          </cell>
          <cell r="D181">
            <v>13.689861421319797</v>
          </cell>
        </row>
        <row r="182">
          <cell r="A182">
            <v>618456</v>
          </cell>
          <cell r="B182">
            <v>3078</v>
          </cell>
          <cell r="C182" t="str">
            <v>FACAO 20</v>
          </cell>
          <cell r="D182">
            <v>25.79</v>
          </cell>
        </row>
        <row r="183">
          <cell r="A183">
            <v>640645</v>
          </cell>
          <cell r="B183">
            <v>3079</v>
          </cell>
          <cell r="C183" t="str">
            <v>CRUZETA DE POLIMERO TIPO "T" 2400MM - LISA</v>
          </cell>
          <cell r="D183">
            <v>137.57</v>
          </cell>
        </row>
        <row r="184">
          <cell r="A184">
            <v>90220</v>
          </cell>
          <cell r="B184">
            <v>3080</v>
          </cell>
          <cell r="C184" t="str">
            <v>CINTA GALVANIZADA P/ POSTE DE CONCRETO CIRCULAR 220MM, C/ PARAFUSOS E PORCAS.</v>
          </cell>
          <cell r="D184">
            <v>14.366047120418848</v>
          </cell>
        </row>
        <row r="185">
          <cell r="A185">
            <v>640645</v>
          </cell>
          <cell r="B185">
            <v>3081</v>
          </cell>
          <cell r="C185" t="str">
            <v>CRUZETA DE FIBRA DE VIDRO OU FIBRA COMPOSITO TIPO "T" 2400MM</v>
          </cell>
          <cell r="D185">
            <v>157.07</v>
          </cell>
        </row>
        <row r="186">
          <cell r="A186">
            <v>90221</v>
          </cell>
          <cell r="B186">
            <v>3085</v>
          </cell>
          <cell r="C186" t="str">
            <v>CINTA GALVANIZADA P/ POSTE DE CONCRETO CIRCULAR 230MM, C/ PARAFUSOS E PORCAS.</v>
          </cell>
          <cell r="D186">
            <v>14.845584795321637</v>
          </cell>
        </row>
        <row r="187">
          <cell r="A187">
            <v>90223</v>
          </cell>
          <cell r="B187">
            <v>3090</v>
          </cell>
          <cell r="C187" t="str">
            <v>CINTA POSTE CIRCULAR ACO CARBONO 250MM, COMPOSTA DE 2 PARES, DIAMETRO 250 MM, ACO CARBONO, REVESTIDA EM ZINCO POR IMERSAO A QUENTE, MONTADA COM 2 PARAFUSOS CAB. ABAULADA (FRANCES) E RESPECTIVAS PORCAS QUADRADAS, ESFORCO DE TRACAO 5000DAN,</v>
          </cell>
          <cell r="D187">
            <v>17.068970050761422</v>
          </cell>
        </row>
        <row r="188">
          <cell r="A188">
            <v>90223</v>
          </cell>
          <cell r="B188">
            <v>3094</v>
          </cell>
          <cell r="C188" t="str">
            <v>CINTA GALVANIZADA P/ POSTE DE CONCRETO CIRCULAR 250MM</v>
          </cell>
          <cell r="D188">
            <v>28.45</v>
          </cell>
        </row>
        <row r="189">
          <cell r="A189">
            <v>90387</v>
          </cell>
          <cell r="B189" t="str">
            <v>Sem referência</v>
          </cell>
          <cell r="C189" t="str">
            <v>Porca Olhal Aço Galvanizado M16X78,0 mm</v>
          </cell>
          <cell r="D189">
            <v>6.69</v>
          </cell>
        </row>
        <row r="190">
          <cell r="A190">
            <v>90226</v>
          </cell>
          <cell r="B190">
            <v>3105</v>
          </cell>
          <cell r="C190" t="str">
            <v>CINTA GALVANIZADA P/ POSTE DE CONCRETO CIRCULAR 300MM, C/ PARAFUSOS E PORCAS.</v>
          </cell>
          <cell r="D190">
            <v>18.706712707182319</v>
          </cell>
        </row>
        <row r="191">
          <cell r="A191">
            <v>90879</v>
          </cell>
          <cell r="B191">
            <v>3120</v>
          </cell>
          <cell r="C191" t="str">
            <v>CINTA GALVANIZADA P/ POSTE DE CONCRETO DUPLO T 240X80MM</v>
          </cell>
          <cell r="D191">
            <v>5.4799999999999995</v>
          </cell>
        </row>
        <row r="192">
          <cell r="A192">
            <v>90871</v>
          </cell>
          <cell r="B192">
            <v>3125</v>
          </cell>
          <cell r="C192" t="str">
            <v>CINTA GALVANIZADA P/ POSTE DE CONCRETO DUPLO T 150X75MM</v>
          </cell>
          <cell r="D192">
            <v>6.5276999999999994</v>
          </cell>
        </row>
        <row r="193">
          <cell r="A193">
            <v>90875</v>
          </cell>
          <cell r="B193">
            <v>3135</v>
          </cell>
          <cell r="C193" t="str">
            <v>CINTA GALVANIZADA P/ POSTE DE CONCRETO DUPLO T 190X105MM</v>
          </cell>
          <cell r="D193">
            <v>0</v>
          </cell>
        </row>
        <row r="194">
          <cell r="A194">
            <v>90877</v>
          </cell>
          <cell r="B194">
            <v>3140</v>
          </cell>
          <cell r="C194" t="str">
            <v>CINTA GALVANIZADA P/ POSTE DE CONCRETO DUPLO T 215X65MM</v>
          </cell>
          <cell r="D194">
            <v>0</v>
          </cell>
        </row>
        <row r="195">
          <cell r="A195">
            <v>90192</v>
          </cell>
          <cell r="B195">
            <v>3150</v>
          </cell>
          <cell r="C195" t="str">
            <v>POSTE, CIRCULAR, CONCRETO, 13/600KGF</v>
          </cell>
          <cell r="D195">
            <v>0</v>
          </cell>
        </row>
        <row r="196">
          <cell r="A196">
            <v>37674</v>
          </cell>
          <cell r="B196">
            <v>3165</v>
          </cell>
          <cell r="C196" t="str">
            <v>POSTE, DUPLO T, CONCRETO, 09/400KGF</v>
          </cell>
          <cell r="D196">
            <v>453.48</v>
          </cell>
        </row>
        <row r="197">
          <cell r="A197">
            <v>90404</v>
          </cell>
          <cell r="B197">
            <v>3179</v>
          </cell>
          <cell r="C197" t="str">
            <v>CRUZETA DE PLASTICO OU FIBRA VIDRO "T" 2,400MM X 112,5MM X 90M</v>
          </cell>
          <cell r="D197">
            <v>219.94</v>
          </cell>
        </row>
        <row r="198">
          <cell r="A198">
            <v>90411</v>
          </cell>
          <cell r="B198">
            <v>3181</v>
          </cell>
          <cell r="C198" t="str">
            <v>SELA P/ CRUZETA 1 FURO EM ACO CARBONO ZINCADO POR IMERSAO A QUENTE</v>
          </cell>
          <cell r="D198">
            <v>7.0314999999999994</v>
          </cell>
        </row>
        <row r="199">
          <cell r="A199">
            <v>612445</v>
          </cell>
          <cell r="B199">
            <v>3183</v>
          </cell>
          <cell r="C199" t="str">
            <v>SELA PARA POSTE COM EXTENSAO E COLAR TAM 64MM LE275</v>
          </cell>
          <cell r="D199">
            <v>674.25</v>
          </cell>
        </row>
        <row r="200">
          <cell r="A200">
            <v>90448</v>
          </cell>
          <cell r="B200">
            <v>3195</v>
          </cell>
          <cell r="C200" t="str">
            <v>GANCHO OLHAL GALVANIZADO 18MM 5000DAN, GANCHO OLHAL PARA ISOLADOR DE DISCO, OLHAL OU BASTAO, EM ACO CARBONO ABNT 1010 A 1045, FORJADO E ZINCADO A QUENTE, DIMENSOES EXTERNAS 130X88MM,RAIO INTERNO GANCHO 13MM ABERTURA 21MM, DIAMETRO DO FURO 18MM, SEM</v>
          </cell>
          <cell r="D200">
            <v>8.3033039860681104</v>
          </cell>
        </row>
        <row r="201">
          <cell r="A201">
            <v>90514</v>
          </cell>
          <cell r="B201">
            <v>3200</v>
          </cell>
          <cell r="C201" t="str">
            <v>HASTE DE ANCORAGEM ACO CAR 16X2400MM, HASTE ANCORA, ACO CARBONO, PROTECAO SUPERFICIAL ZINCADO POR IMERSAO A QUENTE, COMPRIMENTO 2400MM, Ø NOMINAL 5/8"(16MM), COMPRIMENTO DA ROSCA 90MM, PESO APROXIMADO 3,55KG.</v>
          </cell>
          <cell r="D201">
            <v>27.202000000000002</v>
          </cell>
        </row>
        <row r="202">
          <cell r="A202">
            <v>670205</v>
          </cell>
          <cell r="B202">
            <v>3205</v>
          </cell>
          <cell r="C202" t="str">
            <v>MAO FRANCESA TIPO BECO COMPRIMENTO 1970MM</v>
          </cell>
          <cell r="D202">
            <v>28.91</v>
          </cell>
        </row>
        <row r="203">
          <cell r="A203">
            <v>90444</v>
          </cell>
          <cell r="B203">
            <v>3210</v>
          </cell>
          <cell r="C203" t="str">
            <v>MAO FRANCESA GALVANIZADA 710 MM</v>
          </cell>
          <cell r="D203">
            <v>5.39</v>
          </cell>
        </row>
        <row r="204">
          <cell r="A204">
            <v>90445</v>
          </cell>
          <cell r="B204">
            <v>3211</v>
          </cell>
          <cell r="C204" t="str">
            <v>MAO FRANCESA TECILADA BECO 1534 MM ACO CARBONO ZINCADO POR IMERSAO A QUENTE</v>
          </cell>
          <cell r="D204">
            <v>0</v>
          </cell>
        </row>
        <row r="205">
          <cell r="A205">
            <v>90443</v>
          </cell>
          <cell r="B205">
            <v>3216</v>
          </cell>
          <cell r="C205" t="str">
            <v>MAO FRANCESA PLANA 619 MM , ACO CARBONO, ZINCADA POR IMERSAO A QUENTE</v>
          </cell>
          <cell r="D205">
            <v>5.9304443037974686</v>
          </cell>
        </row>
        <row r="206">
          <cell r="A206">
            <v>2955</v>
          </cell>
          <cell r="B206">
            <v>3220</v>
          </cell>
          <cell r="C206" t="str">
            <v>OLHAL P/ PARAFUSO 5/8 GALVANIZADO</v>
          </cell>
          <cell r="D206">
            <v>13.8</v>
          </cell>
        </row>
        <row r="207">
          <cell r="A207">
            <v>90379</v>
          </cell>
          <cell r="B207">
            <v>3230</v>
          </cell>
          <cell r="C207" t="str">
            <v>PARAFUSO GALVANIZADO, PASSANTE C/ 4 PORCAS 16 X 400MM (5/8 X 16") ROSCA DUPLA.</v>
          </cell>
          <cell r="D207">
            <v>5.9835224310776951</v>
          </cell>
        </row>
        <row r="208">
          <cell r="A208">
            <v>624825</v>
          </cell>
          <cell r="B208">
            <v>3235</v>
          </cell>
          <cell r="C208" t="str">
            <v>PARAFUSO CABECA ABAULADA 10MM X 115MM RT (3/8 X 5").</v>
          </cell>
          <cell r="D208">
            <v>1.55</v>
          </cell>
        </row>
        <row r="209">
          <cell r="A209">
            <v>90366</v>
          </cell>
          <cell r="B209">
            <v>3260</v>
          </cell>
          <cell r="C209" t="str">
            <v>PARAFUSO CABECA QUADRADA 16X400MM, PARAFUSO CABECA QUADRADA 16X400MM, LIGA DE ACO CARBONO FORJADO GALVANIZADO POR IMERSAO A QUENTE, COMPRIMENTO TOTAL 400MM, DIAMETRO NOMINAL 16MM, ROSCA M16 COMPRIMENTO MIN. ROSCA 320MM COM 01 PORCA QUADRADA, ESFORCO</v>
          </cell>
          <cell r="D209">
            <v>12.1846</v>
          </cell>
        </row>
        <row r="210">
          <cell r="A210">
            <v>90383</v>
          </cell>
          <cell r="B210">
            <v>3261</v>
          </cell>
          <cell r="C210" t="str">
            <v>PARAFUSO ROSCA DUPLA 16X550MM C/ 4 PORCAS, EM ACO CARBONO ZINCADA POR IMERSAO A QUENTE</v>
          </cell>
          <cell r="D210">
            <v>8.81</v>
          </cell>
        </row>
        <row r="211">
          <cell r="A211">
            <v>90384</v>
          </cell>
          <cell r="B211">
            <v>3262</v>
          </cell>
          <cell r="C211" t="str">
            <v>PARAFUSO ROSCA DUPLA 16X610MM C/ 4 PORCAS, EM ACO CARBONO ZINCADA POR IMERSAO A QUENTE</v>
          </cell>
          <cell r="D211">
            <v>8.59192</v>
          </cell>
        </row>
        <row r="212">
          <cell r="A212">
            <v>90372</v>
          </cell>
          <cell r="B212">
            <v>3264</v>
          </cell>
          <cell r="C212" t="str">
            <v>Parafuso Cabeça Abaulada Aço Carbono M16X45 mm</v>
          </cell>
          <cell r="D212">
            <v>0.98959999999999992</v>
          </cell>
        </row>
        <row r="213">
          <cell r="A213">
            <v>90382</v>
          </cell>
          <cell r="B213">
            <v>3270</v>
          </cell>
          <cell r="C213" t="str">
            <v>PARAFUSO ROSCA DUPLA 16X500MM, PARAFUSO ROSCA DUPLA 16X500MM, LIGA DE ACO CARBONO FORJADO GALVANIZADO POR IMERSAO A QUENTE, COMPRIMENTO TOTAL 500MM, DIAMETRO NOMINAL 16MM, ROSCA M16 COMPRIMENTO MIN. ROSCA 225MM COM 04 PORCAS QUADRADAS, ESFORCO DE T</v>
          </cell>
          <cell r="D213">
            <v>6.7768141836985967</v>
          </cell>
        </row>
        <row r="214">
          <cell r="A214">
            <v>90383</v>
          </cell>
          <cell r="B214">
            <v>3275</v>
          </cell>
          <cell r="C214" t="str">
            <v>PARAFUSO ROSCA DUPLA 16X550MM, PARAFUSO ROSCA DUPLA 16X550MM, LIGA DE ACO CARBONO FORJADO GALVANIZADO POR IMERSAO A QUENTE, COMPRIMENTO TOTAL 550MM, DIAMETRO NOMINAL 16MM, ROSCA M16 COMPRIMENTO MIN. ROSCA 250MM COM 04 PORCAS QUADRADAS, ESFORCO DE T</v>
          </cell>
          <cell r="D214">
            <v>7.5120000000000005</v>
          </cell>
        </row>
        <row r="215">
          <cell r="A215">
            <v>90363</v>
          </cell>
          <cell r="B215">
            <v>3285</v>
          </cell>
          <cell r="C215" t="str">
            <v>PARAFUSO CABECA QUADRADA 16MM X 250MM RT (5/8 X 10")</v>
          </cell>
          <cell r="D215">
            <v>7.13</v>
          </cell>
        </row>
        <row r="216">
          <cell r="A216">
            <v>90248</v>
          </cell>
          <cell r="B216">
            <v>3340</v>
          </cell>
          <cell r="C216" t="str">
            <v>PINO DE TOPO P/ ISOLADOR 25KV</v>
          </cell>
          <cell r="D216">
            <v>15.986722621564482</v>
          </cell>
        </row>
        <row r="217">
          <cell r="A217">
            <v>90190</v>
          </cell>
          <cell r="B217">
            <v>3355</v>
          </cell>
          <cell r="C217" t="str">
            <v>POSTE, CIRCULAR, CONCRETO, 13/1000KGF</v>
          </cell>
          <cell r="D217">
            <v>3554.3658333333333</v>
          </cell>
        </row>
        <row r="218">
          <cell r="A218">
            <v>91021</v>
          </cell>
          <cell r="B218">
            <v>3378</v>
          </cell>
          <cell r="C218" t="str">
            <v xml:space="preserve">POSTE DE FIBRA 11/600   BASE CIRCULAR / TOPO QUADRADO   </v>
          </cell>
          <cell r="D218">
            <v>2167.33</v>
          </cell>
        </row>
        <row r="219">
          <cell r="A219">
            <v>3192</v>
          </cell>
          <cell r="B219">
            <v>3377</v>
          </cell>
          <cell r="C219" t="str">
            <v>POSTE DE FIBRA 10/400   BASE CIRCULAR / TOPO QUADRADO</v>
          </cell>
          <cell r="D219">
            <v>1767.78</v>
          </cell>
        </row>
        <row r="220">
          <cell r="A220">
            <v>4254</v>
          </cell>
          <cell r="B220">
            <v>3376</v>
          </cell>
          <cell r="C220" t="str">
            <v xml:space="preserve">POSTE DE FIBRA 10/200KGF  BASE CIRCULAR / TOPO QUADRADO    </v>
          </cell>
          <cell r="D220">
            <v>1889.79</v>
          </cell>
        </row>
        <row r="221">
          <cell r="A221" t="str">
            <v>FIB114</v>
          </cell>
          <cell r="B221">
            <v>3379</v>
          </cell>
          <cell r="C221" t="str">
            <v>POSTE DE FIBRA 11/400   BASE CIRCULAR / TOPO QUADRADO</v>
          </cell>
          <cell r="D221">
            <v>1964.63</v>
          </cell>
        </row>
        <row r="222">
          <cell r="A222" t="str">
            <v>FIB112</v>
          </cell>
          <cell r="B222">
            <v>3381</v>
          </cell>
          <cell r="C222" t="str">
            <v xml:space="preserve">POSTE DE FIBRA 11/200 BASE CIRCULAR / TOPO QUADRADO </v>
          </cell>
          <cell r="D222">
            <v>1506.6</v>
          </cell>
        </row>
        <row r="223">
          <cell r="A223">
            <v>91016</v>
          </cell>
          <cell r="B223">
            <v>3382</v>
          </cell>
          <cell r="C223" t="str">
            <v xml:space="preserve">POSTE DE FIBRA DE VIDRO 33/1000 BASE CIRCULAR / TOPO QUADRADO   </v>
          </cell>
          <cell r="D223">
            <v>0</v>
          </cell>
        </row>
        <row r="224">
          <cell r="A224">
            <v>639099</v>
          </cell>
          <cell r="B224">
            <v>3390</v>
          </cell>
          <cell r="C224" t="str">
            <v>POSTE, CIRCULAR, CONCRETO, 11/300KGF</v>
          </cell>
          <cell r="D224">
            <v>1081.5899999999999</v>
          </cell>
        </row>
        <row r="225">
          <cell r="A225">
            <v>2547</v>
          </cell>
          <cell r="B225">
            <v>3393</v>
          </cell>
          <cell r="C225" t="str">
            <v>POSTE, DUPLO T, CONCRETO, 07/150KGF</v>
          </cell>
          <cell r="D225">
            <v>316.83</v>
          </cell>
        </row>
        <row r="226">
          <cell r="A226">
            <v>670171</v>
          </cell>
          <cell r="B226">
            <v>3400</v>
          </cell>
          <cell r="C226" t="str">
            <v>POSTE, DUPLO T, CONCRETO, 10/200KGF</v>
          </cell>
          <cell r="D226">
            <v>411.99</v>
          </cell>
        </row>
        <row r="227">
          <cell r="A227">
            <v>670136</v>
          </cell>
          <cell r="B227">
            <v>3410</v>
          </cell>
          <cell r="C227" t="str">
            <v>POSTE, DUPLO T, CONCRETO, 10/400KGF</v>
          </cell>
          <cell r="D227">
            <v>565.54</v>
          </cell>
        </row>
        <row r="228">
          <cell r="A228">
            <v>90195</v>
          </cell>
          <cell r="B228">
            <v>3415</v>
          </cell>
          <cell r="C228" t="str">
            <v>POSTE, DUPLO T, CONCRETO, 10/600KGF</v>
          </cell>
          <cell r="D228">
            <v>745.09</v>
          </cell>
        </row>
        <row r="229">
          <cell r="A229">
            <v>670147</v>
          </cell>
          <cell r="B229">
            <v>3420</v>
          </cell>
          <cell r="C229" t="str">
            <v>POSTE, DUPLO T, CONCRETO, 10/800KGF</v>
          </cell>
          <cell r="D229">
            <v>1365.1965500000001</v>
          </cell>
        </row>
        <row r="230">
          <cell r="A230">
            <v>90668</v>
          </cell>
          <cell r="B230">
            <v>3425</v>
          </cell>
          <cell r="C230" t="str">
            <v>POSTE, DUPLO T, CONCRETO, 11/1000KGF</v>
          </cell>
          <cell r="D230">
            <v>1902.4447</v>
          </cell>
        </row>
        <row r="231">
          <cell r="A231">
            <v>91046</v>
          </cell>
          <cell r="B231">
            <v>3670</v>
          </cell>
          <cell r="C231" t="str">
            <v>POSTE, DUPLO T, CONCRETO, 11/1500KGF</v>
          </cell>
          <cell r="D231">
            <v>1494</v>
          </cell>
        </row>
        <row r="232">
          <cell r="A232">
            <v>639111</v>
          </cell>
          <cell r="B232">
            <v>3430</v>
          </cell>
          <cell r="C232" t="str">
            <v>POSTE, DUPLO T, CONCRETO, 11/200KGF</v>
          </cell>
          <cell r="D232">
            <v>559.61</v>
          </cell>
        </row>
        <row r="233">
          <cell r="A233">
            <v>670138</v>
          </cell>
          <cell r="B233">
            <v>3440</v>
          </cell>
          <cell r="C233" t="str">
            <v>POSTE, DUPLO T, CONCRETO, 11/400KGF</v>
          </cell>
          <cell r="D233">
            <v>727.31</v>
          </cell>
        </row>
        <row r="234">
          <cell r="A234">
            <v>90667</v>
          </cell>
          <cell r="B234">
            <v>3445</v>
          </cell>
          <cell r="C234" t="str">
            <v>POSTE, DUPLO T, CONCRETO, 11/600KGF</v>
          </cell>
          <cell r="D234">
            <v>1097.26</v>
          </cell>
        </row>
        <row r="235">
          <cell r="A235">
            <v>670148</v>
          </cell>
          <cell r="B235">
            <v>3450</v>
          </cell>
          <cell r="C235" t="str">
            <v>POSTE, DUPLO T, CONCRETO, 11/800KGF</v>
          </cell>
          <cell r="D235">
            <v>1033.6500000000001</v>
          </cell>
        </row>
        <row r="236">
          <cell r="A236">
            <v>639104</v>
          </cell>
          <cell r="B236">
            <v>3455</v>
          </cell>
          <cell r="C236" t="str">
            <v>POSTE, DUPLO T, CONCRETO, 12/400KGF</v>
          </cell>
          <cell r="D236">
            <v>779.33</v>
          </cell>
        </row>
        <row r="237">
          <cell r="A237">
            <v>90679</v>
          </cell>
          <cell r="B237">
            <v>3590</v>
          </cell>
          <cell r="C237" t="str">
            <v>POSTE, DUPLO T, CONCRETO, 12/1500KGF</v>
          </cell>
          <cell r="D237">
            <v>0</v>
          </cell>
        </row>
        <row r="238">
          <cell r="A238">
            <v>90670</v>
          </cell>
          <cell r="B238">
            <v>3460</v>
          </cell>
          <cell r="C238" t="str">
            <v>POSTE, DUPLO T, CONCRETO, 12/600KGF</v>
          </cell>
          <cell r="D238">
            <v>1519.7135499999999</v>
          </cell>
        </row>
        <row r="239">
          <cell r="A239">
            <v>629751</v>
          </cell>
          <cell r="B239">
            <v>3465</v>
          </cell>
          <cell r="C239" t="str">
            <v>POSTE, DUPLO T, CONCRETO, 09/200KGF</v>
          </cell>
          <cell r="D239">
            <v>263.91000000000003</v>
          </cell>
        </row>
        <row r="240">
          <cell r="A240">
            <v>90373</v>
          </cell>
          <cell r="B240">
            <v>3470</v>
          </cell>
          <cell r="C240" t="str">
            <v>Parafuso Cabeça Abaulada Aço Carbono M16X70 mm</v>
          </cell>
          <cell r="D240">
            <v>1.8489193370165746</v>
          </cell>
        </row>
        <row r="241">
          <cell r="A241">
            <v>90189</v>
          </cell>
          <cell r="B241">
            <v>3475</v>
          </cell>
          <cell r="C241" t="str">
            <v>POSTE, CIRCULAR, CONCRETO, 12/600KGF</v>
          </cell>
          <cell r="D241">
            <v>1437.84</v>
          </cell>
        </row>
        <row r="242">
          <cell r="A242">
            <v>90204</v>
          </cell>
          <cell r="B242">
            <v>3480</v>
          </cell>
          <cell r="C242" t="str">
            <v>POSTE, DUPLO T, CONCRETO, 13/1000KGF</v>
          </cell>
          <cell r="D242">
            <v>2426.71</v>
          </cell>
        </row>
        <row r="243">
          <cell r="A243">
            <v>90379</v>
          </cell>
          <cell r="B243">
            <v>3491</v>
          </cell>
          <cell r="C243" t="str">
            <v>PARAFUSO ROSCA DUPLA 16X400MM C/ 4 PORCAS, EM ACO CARBONO ZINCADA POR IMERSAO A QUENTE</v>
          </cell>
          <cell r="D243">
            <v>0</v>
          </cell>
        </row>
        <row r="244">
          <cell r="A244">
            <v>90380</v>
          </cell>
          <cell r="B244">
            <v>3492</v>
          </cell>
          <cell r="C244" t="str">
            <v>PARAFUSO ROSCA DUPLA 16X450MM, PARAFUSO ROSCA DUPLA 16X450MM, LIGA DE ACO CARBONO FORJADO GALVANIZADO POR IMERSAO A QUENTE, COMPRIMENTO TOTAL 450MM, DIAMETRO NOMINAL 16MM, ROSCA M16 COMPRIMENTO MIN. ROSCA 200MM COM 04 PORCAS QUADRADAS, ESFORCO DE T</v>
          </cell>
          <cell r="D244">
            <v>6.7127999999999997</v>
          </cell>
        </row>
        <row r="245">
          <cell r="A245">
            <v>90382</v>
          </cell>
          <cell r="B245">
            <v>3493</v>
          </cell>
          <cell r="C245" t="str">
            <v>PARAFUSO ROSCA DUPLA 16X500MM C/ 4 PORCAS, EM ACO CARBONO ZINCADA POR IMERSAO A QUENTE</v>
          </cell>
          <cell r="D245">
            <v>0</v>
          </cell>
        </row>
        <row r="246">
          <cell r="A246">
            <v>628023</v>
          </cell>
          <cell r="B246">
            <v>3495</v>
          </cell>
          <cell r="C246" t="str">
            <v>POSTE, DUPLO T, CONCRETO, 12/800KGF</v>
          </cell>
          <cell r="D246">
            <v>1278.6300000000001</v>
          </cell>
        </row>
        <row r="247">
          <cell r="A247">
            <v>10233</v>
          </cell>
          <cell r="B247">
            <v>3525</v>
          </cell>
          <cell r="C247" t="str">
            <v>ESTRIBO P/ BRACO TIPO L, ACO CARBONO ZINCADO A QUENTE P/ REDE COMPACTA.</v>
          </cell>
          <cell r="D247">
            <v>16.04</v>
          </cell>
        </row>
        <row r="248">
          <cell r="A248">
            <v>90671</v>
          </cell>
          <cell r="B248">
            <v>3555</v>
          </cell>
          <cell r="C248" t="str">
            <v>POSTE, DUPLO T, CONCRETO, 12/1000KGF</v>
          </cell>
          <cell r="D248">
            <v>2185.9846200000002</v>
          </cell>
        </row>
        <row r="249">
          <cell r="A249">
            <v>90669</v>
          </cell>
          <cell r="B249">
            <v>3083</v>
          </cell>
          <cell r="C249" t="str">
            <v>POSTE, DUPLO T, CONCRETO, 12/300KGF</v>
          </cell>
          <cell r="D249">
            <v>1480</v>
          </cell>
        </row>
        <row r="250">
          <cell r="A250">
            <v>91043</v>
          </cell>
          <cell r="B250">
            <v>3485</v>
          </cell>
          <cell r="C250" t="str">
            <v>POSTE, DUPLO T, CONCRETO, 13/1500KGF</v>
          </cell>
          <cell r="D250">
            <v>4095.06</v>
          </cell>
        </row>
        <row r="251">
          <cell r="A251">
            <v>90665</v>
          </cell>
          <cell r="B251">
            <v>3360</v>
          </cell>
          <cell r="C251" t="str">
            <v>POSTE, DUPLO T, CONCRETO, 13/600KGF</v>
          </cell>
          <cell r="D251">
            <v>2314.12</v>
          </cell>
        </row>
        <row r="252">
          <cell r="A252" t="str">
            <v>DT11300</v>
          </cell>
          <cell r="B252">
            <v>3535</v>
          </cell>
          <cell r="C252" t="str">
            <v>POSTE, DUPLO T, CONCRETO, 11/300KGF</v>
          </cell>
          <cell r="D252">
            <v>1081.5999999999999</v>
          </cell>
        </row>
        <row r="253">
          <cell r="A253" t="str">
            <v>7-400</v>
          </cell>
          <cell r="B253">
            <v>3396</v>
          </cell>
          <cell r="C253" t="str">
            <v>POSTE, DUPLO T, CONCRETO, 7/400KGF</v>
          </cell>
          <cell r="D253">
            <v>335.65</v>
          </cell>
        </row>
        <row r="254">
          <cell r="A254">
            <v>4134</v>
          </cell>
          <cell r="B254">
            <v>3565</v>
          </cell>
          <cell r="C254" t="str">
            <v>POSTE, DUPLO T, CONCRETO, 13/400KGF</v>
          </cell>
          <cell r="D254">
            <v>1068.9631999999999</v>
          </cell>
        </row>
        <row r="255">
          <cell r="A255">
            <v>90187</v>
          </cell>
          <cell r="B255">
            <v>3580</v>
          </cell>
          <cell r="C255" t="str">
            <v>POSTE, CIRCULAR, CONCRETO, 12/1000KGF</v>
          </cell>
          <cell r="D255">
            <v>3050.47</v>
          </cell>
        </row>
        <row r="256">
          <cell r="A256" t="str">
            <v>12/1500</v>
          </cell>
          <cell r="B256">
            <v>3585</v>
          </cell>
          <cell r="C256" t="str">
            <v>POSTE, CIRCULAR, CONCRETO, 12/1500KGF</v>
          </cell>
          <cell r="D256">
            <v>0</v>
          </cell>
        </row>
        <row r="257">
          <cell r="A257">
            <v>90675</v>
          </cell>
          <cell r="B257">
            <v>3350</v>
          </cell>
          <cell r="C257" t="str">
            <v>POSTE, CIRCULAR, CONCRETO, 11/1000KGF</v>
          </cell>
          <cell r="D257">
            <v>1915</v>
          </cell>
        </row>
        <row r="258">
          <cell r="A258">
            <v>90682</v>
          </cell>
          <cell r="B258">
            <v>3570</v>
          </cell>
          <cell r="C258" t="str">
            <v>POSTE, CIRCULAR, CONCRETO, 13/1500KGF</v>
          </cell>
          <cell r="D258">
            <v>0</v>
          </cell>
        </row>
        <row r="259">
          <cell r="A259">
            <v>90676</v>
          </cell>
          <cell r="B259">
            <v>3076</v>
          </cell>
          <cell r="C259" t="str">
            <v>POSTE, CIRCULAR, CONCRETO, 11/1500KGF</v>
          </cell>
          <cell r="D259">
            <v>2178.75</v>
          </cell>
        </row>
        <row r="260">
          <cell r="A260">
            <v>90674</v>
          </cell>
          <cell r="B260">
            <v>3385</v>
          </cell>
          <cell r="C260" t="str">
            <v>POSTE, CIRCULAR, CONCRETO, 12/600KGF</v>
          </cell>
          <cell r="D260">
            <v>1074.22</v>
          </cell>
        </row>
        <row r="261">
          <cell r="A261">
            <v>670103</v>
          </cell>
          <cell r="B261">
            <v>3635</v>
          </cell>
          <cell r="C261" t="str">
            <v>POSTE, CIRCULAR, CONCRETO, 11/800KGF</v>
          </cell>
          <cell r="D261">
            <v>0</v>
          </cell>
        </row>
        <row r="262">
          <cell r="A262">
            <v>35726</v>
          </cell>
          <cell r="B262">
            <v>3640</v>
          </cell>
          <cell r="C262" t="str">
            <v>PLACA DE CONCRETO ARMADO P/ ESTAI 400X400X100MM</v>
          </cell>
          <cell r="D262" t="e">
            <v>#N/A</v>
          </cell>
        </row>
        <row r="263">
          <cell r="A263">
            <v>90222</v>
          </cell>
          <cell r="B263">
            <v>3645</v>
          </cell>
          <cell r="C263" t="str">
            <v>CINTA GALVANIZADA P/ POSTE DE CONCRETO CIRCULAR 240MM, C/ PARAFUSOS E PORCAS.</v>
          </cell>
          <cell r="D263">
            <v>14.780611878453039</v>
          </cell>
        </row>
        <row r="264">
          <cell r="A264">
            <v>90218</v>
          </cell>
          <cell r="B264">
            <v>3650</v>
          </cell>
          <cell r="C264" t="str">
            <v>CINTA GALVANIZADA P/ POSTE DE CONCRETO CIRCULAR 190MM, C/ PARAFUSOS E PORCAS.</v>
          </cell>
          <cell r="D264">
            <v>12.919285714285714</v>
          </cell>
        </row>
        <row r="265">
          <cell r="A265">
            <v>619172</v>
          </cell>
          <cell r="B265">
            <v>3660</v>
          </cell>
          <cell r="C265" t="str">
            <v>POSTE, DUPLO T, CONCRETO, 10/1000KGF</v>
          </cell>
          <cell r="D265">
            <v>1830.1867</v>
          </cell>
        </row>
        <row r="266">
          <cell r="A266">
            <v>3703</v>
          </cell>
          <cell r="B266">
            <v>3703</v>
          </cell>
          <cell r="C266" t="str">
            <v>ELETRODUTO PVC RIGIDO - 3M 1.1/2"</v>
          </cell>
          <cell r="D266">
            <v>0</v>
          </cell>
        </row>
        <row r="267">
          <cell r="A267">
            <v>670095</v>
          </cell>
          <cell r="B267">
            <v>3860</v>
          </cell>
          <cell r="C267" t="str">
            <v>POSTE, CIRCULAR, CONCRETO, 11/400KGF</v>
          </cell>
          <cell r="D267">
            <v>1736.37</v>
          </cell>
        </row>
        <row r="268">
          <cell r="A268">
            <v>90227</v>
          </cell>
          <cell r="B268">
            <v>3910</v>
          </cell>
          <cell r="C268" t="str">
            <v>CINTA GALVANIZADA P/ POSTE DE CONCRETO CIRCULAR 310MM, C/ PARAFUSOS E PORCAS.</v>
          </cell>
          <cell r="D268">
            <v>18.502087683284458</v>
          </cell>
        </row>
        <row r="269">
          <cell r="A269">
            <v>90447</v>
          </cell>
          <cell r="B269">
            <v>3915</v>
          </cell>
          <cell r="C269" t="str">
            <v>PERFIL "U" P/ REDE COMPACTA PROTEGIDA 900MM</v>
          </cell>
          <cell r="D269">
            <v>57.21</v>
          </cell>
        </row>
        <row r="270">
          <cell r="A270">
            <v>90515</v>
          </cell>
          <cell r="B270">
            <v>3920</v>
          </cell>
          <cell r="C270" t="str">
            <v>FIXADOR P/ PERFIL "U"</v>
          </cell>
          <cell r="D270">
            <v>24.15</v>
          </cell>
        </row>
        <row r="271">
          <cell r="A271">
            <v>90656</v>
          </cell>
          <cell r="B271">
            <v>3925</v>
          </cell>
          <cell r="C271" t="str">
            <v>SUPORTE HORIZONTAL P/ REDE COMPACTA DE 15KV</v>
          </cell>
          <cell r="D271">
            <v>22.93</v>
          </cell>
        </row>
        <row r="272">
          <cell r="A272">
            <v>38065</v>
          </cell>
          <cell r="B272">
            <v>3927</v>
          </cell>
          <cell r="C272" t="str">
            <v>PARAFUSO TRAVA MENOR COM TORQUE CONTROLADO - CORPO MENOR 6X1,00X16</v>
          </cell>
          <cell r="D272">
            <v>3.63</v>
          </cell>
        </row>
        <row r="273">
          <cell r="B273">
            <v>3930</v>
          </cell>
          <cell r="C273" t="str">
            <v>SUPORTE T P/ CHAVE FUSIVEL E PARA - RAIO DE 34,5KV</v>
          </cell>
          <cell r="D273">
            <v>28.761600000000001</v>
          </cell>
        </row>
        <row r="274">
          <cell r="A274">
            <v>90365</v>
          </cell>
          <cell r="B274">
            <v>3936</v>
          </cell>
          <cell r="C274" t="str">
            <v>PARAFUSO CABECA QUADRADA 16X350MM, EM ACO CARBONO ZINCADA POR IMERSAO A QUENTE</v>
          </cell>
          <cell r="D274">
            <v>4.5533000000000001</v>
          </cell>
        </row>
        <row r="275">
          <cell r="A275">
            <v>90366</v>
          </cell>
          <cell r="B275">
            <v>3937</v>
          </cell>
          <cell r="C275" t="str">
            <v>PARAFUSO CABECA QUADRADA 16X400MM, EM ACO CARBONO ZINCADA POR IMERSAO A QUENTE</v>
          </cell>
          <cell r="D275">
            <v>0</v>
          </cell>
        </row>
        <row r="276">
          <cell r="A276">
            <v>90367</v>
          </cell>
          <cell r="B276">
            <v>3938</v>
          </cell>
          <cell r="C276" t="str">
            <v>PARAFUSO CABECA QUADRADA 16X450MM, EM ACO CARBONO ZINCADA POR IMERSAO A QUENTE</v>
          </cell>
          <cell r="D276">
            <v>5.2711938382541721</v>
          </cell>
        </row>
        <row r="277">
          <cell r="A277">
            <v>90368</v>
          </cell>
          <cell r="B277">
            <v>3939</v>
          </cell>
          <cell r="C277" t="str">
            <v>PARAFUSO CABECA QUADRADA 16X500MM, EM ACO CARBONO ZINCADA POR IMERSAO A QUENTE</v>
          </cell>
          <cell r="D277">
            <v>3.78</v>
          </cell>
        </row>
        <row r="278">
          <cell r="A278">
            <v>90358</v>
          </cell>
          <cell r="B278">
            <v>3986</v>
          </cell>
          <cell r="C278" t="str">
            <v>PARAFUSO CABECA QUADRADA , AZ,M16X50</v>
          </cell>
          <cell r="D278">
            <v>0</v>
          </cell>
        </row>
        <row r="279">
          <cell r="A279">
            <v>620945</v>
          </cell>
          <cell r="B279">
            <v>4002</v>
          </cell>
          <cell r="C279" t="str">
            <v>SOQUETE E-27 DE PORCELANA</v>
          </cell>
          <cell r="D279">
            <v>1.98</v>
          </cell>
        </row>
        <row r="280">
          <cell r="A280">
            <v>623321</v>
          </cell>
          <cell r="B280">
            <v>4005</v>
          </cell>
          <cell r="C280" t="str">
            <v>BASE RELE FOTOELETRICO INDIVIDUAL 10A 220V</v>
          </cell>
          <cell r="D280">
            <v>4.45</v>
          </cell>
        </row>
        <row r="281">
          <cell r="A281">
            <v>617914</v>
          </cell>
          <cell r="B281">
            <v>4010</v>
          </cell>
          <cell r="C281" t="str">
            <v>BOCAL PORCELANA LOUCA E-27</v>
          </cell>
          <cell r="D281">
            <v>0.91</v>
          </cell>
        </row>
        <row r="282">
          <cell r="A282">
            <v>690194</v>
          </cell>
          <cell r="B282">
            <v>4011</v>
          </cell>
          <cell r="C282" t="str">
            <v>CHAVE SECCIONADORA TRIPOLAR 72,5KV S/ LAMINA DE TERRA, 1250A DE CURTA DURACAO 31,5KA NBI 350KV</v>
          </cell>
          <cell r="D282">
            <v>18090.6695</v>
          </cell>
        </row>
        <row r="283">
          <cell r="A283">
            <v>690291</v>
          </cell>
          <cell r="B283">
            <v>4012</v>
          </cell>
          <cell r="C283" t="str">
            <v>CHAVE SECCIONADORA TRIPOLAR 72,5KV C/ LAMINA DE TERRA, 1250A CORRENTE 31,5KV NBI 350KV</v>
          </cell>
          <cell r="D283">
            <v>0</v>
          </cell>
        </row>
        <row r="284">
          <cell r="A284">
            <v>90491</v>
          </cell>
          <cell r="B284">
            <v>4026</v>
          </cell>
          <cell r="C284" t="str">
            <v>TERMINAL P /HASTE DE TERRA CANTONEIRA</v>
          </cell>
          <cell r="D284">
            <v>2.7248999999999999</v>
          </cell>
        </row>
        <row r="285">
          <cell r="A285">
            <v>90542</v>
          </cell>
          <cell r="B285">
            <v>4030</v>
          </cell>
          <cell r="C285" t="str">
            <v>BRACO SUPORTE TIPO "C", PARA REDE COMPACTA PARA SUSTENTACAO DAS FASES EM CONDICOES DE ANGULO E FIM DE LINHA, EM CHAPA TIPO "U" DE 39 X 76 MM, DIMENSOES: 580 X 440 X 365 MM, TENSAO 15 KV, ESFORCO DE TRACAO 300 DAN, ACO CARBONO COM ACABAMENTO ZINCADO P</v>
          </cell>
          <cell r="D285">
            <v>91.645939999999996</v>
          </cell>
        </row>
        <row r="286">
          <cell r="A286">
            <v>608086</v>
          </cell>
          <cell r="B286">
            <v>4050</v>
          </cell>
          <cell r="C286" t="str">
            <v>LAMPADA VAPOR DE SODIO 400W 220V, SOQUETE E-40</v>
          </cell>
          <cell r="D286">
            <v>29.4</v>
          </cell>
        </row>
        <row r="287">
          <cell r="A287">
            <v>32868</v>
          </cell>
          <cell r="B287">
            <v>4070</v>
          </cell>
          <cell r="C287" t="str">
            <v>REATOR P/ LAMPADA VS 250W, 220V, USO EXTERNO, ALTO FATOR DE POTENCIA</v>
          </cell>
          <cell r="D287">
            <v>57.65573333333333</v>
          </cell>
        </row>
        <row r="288">
          <cell r="A288">
            <v>90416</v>
          </cell>
          <cell r="B288">
            <v>4115</v>
          </cell>
          <cell r="C288" t="str">
            <v>CANTONEIRA AUXILIAR P/ BRACO TIPO C</v>
          </cell>
          <cell r="D288">
            <v>42.86244285714286</v>
          </cell>
        </row>
        <row r="289">
          <cell r="A289">
            <v>90536</v>
          </cell>
          <cell r="B289">
            <v>4134</v>
          </cell>
          <cell r="C289" t="str">
            <v>BRACO TIPO "J" COMPRIMENTO DE 1650 MM</v>
          </cell>
          <cell r="D289">
            <v>274.18</v>
          </cell>
        </row>
        <row r="290">
          <cell r="A290">
            <v>90544</v>
          </cell>
          <cell r="B290">
            <v>4135</v>
          </cell>
          <cell r="C290" t="str">
            <v>BRACO TIPO "L", DIMENSOES APROXIMADA: 354 MM COMPRIMENTO, 92 MM LARGURA E 241 MM ALATURA, MATERIAL ACO CARBONO POR IMERSAO A QUENTE, TENSAO 15 KV, ISENTOS DE REBARBAS, COM PRENSA CABO DE DOIS LEITOS, UM PARA CABO ACO 4,6 MM (1/4") E 9,5 MM (3/8"),</v>
          </cell>
          <cell r="D290">
            <v>36.5</v>
          </cell>
        </row>
        <row r="291">
          <cell r="A291">
            <v>90653</v>
          </cell>
          <cell r="B291">
            <v>4240</v>
          </cell>
          <cell r="C291" t="str">
            <v>TERMINAL TIPO PINO TUBULAR, ISOLADO P/ CABOS DE 25 MM2</v>
          </cell>
          <cell r="D291">
            <v>0.82220162987464351</v>
          </cell>
        </row>
        <row r="292">
          <cell r="A292">
            <v>612742</v>
          </cell>
          <cell r="B292">
            <v>4303</v>
          </cell>
          <cell r="C292" t="str">
            <v>LUVA ELETRODUTO PVC 1.1/2" INTERTUBOS</v>
          </cell>
          <cell r="D292">
            <v>0</v>
          </cell>
        </row>
        <row r="293">
          <cell r="A293">
            <v>615319</v>
          </cell>
          <cell r="B293">
            <v>4325</v>
          </cell>
          <cell r="C293" t="str">
            <v>TOMADA DE 12V TIPO AUTOMOTIVA (DE ISQUEIRO)</v>
          </cell>
          <cell r="D293">
            <v>34.369166666666665</v>
          </cell>
        </row>
        <row r="294">
          <cell r="A294">
            <v>621558</v>
          </cell>
          <cell r="B294">
            <v>4370</v>
          </cell>
          <cell r="C294" t="str">
            <v>ABRACADEIRA TIPO D 3/4 COM PARAFUSO.</v>
          </cell>
          <cell r="D294">
            <v>0.18</v>
          </cell>
        </row>
        <row r="295">
          <cell r="A295">
            <v>90652</v>
          </cell>
          <cell r="B295">
            <v>4375</v>
          </cell>
          <cell r="C295" t="str">
            <v>TERMINAL TIPO PINO TUBULAR, ISOLADO P/ CABOS DE 16 MM2</v>
          </cell>
          <cell r="D295">
            <v>0.42</v>
          </cell>
        </row>
        <row r="296">
          <cell r="A296">
            <v>638175</v>
          </cell>
          <cell r="B296">
            <v>4377</v>
          </cell>
          <cell r="C296" t="str">
            <v>TERMINAL TIPO OLHAL AMARELO 4/6MM</v>
          </cell>
          <cell r="D296">
            <v>0.44709419687189672</v>
          </cell>
        </row>
        <row r="297">
          <cell r="A297">
            <v>90651</v>
          </cell>
          <cell r="B297">
            <v>4380</v>
          </cell>
          <cell r="C297" t="str">
            <v>TERMINAL TIPO PINO TUBULAR, ISOLADO P/ CABOS DE 10 MM2</v>
          </cell>
          <cell r="D297">
            <v>0.32</v>
          </cell>
        </row>
        <row r="298">
          <cell r="A298">
            <v>3603</v>
          </cell>
          <cell r="B298">
            <v>4390</v>
          </cell>
          <cell r="C298" t="str">
            <v>TERMINAL TIPO PINO TUBULAR, ISOLADO P/ CABOS DE 2,5 MM2</v>
          </cell>
          <cell r="D298">
            <v>0.15699228696530818</v>
          </cell>
        </row>
        <row r="299">
          <cell r="A299">
            <v>604441</v>
          </cell>
          <cell r="B299">
            <v>4392</v>
          </cell>
          <cell r="C299" t="str">
            <v>TERMINAL TIPO GARFO DIAMETRO 2,5MM PCT C/ 20 PECAS</v>
          </cell>
          <cell r="D299">
            <v>0</v>
          </cell>
        </row>
        <row r="300">
          <cell r="A300">
            <v>4545</v>
          </cell>
          <cell r="B300">
            <v>4410</v>
          </cell>
          <cell r="C300" t="str">
            <v>BORRACHA SILICONE INCOLOR TUBO C/ 280 GR</v>
          </cell>
          <cell r="D300">
            <v>7.4359254901960776</v>
          </cell>
        </row>
        <row r="301">
          <cell r="A301">
            <v>609794</v>
          </cell>
          <cell r="B301">
            <v>4411</v>
          </cell>
          <cell r="C301" t="str">
            <v>TERMINAL NEMA 2 FUROS 6AWG-636MCM</v>
          </cell>
          <cell r="D301">
            <v>44.007599999999996</v>
          </cell>
        </row>
        <row r="302">
          <cell r="A302">
            <v>616421</v>
          </cell>
          <cell r="B302">
            <v>4412</v>
          </cell>
          <cell r="C302" t="str">
            <v>TERMINAL NEMA 4 FUROS 6AWG-636MCM</v>
          </cell>
          <cell r="D302">
            <v>38.5744220164609</v>
          </cell>
        </row>
        <row r="303">
          <cell r="A303">
            <v>90415</v>
          </cell>
          <cell r="B303">
            <v>4415</v>
          </cell>
          <cell r="C303" t="str">
            <v>FITA ISOLANTE ADESIVA ANTI-CHAMA EM ROLOS 19MMX10M.</v>
          </cell>
          <cell r="D303">
            <v>3.3336000000000001</v>
          </cell>
        </row>
        <row r="304">
          <cell r="A304">
            <v>3766</v>
          </cell>
          <cell r="B304">
            <v>4420</v>
          </cell>
          <cell r="C304" t="str">
            <v>CONECTOR TIPO PARAFUSO FENDIDO(SPLIT-BOLT)</v>
          </cell>
          <cell r="D304">
            <v>0.82050000000000012</v>
          </cell>
        </row>
        <row r="305">
          <cell r="A305">
            <v>12599</v>
          </cell>
          <cell r="B305">
            <v>5015</v>
          </cell>
          <cell r="C305" t="str">
            <v>PADRAO 1F 5M 2CB 10MM2 - SEM CX MED</v>
          </cell>
          <cell r="D305">
            <v>0</v>
          </cell>
        </row>
        <row r="306">
          <cell r="A306">
            <v>619593</v>
          </cell>
          <cell r="B306">
            <v>5034</v>
          </cell>
          <cell r="C306" t="str">
            <v>TERMOMETRO DE ENROLAMENTO P/ TRANSFORMADOR DE FORCA TER TR-215-ITE 04 MICROS CAP. ACO CARB. REVEST. POLIETILENO COMP. 4000MM.</v>
          </cell>
          <cell r="D306">
            <v>5166.5667000000003</v>
          </cell>
        </row>
        <row r="307">
          <cell r="A307">
            <v>610254</v>
          </cell>
          <cell r="B307">
            <v>5040</v>
          </cell>
          <cell r="C307" t="str">
            <v>CHAVE FUSIVEL FORCA 15KV 200A</v>
          </cell>
          <cell r="D307">
            <v>219.12205</v>
          </cell>
        </row>
        <row r="308">
          <cell r="A308">
            <v>90549</v>
          </cell>
          <cell r="B308">
            <v>5045</v>
          </cell>
          <cell r="C308" t="str">
            <v>CHAVE FUSIVEL TIPO RELIGADORA 15KV 100A 2KA</v>
          </cell>
          <cell r="D308">
            <v>834.46015555555562</v>
          </cell>
        </row>
        <row r="309">
          <cell r="A309">
            <v>90551</v>
          </cell>
          <cell r="B309">
            <v>5055</v>
          </cell>
          <cell r="C309" t="str">
            <v>CHAVE SECCIONADORA UNIPOLAR TIPO FACA 15KV 400A</v>
          </cell>
          <cell r="D309">
            <v>294.83182083333332</v>
          </cell>
        </row>
        <row r="310">
          <cell r="A310">
            <v>611192</v>
          </cell>
          <cell r="B310">
            <v>5151</v>
          </cell>
          <cell r="C310" t="str">
            <v>SELO DE SINALIZACAO INCOLOR (LIGACAO NOVA/ REGULARIZACAO)</v>
          </cell>
          <cell r="D310">
            <v>0</v>
          </cell>
        </row>
        <row r="311">
          <cell r="A311">
            <v>611192</v>
          </cell>
          <cell r="B311">
            <v>5152</v>
          </cell>
          <cell r="C311" t="str">
            <v>SELO DE SINALIZACAO INCOLOR (FISCALIZAO)</v>
          </cell>
          <cell r="D311">
            <v>0.54742837499999997</v>
          </cell>
        </row>
        <row r="312">
          <cell r="A312">
            <v>611192</v>
          </cell>
          <cell r="B312">
            <v>5153</v>
          </cell>
          <cell r="C312" t="str">
            <v>SELO DE SINALIZACAO INCOLOR (PLANTAO)</v>
          </cell>
          <cell r="D312">
            <v>1.0441891666666667</v>
          </cell>
        </row>
        <row r="313">
          <cell r="A313">
            <v>37928</v>
          </cell>
          <cell r="B313">
            <v>5160</v>
          </cell>
          <cell r="C313" t="str">
            <v>SELO SEGURANCA EM POLICARBONATO AZUL</v>
          </cell>
          <cell r="D313">
            <v>0.24</v>
          </cell>
        </row>
        <row r="314">
          <cell r="A314">
            <v>992823</v>
          </cell>
          <cell r="B314">
            <v>5175</v>
          </cell>
          <cell r="C314" t="str">
            <v>SELO DE SEGURANCA EM POLICARBONATO VERMELHO</v>
          </cell>
          <cell r="D314">
            <v>0.38776406076324565</v>
          </cell>
        </row>
        <row r="315">
          <cell r="A315">
            <v>607673</v>
          </cell>
          <cell r="B315">
            <v>5270</v>
          </cell>
          <cell r="C315" t="str">
            <v>TRANSFORMADOR DE CORRENTE 0,6KV 200/5A INT. JANELA MOD. 4NF0222</v>
          </cell>
          <cell r="D315">
            <v>150</v>
          </cell>
        </row>
        <row r="316">
          <cell r="A316">
            <v>690023</v>
          </cell>
          <cell r="B316">
            <v>5275</v>
          </cell>
          <cell r="C316" t="str">
            <v>TRANSFORMADOR DE CORRENTE 15KV 100/5A INT.</v>
          </cell>
          <cell r="D316">
            <v>323.42666666666668</v>
          </cell>
        </row>
        <row r="317">
          <cell r="A317">
            <v>607674</v>
          </cell>
          <cell r="B317">
            <v>5305</v>
          </cell>
          <cell r="C317" t="str">
            <v>TRANSFORMADOR DE MEDIDA, CORRENTE, 1KV, 80:1, 400-5A,0,3C 12,5, INTERNO, JANELA</v>
          </cell>
          <cell r="D317">
            <v>244.60927438016529</v>
          </cell>
        </row>
        <row r="318">
          <cell r="A318">
            <v>607673</v>
          </cell>
          <cell r="B318">
            <v>5330</v>
          </cell>
          <cell r="C318" t="str">
            <v>TRANSFORMADOR DE MEDIDA, CORRENTE, 1KV, 40:1, 200-5A, 0,3C12,5, INTERNO, JANELA</v>
          </cell>
          <cell r="D318">
            <v>238.57487589285714</v>
          </cell>
        </row>
        <row r="319">
          <cell r="A319">
            <v>37680</v>
          </cell>
          <cell r="B319">
            <v>5350</v>
          </cell>
          <cell r="C319" t="str">
            <v>DLCBP MONOFASICO CRONOS - 10MM2</v>
          </cell>
          <cell r="D319">
            <v>22.06</v>
          </cell>
        </row>
        <row r="320">
          <cell r="A320">
            <v>610829</v>
          </cell>
          <cell r="B320">
            <v>5385</v>
          </cell>
          <cell r="C320" t="str">
            <v>PADRAO POLIFASICO 7M 2CB 10MM2 S/CX MED</v>
          </cell>
          <cell r="D320">
            <v>500.89</v>
          </cell>
        </row>
        <row r="321">
          <cell r="A321">
            <v>42829</v>
          </cell>
          <cell r="B321">
            <v>5485</v>
          </cell>
          <cell r="C321" t="str">
            <v>MEDIDOR, ELETRONICO, ENERGIA, MONOFASICO/UNIPOLAR</v>
          </cell>
          <cell r="D321">
            <v>31.872313864915576</v>
          </cell>
        </row>
        <row r="322">
          <cell r="A322">
            <v>42839</v>
          </cell>
          <cell r="B322">
            <v>5490</v>
          </cell>
          <cell r="C322" t="str">
            <v>MEDIDOR, ELETRONICO, ENERGIA, BIFASICO/BIPOLAR</v>
          </cell>
          <cell r="D322">
            <v>82.069356608187135</v>
          </cell>
        </row>
        <row r="323">
          <cell r="A323">
            <v>42780</v>
          </cell>
          <cell r="B323">
            <v>5495</v>
          </cell>
          <cell r="C323" t="str">
            <v>MEDIDOR, ELETRONICO, ENERGIA, TRIFASICO/TRIPOLAR</v>
          </cell>
          <cell r="D323">
            <v>92.293617549019615</v>
          </cell>
        </row>
        <row r="324">
          <cell r="A324">
            <v>42835</v>
          </cell>
          <cell r="B324">
            <v>5496</v>
          </cell>
          <cell r="C324" t="str">
            <v>MEDIDOR, ELETRONICO, ENERGIA, TRIFASICO/TRIPOLAR BIDIRECIONAL MICROGERACAO</v>
          </cell>
          <cell r="D324">
            <v>241.31</v>
          </cell>
        </row>
        <row r="325">
          <cell r="A325">
            <v>371</v>
          </cell>
          <cell r="B325">
            <v>5605</v>
          </cell>
          <cell r="C325" t="str">
            <v>ENVELOPE DE SEGURANCA SLR-39, 405X489MM, POLIETILENO COEXTRUTURADO</v>
          </cell>
          <cell r="D325">
            <v>2.08</v>
          </cell>
        </row>
        <row r="326">
          <cell r="A326">
            <v>618125</v>
          </cell>
          <cell r="B326">
            <v>5606</v>
          </cell>
          <cell r="C326" t="str">
            <v>FILME STRETCH POLIETIL. 500MM</v>
          </cell>
          <cell r="D326">
            <v>70.334000000000003</v>
          </cell>
        </row>
        <row r="327">
          <cell r="A327">
            <v>37864</v>
          </cell>
          <cell r="B327">
            <v>5666</v>
          </cell>
          <cell r="C327" t="str">
            <v>MEDIDOR MONOFASICO 120V - TARIFA BRANCA - COM MM</v>
          </cell>
          <cell r="D327">
            <v>162.54527659574467</v>
          </cell>
        </row>
        <row r="328">
          <cell r="A328">
            <v>37865</v>
          </cell>
          <cell r="B328">
            <v>5669</v>
          </cell>
          <cell r="C328" t="str">
            <v>MEDIDOR BIFASICO 120V - TARIFA BRANCA - COM MM</v>
          </cell>
          <cell r="D328">
            <v>182.54221048689138</v>
          </cell>
        </row>
        <row r="329">
          <cell r="A329">
            <v>42774</v>
          </cell>
          <cell r="B329">
            <v>5670</v>
          </cell>
          <cell r="C329" t="str">
            <v>MEDIDOR, ELETRONICO, MULTIFUNCAO PROGRAMAVEL, POLIFASICO/TETRAPOLAR</v>
          </cell>
          <cell r="D329">
            <v>940.78</v>
          </cell>
        </row>
        <row r="330">
          <cell r="A330">
            <v>37866</v>
          </cell>
          <cell r="B330">
            <v>5672</v>
          </cell>
          <cell r="C330" t="str">
            <v>MEDIDOR TRIFASICO 15 A 120V BIDIRECIONAL - TARIFA BRANCA - COM MM</v>
          </cell>
          <cell r="D330">
            <v>240.51249999999999</v>
          </cell>
        </row>
        <row r="331">
          <cell r="A331">
            <v>42775</v>
          </cell>
          <cell r="B331">
            <v>5673</v>
          </cell>
          <cell r="C331" t="str">
            <v>MEDIDOR, ELETRONICO, MULTIFUNCAO PROGRAMAVEL, TRIFASICO/TRIPOLAR 15A A 120A IRRIGANTE</v>
          </cell>
          <cell r="D331">
            <v>347.68562322206094</v>
          </cell>
        </row>
        <row r="332">
          <cell r="A332">
            <v>42773</v>
          </cell>
          <cell r="B332">
            <v>5675</v>
          </cell>
          <cell r="C332" t="str">
            <v>MEDIDOR, ELETRONICO, MULTIFUNCAO PROGRAMAVEL, TRIFASICO/TRIPOLAR 30A A 200A</v>
          </cell>
          <cell r="D332">
            <v>494.97111020408164</v>
          </cell>
        </row>
        <row r="333">
          <cell r="A333">
            <v>42773</v>
          </cell>
          <cell r="B333">
            <v>5676</v>
          </cell>
          <cell r="C333" t="str">
            <v>MEDIDOR, ELETRONICO, MULTIFUNCAO PROGRAMAVEL, TRIFASICO/TRIPOLAR 220V 30/200A</v>
          </cell>
          <cell r="D333">
            <v>363.54639733333335</v>
          </cell>
        </row>
        <row r="334">
          <cell r="A334">
            <v>617396</v>
          </cell>
          <cell r="B334">
            <v>5678</v>
          </cell>
          <cell r="C334" t="str">
            <v>MEDIDOR ELETRONICO TRIFASICO COM ALGORITMO DE COMPENSACAO DE PERDAS SEM QUALIDADE DE ENERGIA</v>
          </cell>
          <cell r="D334">
            <v>10578.75</v>
          </cell>
        </row>
        <row r="335">
          <cell r="A335">
            <v>642723</v>
          </cell>
          <cell r="B335">
            <v>5716</v>
          </cell>
          <cell r="C335" t="str">
            <v>CAIXA TANQUINHO MONOFASICA CB 300</v>
          </cell>
          <cell r="D335">
            <v>82.62</v>
          </cell>
        </row>
        <row r="336">
          <cell r="A336">
            <v>690379</v>
          </cell>
          <cell r="B336">
            <v>5717</v>
          </cell>
          <cell r="C336" t="str">
            <v>CAIXA TANQUINHO POLIFASICA CB 500</v>
          </cell>
          <cell r="D336" t="str">
            <v>149,09=8</v>
          </cell>
        </row>
        <row r="337">
          <cell r="A337">
            <v>628674</v>
          </cell>
          <cell r="B337">
            <v>5718</v>
          </cell>
          <cell r="C337" t="str">
            <v>CAIXA DE BLINDAGEM BUCHA TRAFO</v>
          </cell>
          <cell r="D337">
            <v>387.11</v>
          </cell>
        </row>
        <row r="338">
          <cell r="A338">
            <v>42780</v>
          </cell>
          <cell r="B338">
            <v>5800</v>
          </cell>
          <cell r="C338" t="str">
            <v>MEDIDOR, ELETRONICO, ENERGIA, MONOFASICO/UNIPOLAR (LPT)</v>
          </cell>
          <cell r="D338">
            <v>85.193318276137262</v>
          </cell>
        </row>
        <row r="339">
          <cell r="A339">
            <v>690229</v>
          </cell>
          <cell r="B339">
            <v>6005</v>
          </cell>
          <cell r="C339" t="str">
            <v>CAPACITOR MONOFASICO DE 7,96KV 100KVAR</v>
          </cell>
          <cell r="D339">
            <v>0</v>
          </cell>
        </row>
        <row r="340">
          <cell r="A340">
            <v>641659</v>
          </cell>
          <cell r="B340">
            <v>6025</v>
          </cell>
          <cell r="C340" t="str">
            <v>CAPACITOR MONOFASICO DE 50KVAR TENSAO NOMINAL DE 8,66KV, NBI 95KV, FREQ. NOMINAL 60HZ.</v>
          </cell>
          <cell r="D340">
            <v>0</v>
          </cell>
        </row>
        <row r="341">
          <cell r="A341">
            <v>605061</v>
          </cell>
          <cell r="B341">
            <v>6035</v>
          </cell>
          <cell r="C341" t="str">
            <v>CAPACITOR MONOFASICO DE 25KVAR TENSAO NOMINAL DE 8,66KV, NBI 95KV, FREQ. NOMINAL 60HZ.</v>
          </cell>
          <cell r="D341">
            <v>0</v>
          </cell>
        </row>
        <row r="342">
          <cell r="A342">
            <v>690225</v>
          </cell>
          <cell r="B342">
            <v>6040</v>
          </cell>
          <cell r="C342" t="str">
            <v>CAPACITOR MONOFASICO DE 100KVAR TENSAO NOMINAL DE 19,91KV, NBI 150KV, FREQ. NOMINAL 60HZ.</v>
          </cell>
          <cell r="D342">
            <v>0</v>
          </cell>
        </row>
        <row r="343">
          <cell r="A343">
            <v>2810</v>
          </cell>
          <cell r="B343">
            <v>7003</v>
          </cell>
          <cell r="C343" t="str">
            <v>LAMINA P/ CHAVE FUSIVEL C/ ABERTURA EM CARGA TN 15,0KV, CN 300A</v>
          </cell>
          <cell r="D343">
            <v>84.427300000000002</v>
          </cell>
        </row>
        <row r="344">
          <cell r="A344">
            <v>608520</v>
          </cell>
          <cell r="B344">
            <v>7004</v>
          </cell>
          <cell r="C344" t="str">
            <v>LAMINA P/ CHAVE FUSIVEL C/ ABERTURA EM CARGA TN 27,0KV, CN 300A</v>
          </cell>
          <cell r="D344">
            <v>67.521167558528418</v>
          </cell>
        </row>
        <row r="345">
          <cell r="A345">
            <v>3464</v>
          </cell>
          <cell r="B345">
            <v>7015</v>
          </cell>
          <cell r="C345" t="str">
            <v>ELO FUSIVEL DISTRIBUICAO 200A</v>
          </cell>
          <cell r="D345">
            <v>29.76</v>
          </cell>
        </row>
        <row r="346">
          <cell r="A346">
            <v>90504</v>
          </cell>
          <cell r="B346">
            <v>7020</v>
          </cell>
          <cell r="C346" t="str">
            <v>ELO FUSIVEL DISTRIBUICAO 10A</v>
          </cell>
          <cell r="D346">
            <v>2.62</v>
          </cell>
        </row>
        <row r="347">
          <cell r="A347">
            <v>90506</v>
          </cell>
          <cell r="B347">
            <v>7030</v>
          </cell>
          <cell r="C347" t="str">
            <v>ELO FUSIVEL DISTRIBUICAO 15A</v>
          </cell>
          <cell r="D347">
            <v>2.66</v>
          </cell>
        </row>
        <row r="348">
          <cell r="A348">
            <v>90498</v>
          </cell>
          <cell r="B348">
            <v>7035</v>
          </cell>
          <cell r="C348" t="str">
            <v>ELO FUSIVEL DISTRIBUICAO 1A</v>
          </cell>
          <cell r="D348">
            <v>2.71</v>
          </cell>
        </row>
        <row r="349">
          <cell r="A349">
            <v>90507</v>
          </cell>
          <cell r="B349">
            <v>7040</v>
          </cell>
          <cell r="C349" t="str">
            <v>ELO FUSIVEL DISTRIBUICAO 20A</v>
          </cell>
          <cell r="D349">
            <v>2.79</v>
          </cell>
        </row>
        <row r="350">
          <cell r="A350">
            <v>90508</v>
          </cell>
          <cell r="B350">
            <v>7045</v>
          </cell>
          <cell r="C350" t="str">
            <v>ELO FUSIVEL DISTRIBUICAO 25A</v>
          </cell>
          <cell r="D350">
            <v>3.14</v>
          </cell>
        </row>
        <row r="351">
          <cell r="A351">
            <v>90499</v>
          </cell>
          <cell r="B351">
            <v>7050</v>
          </cell>
          <cell r="C351" t="str">
            <v>ELO FUSIVEL DISTRIBUICAO 2A</v>
          </cell>
          <cell r="D351">
            <v>3.1</v>
          </cell>
        </row>
        <row r="352">
          <cell r="A352">
            <v>90509</v>
          </cell>
          <cell r="B352">
            <v>7055</v>
          </cell>
          <cell r="C352" t="str">
            <v>ELO FUSIVEL DISTRIBUICAO 30A</v>
          </cell>
          <cell r="D352">
            <v>3.62</v>
          </cell>
        </row>
        <row r="353">
          <cell r="A353">
            <v>90500</v>
          </cell>
          <cell r="B353">
            <v>7060</v>
          </cell>
          <cell r="C353" t="str">
            <v>ELO FUSIVEL DISTRIBUICAO 3A</v>
          </cell>
          <cell r="D353">
            <v>2.76</v>
          </cell>
        </row>
        <row r="354">
          <cell r="A354">
            <v>90510</v>
          </cell>
          <cell r="B354">
            <v>7065</v>
          </cell>
          <cell r="C354" t="str">
            <v>ELO FUSIVEL DISTRIBUICAO 40A</v>
          </cell>
          <cell r="D354">
            <v>5.1771111850865514</v>
          </cell>
        </row>
        <row r="355">
          <cell r="A355">
            <v>90505</v>
          </cell>
          <cell r="B355">
            <v>7066</v>
          </cell>
          <cell r="C355" t="str">
            <v>ELO FUSIVEL BOTAO DE DISTRIBUICAO, TIPO K, 12A</v>
          </cell>
          <cell r="D355">
            <v>2.62</v>
          </cell>
        </row>
        <row r="356">
          <cell r="A356">
            <v>90501</v>
          </cell>
          <cell r="B356">
            <v>7070</v>
          </cell>
          <cell r="C356" t="str">
            <v>ELO FUSIVEL DISTRIBUICAO 5A</v>
          </cell>
          <cell r="D356">
            <v>2.71</v>
          </cell>
        </row>
        <row r="357">
          <cell r="A357">
            <v>90502</v>
          </cell>
          <cell r="B357">
            <v>7085</v>
          </cell>
          <cell r="C357" t="str">
            <v>ELO FUSIVEL DISTRIBUCAO 6A</v>
          </cell>
          <cell r="D357">
            <v>2.79</v>
          </cell>
        </row>
        <row r="358">
          <cell r="A358">
            <v>624402</v>
          </cell>
          <cell r="B358">
            <v>7090</v>
          </cell>
          <cell r="C358" t="str">
            <v>ELO FUSIVEL DISTRIBUICAO 80A</v>
          </cell>
          <cell r="D358">
            <v>10.881</v>
          </cell>
        </row>
        <row r="359">
          <cell r="A359">
            <v>90503</v>
          </cell>
          <cell r="B359">
            <v>7095</v>
          </cell>
          <cell r="C359" t="str">
            <v>ELO FUSIVEL DISTRIBUICAO 8A</v>
          </cell>
          <cell r="D359">
            <v>2.71</v>
          </cell>
        </row>
        <row r="360">
          <cell r="A360">
            <v>90298</v>
          </cell>
          <cell r="B360">
            <v>7105</v>
          </cell>
          <cell r="C360" t="str">
            <v>PORTA FUSIVEL LDL 15KV 50A</v>
          </cell>
          <cell r="D360">
            <v>13.748900000000001</v>
          </cell>
        </row>
        <row r="361">
          <cell r="A361">
            <v>90298</v>
          </cell>
          <cell r="B361">
            <v>7110</v>
          </cell>
          <cell r="C361" t="str">
            <v>PORTA FUSIVEL 15KV 100A 10KA DHC</v>
          </cell>
          <cell r="D361">
            <v>49.200405270270267</v>
          </cell>
        </row>
        <row r="362">
          <cell r="A362">
            <v>90497</v>
          </cell>
          <cell r="B362">
            <v>7125</v>
          </cell>
          <cell r="C362" t="str">
            <v>ELO FUSIVEL TIPO BOTAO 0,5A</v>
          </cell>
          <cell r="D362">
            <v>2.66</v>
          </cell>
        </row>
        <row r="363">
          <cell r="A363">
            <v>690345</v>
          </cell>
          <cell r="B363">
            <v>7126</v>
          </cell>
          <cell r="C363" t="str">
            <v>ELO FUSIVEL DE DISTRIBUICAO 0,5H A 5H CLASSE 15KV 500MM</v>
          </cell>
          <cell r="D363">
            <v>2.71</v>
          </cell>
        </row>
        <row r="364">
          <cell r="A364">
            <v>90299</v>
          </cell>
          <cell r="B364">
            <v>7130</v>
          </cell>
          <cell r="C364" t="str">
            <v>PORTA FUSIVEL 36KV 100A 10KA DHC</v>
          </cell>
          <cell r="D364">
            <v>51.16312755905512</v>
          </cell>
        </row>
        <row r="365">
          <cell r="A365">
            <v>90298</v>
          </cell>
          <cell r="B365">
            <v>7140</v>
          </cell>
          <cell r="C365" t="str">
            <v>PORTA FUSIVEL TIPO DL1 15KV 100A 2KA</v>
          </cell>
          <cell r="D365">
            <v>60.550018604651164</v>
          </cell>
        </row>
        <row r="366">
          <cell r="A366">
            <v>90298</v>
          </cell>
          <cell r="B366">
            <v>7165</v>
          </cell>
          <cell r="C366" t="str">
            <v>PORTA FUSIVEL TIPO NL 15KV 100A 2KA</v>
          </cell>
          <cell r="D366">
            <v>48.562666666666672</v>
          </cell>
        </row>
        <row r="367">
          <cell r="A367">
            <v>90554</v>
          </cell>
          <cell r="B367">
            <v>7175</v>
          </cell>
          <cell r="C367" t="str">
            <v>CHAVE SECCIONADORA TIPO FACA UNIPOLAR 15KV 600A</v>
          </cell>
          <cell r="D367">
            <v>286.29857031249998</v>
          </cell>
        </row>
        <row r="368">
          <cell r="A368">
            <v>90553</v>
          </cell>
          <cell r="B368">
            <v>7190</v>
          </cell>
          <cell r="C368" t="str">
            <v>CHAVE SECCIONADORA UNIPOLAR TIPO FACA 34,5KV 400A</v>
          </cell>
          <cell r="D368">
            <v>314.80635576923078</v>
          </cell>
        </row>
        <row r="369">
          <cell r="A369">
            <v>625071</v>
          </cell>
          <cell r="B369">
            <v>7200</v>
          </cell>
          <cell r="C369" t="str">
            <v>PORTA FUSIVEL TIPO LO 15KV 200A 10KA</v>
          </cell>
          <cell r="D369">
            <v>115.87033333333333</v>
          </cell>
        </row>
        <row r="370">
          <cell r="A370">
            <v>90523</v>
          </cell>
          <cell r="B370">
            <v>7205</v>
          </cell>
          <cell r="C370" t="str">
            <v>SUPORTE TIPO "T" PARA FIXACAO DE CHAVE FUSIVEL E PARA-RAIO, ESPECIFICACOES APROXIMADAS 540 X 195 MM, NIVEL DE TENSAO 15 KV, TODOS OS ITENS EM ACO CARBONO ZINCADO POR IMERSAO A QUENTE, ESFORCO 200 DAN, CHAPA DE 10MM, ACOMPANHA 02 PARAFUSOS CAB ABAULAD</v>
          </cell>
          <cell r="D370">
            <v>32.795200000000001</v>
          </cell>
        </row>
        <row r="371">
          <cell r="A371">
            <v>90547</v>
          </cell>
          <cell r="B371">
            <v>7221</v>
          </cell>
          <cell r="C371" t="str">
            <v>CHAVE FUSIVEL P/ DISTRIBUICAO 15KV, NBI, 110KV, 100A, 10 KA, CORRENTE NOMINAL 100A - PORCELANA</v>
          </cell>
          <cell r="D371">
            <v>102.3</v>
          </cell>
        </row>
        <row r="372">
          <cell r="A372">
            <v>90548</v>
          </cell>
          <cell r="B372">
            <v>7222</v>
          </cell>
          <cell r="C372" t="str">
            <v>CHAVE FUSIVEL P/ DISTRIBUICAO 36,2KV, NBI, 170KV, 100A, 2KA, CORRENTE NOMINAL 100A</v>
          </cell>
          <cell r="D372">
            <v>226.77090000000001</v>
          </cell>
        </row>
        <row r="373">
          <cell r="A373">
            <v>90549</v>
          </cell>
          <cell r="B373">
            <v>7223</v>
          </cell>
          <cell r="C373" t="str">
            <v>CHAVE FUSIVEL P/ RELIGADORA 15KV, 100A, 10 KA</v>
          </cell>
          <cell r="D373">
            <v>1022.6374050000001</v>
          </cell>
        </row>
        <row r="374">
          <cell r="A374">
            <v>90551</v>
          </cell>
          <cell r="B374">
            <v>7224</v>
          </cell>
          <cell r="C374" t="str">
            <v>CHAVE SECCIONADORA UNIPOLAR TIPO FACA, 15KV, 400A, 10KA</v>
          </cell>
          <cell r="D374">
            <v>241.27371989664084</v>
          </cell>
        </row>
        <row r="375">
          <cell r="A375">
            <v>621876</v>
          </cell>
          <cell r="B375">
            <v>7227</v>
          </cell>
          <cell r="C375" t="str">
            <v>CHAVE FUSIVEL P/ DISTRIBUICAO 15KV, NBI, 110KV, 200A, 10 KA, CORRENTE NOMINAL 200A - PORCELANA</v>
          </cell>
          <cell r="D375">
            <v>206.55699999999999</v>
          </cell>
        </row>
        <row r="376">
          <cell r="A376">
            <v>90295</v>
          </cell>
          <cell r="B376">
            <v>9000</v>
          </cell>
          <cell r="C376" t="str">
            <v>ISOLADOR ROLDANA PORCELANA MARRON</v>
          </cell>
          <cell r="D376">
            <v>4.3177000000000003</v>
          </cell>
        </row>
        <row r="377">
          <cell r="A377">
            <v>90276</v>
          </cell>
          <cell r="B377">
            <v>9004</v>
          </cell>
          <cell r="C377" t="str">
            <v>ISOLADOR DE PINO POLIMERICO 35KV</v>
          </cell>
          <cell r="D377">
            <v>83.022545103289985</v>
          </cell>
        </row>
        <row r="378">
          <cell r="A378">
            <v>90275</v>
          </cell>
          <cell r="B378">
            <v>9005</v>
          </cell>
          <cell r="C378" t="str">
            <v>ISOLADOR DE PINO POLIMERICO, CLASSE 15KV</v>
          </cell>
          <cell r="D378">
            <v>26.320433511111112</v>
          </cell>
        </row>
        <row r="379">
          <cell r="A379">
            <v>90277</v>
          </cell>
          <cell r="B379">
            <v>9010</v>
          </cell>
          <cell r="C379" t="str">
            <v>ISOLADOR DE ANCORAGEM POLIMERICO CLASSE 15KV</v>
          </cell>
          <cell r="D379">
            <v>23.16</v>
          </cell>
        </row>
        <row r="380">
          <cell r="A380">
            <v>90109</v>
          </cell>
          <cell r="B380">
            <v>9014</v>
          </cell>
          <cell r="C380" t="str">
            <v>ISOLADOR BASTAO POLIMERICO (CONCHA -BOLA) 69KV</v>
          </cell>
          <cell r="D380">
            <v>273.956712890625</v>
          </cell>
        </row>
        <row r="381">
          <cell r="A381">
            <v>30273</v>
          </cell>
          <cell r="B381">
            <v>9055</v>
          </cell>
          <cell r="C381" t="str">
            <v>ISOLADOR DE PINO CLASSE 25KV</v>
          </cell>
          <cell r="D381">
            <v>24.389800000000001</v>
          </cell>
        </row>
        <row r="382">
          <cell r="A382">
            <v>3999</v>
          </cell>
          <cell r="B382">
            <v>9070</v>
          </cell>
          <cell r="C382" t="str">
            <v>ISOLADOR DE PINO 34.5KV, PORCELANA MAROOM</v>
          </cell>
          <cell r="D382">
            <v>57.24</v>
          </cell>
        </row>
        <row r="383">
          <cell r="A383">
            <v>30272</v>
          </cell>
          <cell r="B383">
            <v>9080</v>
          </cell>
          <cell r="C383" t="str">
            <v>ISOLADOR DE PINO 15KV PORCELANA</v>
          </cell>
          <cell r="D383">
            <v>13.509500317460317</v>
          </cell>
        </row>
        <row r="384">
          <cell r="A384">
            <v>5065</v>
          </cell>
          <cell r="B384">
            <v>3315</v>
          </cell>
          <cell r="C384" t="str">
            <v>PINO PARA ISOLADOR COM ROSCA INTERNA</v>
          </cell>
          <cell r="D384">
            <v>13.43</v>
          </cell>
        </row>
        <row r="385">
          <cell r="A385">
            <v>90275</v>
          </cell>
          <cell r="B385">
            <v>9095</v>
          </cell>
          <cell r="C385" t="str">
            <v>ISOLADOR DE PINO POLIMERICO CLASSE DE TENSAO 15KV</v>
          </cell>
          <cell r="D385">
            <v>42.78</v>
          </cell>
        </row>
        <row r="386">
          <cell r="A386">
            <v>90279</v>
          </cell>
          <cell r="B386">
            <v>9100</v>
          </cell>
          <cell r="C386" t="str">
            <v>ISOLADOR DE ANCORAGEM POLIMERICO CLASSE 34,5KV</v>
          </cell>
          <cell r="D386">
            <v>36.29</v>
          </cell>
        </row>
        <row r="387">
          <cell r="A387">
            <v>641431</v>
          </cell>
          <cell r="B387">
            <v>9102</v>
          </cell>
          <cell r="C387" t="str">
            <v>ISOLADOR PINO PORCELANA MULTICORPOS 2 SAIAS 25KV</v>
          </cell>
          <cell r="D387">
            <v>52.303200000000004</v>
          </cell>
        </row>
        <row r="388">
          <cell r="A388">
            <v>90254</v>
          </cell>
          <cell r="B388">
            <v>9110</v>
          </cell>
          <cell r="C388" t="str">
            <v>ISOLADOR DE PORCELANA TIPO PILAR 35KV</v>
          </cell>
          <cell r="D388">
            <v>78.016514994829365</v>
          </cell>
        </row>
        <row r="389">
          <cell r="A389">
            <v>90253</v>
          </cell>
          <cell r="B389">
            <v>9115</v>
          </cell>
          <cell r="C389" t="str">
            <v>ISOLADOR TIPO PILAR, PORCELANA, C/ ROSCA M16, CLASSE DE TENSAO 15KV</v>
          </cell>
          <cell r="D389">
            <v>26.556842639593906</v>
          </cell>
        </row>
        <row r="390">
          <cell r="A390">
            <v>90706</v>
          </cell>
          <cell r="B390">
            <v>10015</v>
          </cell>
          <cell r="C390" t="str">
            <v>ALCA PREFORMADA DISTRIBUICAO P/ CABO CA 4 AWG</v>
          </cell>
          <cell r="D390">
            <v>1.869264</v>
          </cell>
        </row>
        <row r="391">
          <cell r="A391">
            <v>1444</v>
          </cell>
          <cell r="B391">
            <v>10080</v>
          </cell>
          <cell r="C391" t="str">
            <v>ESTOPA</v>
          </cell>
          <cell r="D391">
            <v>4.57</v>
          </cell>
        </row>
        <row r="392">
          <cell r="A392">
            <v>891844</v>
          </cell>
          <cell r="B392">
            <v>10107</v>
          </cell>
          <cell r="C392" t="str">
            <v>BATERIA DE 9 VOLT PARA DETECTOR DE TENSAO</v>
          </cell>
          <cell r="D392">
            <v>13.31</v>
          </cell>
        </row>
        <row r="393">
          <cell r="A393">
            <v>617641</v>
          </cell>
          <cell r="B393">
            <v>10108</v>
          </cell>
          <cell r="C393" t="str">
            <v>LANTERNA RECARREGAVEL DE MAO BIVOLT</v>
          </cell>
          <cell r="D393">
            <v>46.16</v>
          </cell>
        </row>
        <row r="394">
          <cell r="A394">
            <v>631698</v>
          </cell>
          <cell r="B394">
            <v>10137</v>
          </cell>
          <cell r="C394" t="str">
            <v>FLUIDO, FREIO - DOT</v>
          </cell>
          <cell r="D394">
            <v>0</v>
          </cell>
        </row>
        <row r="395">
          <cell r="A395">
            <v>90376</v>
          </cell>
          <cell r="B395">
            <v>10206</v>
          </cell>
          <cell r="C395" t="str">
            <v>PARAFUSO ROSCA DUPLA 16X250MM C/ 4 PORCAS, EM ACO CARBONO ZINCADA POR IMERSAO A QUENTE</v>
          </cell>
          <cell r="D395">
            <v>5.3521568627450975</v>
          </cell>
        </row>
        <row r="396">
          <cell r="A396">
            <v>628902</v>
          </cell>
          <cell r="B396">
            <v>10915</v>
          </cell>
          <cell r="C396" t="str">
            <v>CAPOTA EM FIBRA HILUX CD - VEICULO UTILITARIO MEDIO</v>
          </cell>
          <cell r="D396">
            <v>0</v>
          </cell>
        </row>
        <row r="397">
          <cell r="A397">
            <v>90418</v>
          </cell>
          <cell r="B397">
            <v>11020</v>
          </cell>
          <cell r="C397" t="str">
            <v>SUPORTE PARA TRANSF. EM POSTE DE CONCRETO DUPLO "T" 195X100 MM, SUPORTE PARA TRANSFORMADOR DIMENSOES A: 195 MM E DIMENCOES B: 100 MM , EM ACO CARBONO ZINCADA POR IMERSAO A QUENTE,RUPTURA 3000 DAN, CHAPA 8 MM, MONTADAS COM 2 PARAFUSOS CABECA ABAULADA</v>
          </cell>
          <cell r="D397">
            <v>58.782499999999999</v>
          </cell>
        </row>
        <row r="398">
          <cell r="A398">
            <v>90417</v>
          </cell>
          <cell r="B398">
            <v>11021</v>
          </cell>
          <cell r="C398" t="str">
            <v>SUPORTE PARA TRANSF. EM POSTE DE CONCRETO DUPLO "T" 185 X 95 MM, SUPORTE PARA TRANSFORMADOR DIMENCOES B: 95 MM : EM ACO CARBONO ZINCADA POR IMERSAO A QUENTE, RUPTURA 3000 DAN, CHAPA 8 MM, MONTADAS COM 2 PARAFUSOS CABECA ABAULADA M16X70MM E POKRCA QUA</v>
          </cell>
          <cell r="D398">
            <v>157.77306440677967</v>
          </cell>
        </row>
        <row r="399">
          <cell r="A399">
            <v>90422</v>
          </cell>
          <cell r="B399">
            <v>11022</v>
          </cell>
          <cell r="C399" t="str">
            <v>SUPORTE PARA TRANSF. EM POSTE DE CONCRETO DUPLO "T" 210 X 115 MM, SUPORTE PARA TRANSFORMADOR DIMENCOES A: 210 MM E DIMENCOES B: 115 MM,ACO CARBONO ZINCADO POR IMERSAO A QUENTE, RUPTURA 3000 DAN, CHAPA BMM, MONTADAS COM 2 PARAFUSOS CABECA ABAULADA M16</v>
          </cell>
          <cell r="D399">
            <v>78.224800000000002</v>
          </cell>
        </row>
        <row r="400">
          <cell r="A400">
            <v>91008</v>
          </cell>
          <cell r="B400">
            <v>11025</v>
          </cell>
          <cell r="C400" t="str">
            <v>TRANSFORMADOR DE DISTRIBUICAO MONOFASICO 15KVA CLASSE 15KV</v>
          </cell>
          <cell r="D400">
            <v>2357.0194065217393</v>
          </cell>
        </row>
        <row r="401">
          <cell r="A401">
            <v>91014</v>
          </cell>
          <cell r="B401">
            <v>11030</v>
          </cell>
          <cell r="C401" t="str">
            <v>TRANSFORMADOR DE DISTRIBUICAO MONOFASICO 15KVA CLASSE 36,2KV</v>
          </cell>
          <cell r="D401">
            <v>2575.0323000000003</v>
          </cell>
        </row>
        <row r="402">
          <cell r="A402">
            <v>91007</v>
          </cell>
          <cell r="B402">
            <v>11035</v>
          </cell>
          <cell r="C402" t="str">
            <v>TRANSFORMADOR DE DISTRIBUICAO MONOFASICO 25KVA CLASSE 15KV</v>
          </cell>
          <cell r="D402">
            <v>3243.0748690476189</v>
          </cell>
        </row>
        <row r="403">
          <cell r="A403">
            <v>91026</v>
          </cell>
          <cell r="B403">
            <v>11040</v>
          </cell>
          <cell r="C403" t="str">
            <v>TRANSFORMADOR DE DISTRIBUICAO MONOFASICO 5KVA CLASSE 15KV</v>
          </cell>
          <cell r="D403">
            <v>819.14</v>
          </cell>
        </row>
        <row r="404">
          <cell r="A404">
            <v>90097</v>
          </cell>
          <cell r="B404">
            <v>11041</v>
          </cell>
          <cell r="C404" t="str">
            <v>TRANSFORMADOR MONOFASICO TIPO DISTRIBUICAO - POT. 05 KVA - 15KV - 240-120 V - 5 TAPS</v>
          </cell>
          <cell r="D404">
            <v>1924.98</v>
          </cell>
        </row>
        <row r="405">
          <cell r="A405">
            <v>90049</v>
          </cell>
          <cell r="B405">
            <v>11045</v>
          </cell>
          <cell r="C405" t="str">
            <v>TRANSFORMADOR DE DISTRIBUICAO TRIFASICO 150KVA CLASSE 15KV</v>
          </cell>
          <cell r="D405">
            <v>9726.8050000000003</v>
          </cell>
        </row>
        <row r="406">
          <cell r="A406">
            <v>90051</v>
          </cell>
          <cell r="B406">
            <v>11050</v>
          </cell>
          <cell r="C406" t="str">
            <v>TRANSFORMADOR DE DISTRIBUICAO TRIFASICO 225KVA CLASSE 15KV</v>
          </cell>
          <cell r="D406">
            <v>13206.4913</v>
          </cell>
        </row>
        <row r="407">
          <cell r="A407">
            <v>90053</v>
          </cell>
          <cell r="B407">
            <v>11055</v>
          </cell>
          <cell r="C407" t="str">
            <v>TRANSFORMADOR DE DISTRIBUICAO TRIFASICO 30KVA CLASSE 15KV</v>
          </cell>
          <cell r="D407">
            <v>2317.54</v>
          </cell>
        </row>
        <row r="408">
          <cell r="A408">
            <v>90054</v>
          </cell>
          <cell r="B408">
            <v>11060</v>
          </cell>
          <cell r="C408" t="str">
            <v>TRANSFORMADOR TRIFASICO TIPO DISTRIBUICAO - POT. 45 KVA - 15KV - 200-127 V - 5 TAPS</v>
          </cell>
          <cell r="D408">
            <v>5429.33</v>
          </cell>
        </row>
        <row r="409">
          <cell r="A409">
            <v>90055</v>
          </cell>
          <cell r="B409">
            <v>11065</v>
          </cell>
          <cell r="C409" t="str">
            <v>TRANSFORMADOR DE DISTRIBUICAO TRIFASICO 75KVA CLASSE 15KV</v>
          </cell>
          <cell r="D409">
            <v>4427.1899999999996</v>
          </cell>
        </row>
        <row r="410">
          <cell r="A410">
            <v>90055</v>
          </cell>
          <cell r="B410">
            <v>11066</v>
          </cell>
          <cell r="C410" t="str">
            <v>TRANSFORMADOR TRIFASICO TIPO DISTRIBUICAO - POT. 75 KVA - 15KV - 220-127 V - 5 TAPS</v>
          </cell>
          <cell r="D410">
            <v>6225.46</v>
          </cell>
        </row>
        <row r="411">
          <cell r="A411">
            <v>90048</v>
          </cell>
          <cell r="B411">
            <v>11069</v>
          </cell>
          <cell r="C411" t="str">
            <v>TRANSFORMADOR TRIFASICO TIPO DISTRIBUICAO - POT. 112,5 KVA - 15KV - 220-127 V - 5 TAPS</v>
          </cell>
          <cell r="D411">
            <v>9467.0400000000009</v>
          </cell>
        </row>
        <row r="412">
          <cell r="A412">
            <v>90048</v>
          </cell>
          <cell r="B412">
            <v>11070</v>
          </cell>
          <cell r="C412" t="str">
            <v>TRANSFORMADOR DE DISTRIBUICAO TRIFASICO 112,5KVA CLASSE 15KV</v>
          </cell>
          <cell r="D412">
            <v>7378.0944199999994</v>
          </cell>
        </row>
        <row r="413">
          <cell r="A413">
            <v>90083</v>
          </cell>
          <cell r="B413">
            <v>11075</v>
          </cell>
          <cell r="C413" t="str">
            <v>TRANSFORMADOR DE DISTRIBUICAO TRIFASICO 75KVA CLASSE 36,2KV</v>
          </cell>
          <cell r="D413">
            <v>6491.4</v>
          </cell>
        </row>
        <row r="414">
          <cell r="A414">
            <v>90094</v>
          </cell>
          <cell r="B414">
            <v>11085</v>
          </cell>
          <cell r="C414" t="str">
            <v>TRANSFORMADOR DE DISTRIBUICAO MONOFASICO 10KVA CLASSE 15KV</v>
          </cell>
          <cell r="D414">
            <v>2106.2712368421053</v>
          </cell>
        </row>
        <row r="415">
          <cell r="A415">
            <v>631206</v>
          </cell>
          <cell r="B415">
            <v>11087</v>
          </cell>
          <cell r="C415" t="str">
            <v>CONDUTOR FLEXIVEL 4X2,5MM PP</v>
          </cell>
          <cell r="D415">
            <v>4.7673781746031745</v>
          </cell>
        </row>
        <row r="416">
          <cell r="A416">
            <v>90078</v>
          </cell>
          <cell r="B416">
            <v>11090</v>
          </cell>
          <cell r="C416" t="str">
            <v>TRANSFORMADOR DE DISTRIBUICAO TRIFASICO 112,5KVA CLASSE 36KV</v>
          </cell>
          <cell r="D416">
            <v>7630.69</v>
          </cell>
        </row>
        <row r="417">
          <cell r="A417">
            <v>90082</v>
          </cell>
          <cell r="B417">
            <v>11100</v>
          </cell>
          <cell r="C417" t="str">
            <v>TRANSFORMADOR DE DISTRIBUICAO TRIFASICO 45KVA CLASSE 36,2KV</v>
          </cell>
          <cell r="D417">
            <v>5689.15</v>
          </cell>
        </row>
        <row r="418">
          <cell r="A418">
            <v>90081</v>
          </cell>
          <cell r="B418">
            <v>11105</v>
          </cell>
          <cell r="C418" t="str">
            <v>TRANSFORMADOR DE DISTRIBUICAO TRIFASICO 30KVA CLASSE 36,2KV</v>
          </cell>
          <cell r="D418">
            <v>5080.9970000000003</v>
          </cell>
        </row>
        <row r="419">
          <cell r="A419">
            <v>90066</v>
          </cell>
          <cell r="B419">
            <v>11115</v>
          </cell>
          <cell r="C419" t="str">
            <v>TRANSFORMADOR DE DISTRIBUICAO MONOFASICO 25KVA CLASSE 36,2KV</v>
          </cell>
          <cell r="D419">
            <v>3386.0280633333332</v>
          </cell>
        </row>
        <row r="420">
          <cell r="A420">
            <v>91029</v>
          </cell>
          <cell r="B420">
            <v>11120</v>
          </cell>
          <cell r="C420" t="str">
            <v>TRANSFORMADOR DE DISTRIBUICAO MONOFASICO 5KVA CLASSE 36,2KV</v>
          </cell>
          <cell r="D420">
            <v>1016.14</v>
          </cell>
        </row>
        <row r="421">
          <cell r="A421">
            <v>90067</v>
          </cell>
          <cell r="B421">
            <v>11121</v>
          </cell>
          <cell r="C421" t="str">
            <v>TRANSFORMADOR MONOFASICO TIPO DISTRIBUICAO - POT. 05 KVA - 36KV - 240-120 V - 5 TAPS</v>
          </cell>
          <cell r="D421">
            <v>1542.58</v>
          </cell>
        </row>
        <row r="422">
          <cell r="A422">
            <v>90064</v>
          </cell>
          <cell r="B422">
            <v>11130</v>
          </cell>
          <cell r="C422" t="str">
            <v>TRANSFORMADOR DE DISTRIBUICAO MONOFASICO 10KVA CLASSE 36,2KV</v>
          </cell>
          <cell r="D422">
            <v>2277.0650136363638</v>
          </cell>
        </row>
        <row r="423">
          <cell r="A423">
            <v>90064</v>
          </cell>
          <cell r="B423">
            <v>11131</v>
          </cell>
          <cell r="C423" t="str">
            <v>TRANSFORMADOR MONOFASICO TIPO DISTRIBUICAO - POT. 10 KVA - 36KV - 240-120 V - 5 TAPS</v>
          </cell>
          <cell r="D423">
            <v>2277.0700000000002</v>
          </cell>
        </row>
        <row r="424">
          <cell r="A424">
            <v>638672</v>
          </cell>
          <cell r="B424">
            <v>11206</v>
          </cell>
          <cell r="C424" t="str">
            <v>CONECTOR TERMINAL RETO EM LIGA DE ALUMINIO P/ CABO AL CAA 477MCM - DER. CAA 336,4 A 795 MCM</v>
          </cell>
          <cell r="D424">
            <v>93.243076923076927</v>
          </cell>
        </row>
        <row r="425">
          <cell r="A425">
            <v>90357</v>
          </cell>
          <cell r="B425">
            <v>11992</v>
          </cell>
          <cell r="C425" t="str">
            <v>CONECTOR PERFURANTE DUPLO 70-240 MM2. 70-240 MM2</v>
          </cell>
          <cell r="D425">
            <v>32.550000000000004</v>
          </cell>
        </row>
        <row r="426">
          <cell r="A426">
            <v>90821</v>
          </cell>
          <cell r="B426">
            <v>11995</v>
          </cell>
          <cell r="C426" t="str">
            <v>CONECTOR PERFURANTE ISOLADO PARA REDE PROTEGIDA 15KV 35-95/35-70 MM2</v>
          </cell>
          <cell r="D426">
            <v>64.680000000000007</v>
          </cell>
        </row>
        <row r="427">
          <cell r="A427">
            <v>90291</v>
          </cell>
          <cell r="B427">
            <v>1055</v>
          </cell>
          <cell r="C427" t="str">
            <v>CABO ALUM PROT SPL 36,2KV 70MM2 1F 12 FIOS</v>
          </cell>
          <cell r="D427">
            <v>0</v>
          </cell>
        </row>
        <row r="428">
          <cell r="A428">
            <v>90587</v>
          </cell>
          <cell r="B428">
            <v>11997</v>
          </cell>
          <cell r="C428" t="str">
            <v>CONECTOR PERFURANTE ISOLADO PARA REDE PROTEGIDA 15KV 50-185/95-185 MM2</v>
          </cell>
          <cell r="D428">
            <v>71.28</v>
          </cell>
        </row>
        <row r="429">
          <cell r="A429">
            <v>90353</v>
          </cell>
          <cell r="B429">
            <v>12000</v>
          </cell>
          <cell r="C429" t="str">
            <v>CONECTOR DERIVACAO PERFURANTE COND. PRINC. 16-95MM2, DER. 4-35MM2.</v>
          </cell>
          <cell r="D429">
            <v>6.75</v>
          </cell>
        </row>
        <row r="430">
          <cell r="A430">
            <v>90353</v>
          </cell>
          <cell r="B430">
            <v>12004</v>
          </cell>
          <cell r="C430" t="str">
            <v>CONECTOR DERIVACAO PERFURANTE COND. PRINC. 50-120MM2, DER. 4-35MM2.</v>
          </cell>
          <cell r="D430">
            <v>4.2442123100303952</v>
          </cell>
        </row>
        <row r="431">
          <cell r="A431">
            <v>90353</v>
          </cell>
          <cell r="B431">
            <v>12005</v>
          </cell>
          <cell r="C431" t="str">
            <v>CONECTOR DERIVACAO PERFURANTE COND. PRINC. 50-120MM2, DER. 6-35MM2.</v>
          </cell>
          <cell r="D431">
            <v>6.3425958297132929</v>
          </cell>
        </row>
        <row r="432">
          <cell r="A432">
            <v>609714</v>
          </cell>
          <cell r="B432">
            <v>12015</v>
          </cell>
          <cell r="C432" t="str">
            <v>CONECTOR TERMINAL BIMETALICO EM LIGA DE ALUMINIO P/ CABO 4/0AWG CAA OU 120MM(KL6)</v>
          </cell>
          <cell r="D432">
            <v>15.93464</v>
          </cell>
        </row>
        <row r="433">
          <cell r="A433">
            <v>90357</v>
          </cell>
          <cell r="B433">
            <v>12020</v>
          </cell>
          <cell r="C433" t="str">
            <v>CONECTOR DERIVACAO PERFURANTE COND. PRINC. 70-240MM2, DER. 70-240MM2.</v>
          </cell>
          <cell r="D433">
            <v>10.333915815815814</v>
          </cell>
        </row>
        <row r="434">
          <cell r="A434">
            <v>90353</v>
          </cell>
          <cell r="B434">
            <v>12479</v>
          </cell>
          <cell r="C434" t="str">
            <v>CONECTOR DERIVACAO PERFURANTE COND. PRINC. 16-150MM2, DER. 4-35MM2.</v>
          </cell>
          <cell r="D434">
            <v>3.7866732956359161</v>
          </cell>
        </row>
        <row r="435">
          <cell r="A435">
            <v>32667</v>
          </cell>
          <cell r="B435">
            <v>12480</v>
          </cell>
          <cell r="C435" t="str">
            <v>CONECTOR DERIVACAO PERFURANTE COND. PRINC. 35-150MM2, DER. 35-150MM2.</v>
          </cell>
          <cell r="D435">
            <v>9.52</v>
          </cell>
        </row>
        <row r="436">
          <cell r="A436">
            <v>90429</v>
          </cell>
          <cell r="B436">
            <v>13000</v>
          </cell>
          <cell r="C436" t="str">
            <v>LUVA DE EMENDA EM LIGA DE AL A COMPRESSAO S/ TENSAO P/ CABOS CA 2/0 AWG, MODELO LAD2C</v>
          </cell>
          <cell r="D436">
            <v>3.1027999999999998</v>
          </cell>
        </row>
        <row r="437">
          <cell r="A437">
            <v>90537</v>
          </cell>
          <cell r="B437">
            <v>13002</v>
          </cell>
          <cell r="C437" t="str">
            <v>ANEL DE AMARRACAO ELASTOMERICO, COR VERMELHA, 5 DAN, TAM. 145MM, MED. INTERNAS 93X45, P/ ESPACADOR</v>
          </cell>
          <cell r="D437">
            <v>1.81</v>
          </cell>
        </row>
        <row r="438">
          <cell r="A438">
            <v>90537</v>
          </cell>
          <cell r="B438">
            <v>13006</v>
          </cell>
          <cell r="C438" t="str">
            <v>LACO PREFORMADO METALICO P/ CABO MENSAGEIRO, FIXACAO DO ESPACADOR LOSANGULAR CORDOALHA DE 6,35MM</v>
          </cell>
          <cell r="D438">
            <v>0.91440020628008256</v>
          </cell>
        </row>
        <row r="439">
          <cell r="A439">
            <v>90537</v>
          </cell>
          <cell r="B439">
            <v>13007</v>
          </cell>
          <cell r="C439" t="str">
            <v>LACO PREFORMADO METALICO P/ CABO MENSAGEIRO, FIXACAO DO ESPACADOR LOSANGULAR CORDOALHA DE 9,53MM</v>
          </cell>
          <cell r="D439">
            <v>1.0934000000000001</v>
          </cell>
        </row>
        <row r="440">
          <cell r="A440">
            <v>32330</v>
          </cell>
          <cell r="B440">
            <v>13008</v>
          </cell>
          <cell r="C440" t="str">
            <v>ALCA PREFORMADA P/ CABO DE ACO 6,35MM P/ ANCORAGEM</v>
          </cell>
          <cell r="D440">
            <v>3.6418468143038663</v>
          </cell>
        </row>
        <row r="441">
          <cell r="A441">
            <v>32317</v>
          </cell>
          <cell r="B441">
            <v>13009</v>
          </cell>
          <cell r="C441" t="str">
            <v>ALCA PREFORMADA P/ CABO DE ACO 9,53MM P/ ANCORAGEM</v>
          </cell>
          <cell r="D441">
            <v>9.27</v>
          </cell>
        </row>
        <row r="442">
          <cell r="A442">
            <v>90428</v>
          </cell>
          <cell r="B442">
            <v>13010</v>
          </cell>
          <cell r="C442" t="str">
            <v>LUVA DE EMENDA A COMPRESSAO S/ TENSAO MECANICA P/ CABO AL 4AWG CA</v>
          </cell>
          <cell r="D442">
            <v>3.0719822840409958</v>
          </cell>
        </row>
        <row r="443">
          <cell r="A443">
            <v>30310</v>
          </cell>
          <cell r="B443">
            <v>13011</v>
          </cell>
          <cell r="C443" t="str">
            <v>ALCA PREFORMADA P/ CABO DE ACO 4,87MM, FORMACAO 3 FIOS 3X2,25MM</v>
          </cell>
          <cell r="D443">
            <v>1.7208850486223664</v>
          </cell>
        </row>
        <row r="444">
          <cell r="A444">
            <v>90314</v>
          </cell>
          <cell r="B444">
            <v>13013</v>
          </cell>
          <cell r="C444" t="str">
            <v>ALCA PREFORMADA DISTRIBUICAO P/ CABO DE ALUMINIO TIPO CA, 7,36MM A 8,27MM (2AWG)</v>
          </cell>
          <cell r="D444">
            <v>4.1292002221605113</v>
          </cell>
        </row>
        <row r="445">
          <cell r="A445">
            <v>32338</v>
          </cell>
          <cell r="B445">
            <v>13017</v>
          </cell>
          <cell r="C445" t="str">
            <v>EMENDA TOTAL PREFORMADA P/ CABO DE ALUMINIO TIPO CAA 2AWG</v>
          </cell>
          <cell r="D445">
            <v>4.88</v>
          </cell>
        </row>
        <row r="446">
          <cell r="A446">
            <v>627906</v>
          </cell>
          <cell r="B446">
            <v>13018</v>
          </cell>
          <cell r="C446" t="str">
            <v>EMENDA TOTAL PREFORMADA P/ CABO DE ALUMINIO TIPO CAA 4/0AWG</v>
          </cell>
          <cell r="D446">
            <v>23.031346248715312</v>
          </cell>
        </row>
        <row r="447">
          <cell r="A447">
            <v>90450</v>
          </cell>
          <cell r="B447">
            <v>13021</v>
          </cell>
          <cell r="C447" t="str">
            <v>GRAMPO DE ANCORAGEM P/ REDE COMPACTA 120 A 150 MM2 800 DAN 15 KV REF DN150/15</v>
          </cell>
          <cell r="D447">
            <v>0</v>
          </cell>
        </row>
        <row r="448">
          <cell r="A448">
            <v>32269</v>
          </cell>
          <cell r="B448">
            <v>13022</v>
          </cell>
          <cell r="C448" t="str">
            <v>GRAMPO DE ANCORAGEM P/ REDE COMPACTA 95 A 150 MM2 800 DAN 15 KV</v>
          </cell>
          <cell r="D448">
            <v>21.652573025830257</v>
          </cell>
        </row>
        <row r="449">
          <cell r="A449">
            <v>90429</v>
          </cell>
          <cell r="B449">
            <v>13030</v>
          </cell>
          <cell r="C449" t="str">
            <v>LUVA DE EMENDA A COMPRESSAO S/ TENSAO MECANICA P/ CABO DE AL 2AWG CA</v>
          </cell>
          <cell r="D449">
            <v>1.6591074269005848</v>
          </cell>
        </row>
        <row r="450">
          <cell r="A450">
            <v>90432</v>
          </cell>
          <cell r="B450">
            <v>13045</v>
          </cell>
          <cell r="C450" t="str">
            <v>LUVA DE EMENDA A COMPRESSAO C/ TENSAO MECANICA P/ CABO DE AL 4/0 AWG</v>
          </cell>
          <cell r="D450">
            <v>11.187352941176471</v>
          </cell>
        </row>
        <row r="451">
          <cell r="A451">
            <v>90389</v>
          </cell>
          <cell r="B451">
            <v>13046</v>
          </cell>
          <cell r="C451" t="str">
            <v>ARRUELA QUAD. GALV 38X38X3MM FURO 18MM, ARRUELA QUADRADA ACO CARBONO GALVANIZADO POR IMERSAO A QUENTE, LADO 38MM, FURO 18MM, ESP. 3MM.</v>
          </cell>
          <cell r="D451">
            <v>0.44980043579836465</v>
          </cell>
        </row>
        <row r="452">
          <cell r="A452">
            <v>90433</v>
          </cell>
          <cell r="B452">
            <v>13050</v>
          </cell>
          <cell r="C452" t="str">
            <v>LUVA DE EMENDA EM LIGA DE AL A COMPRESSAO S/ TENSAO P/ CABOS CA 336,4 MCM, MODELO LAD336.</v>
          </cell>
          <cell r="D452">
            <v>8.0399999999999991</v>
          </cell>
        </row>
        <row r="453">
          <cell r="A453">
            <v>90449</v>
          </cell>
          <cell r="B453">
            <v>13051</v>
          </cell>
          <cell r="C453" t="str">
            <v>GRAMPO DE ANCORAGEM DIELET. P/ REDE COMPACT. 500 DAN 50/15KV</v>
          </cell>
          <cell r="D453">
            <v>20.8672</v>
          </cell>
        </row>
        <row r="454">
          <cell r="A454">
            <v>90683</v>
          </cell>
          <cell r="B454">
            <v>13098</v>
          </cell>
          <cell r="C454" t="str">
            <v>ALCA PREFORMADA DISTRIBUICAO P/ CABOS CA-CAA 21A 25MM</v>
          </cell>
          <cell r="D454">
            <v>1.5964007265021944</v>
          </cell>
        </row>
        <row r="455">
          <cell r="A455">
            <v>90721</v>
          </cell>
          <cell r="B455">
            <v>13099</v>
          </cell>
          <cell r="C455" t="str">
            <v>ALCA PREFORMADA DE SERVICO PARA CABO ALUMINIO 1/0 AWG</v>
          </cell>
          <cell r="D455">
            <v>1.7847999999999999</v>
          </cell>
        </row>
        <row r="456">
          <cell r="A456">
            <v>802920</v>
          </cell>
          <cell r="B456">
            <v>15090</v>
          </cell>
          <cell r="C456" t="str">
            <v>ENVELOPE SACO GRANDE</v>
          </cell>
          <cell r="D456">
            <v>1.61</v>
          </cell>
        </row>
        <row r="457">
          <cell r="A457">
            <v>802924</v>
          </cell>
          <cell r="B457">
            <v>15095</v>
          </cell>
          <cell r="C457" t="str">
            <v>ENVELOPE SACO MEDIO</v>
          </cell>
          <cell r="D457">
            <v>0.89</v>
          </cell>
        </row>
        <row r="458">
          <cell r="A458">
            <v>642585</v>
          </cell>
          <cell r="B458">
            <v>15180</v>
          </cell>
          <cell r="C458" t="str">
            <v>CAPA DE PROCESSO CPL CINZA</v>
          </cell>
          <cell r="D458">
            <v>0</v>
          </cell>
        </row>
        <row r="459">
          <cell r="A459">
            <v>2051</v>
          </cell>
          <cell r="B459">
            <v>15195</v>
          </cell>
          <cell r="C459" t="str">
            <v>CLIPS N 6/0 ACC GALVANIZADO</v>
          </cell>
          <cell r="D459">
            <v>1.5</v>
          </cell>
        </row>
        <row r="460">
          <cell r="A460">
            <v>892874</v>
          </cell>
          <cell r="B460">
            <v>15225</v>
          </cell>
          <cell r="C460" t="str">
            <v>BOBINA DE PAPEL P/ APARELHO DE FAX, MED. 216MM X 30M</v>
          </cell>
          <cell r="D460">
            <v>4.28</v>
          </cell>
        </row>
        <row r="461">
          <cell r="A461">
            <v>891763</v>
          </cell>
          <cell r="B461">
            <v>15285</v>
          </cell>
          <cell r="C461" t="str">
            <v>CANETA ESFEROGRAFICA COR PRETA, CORPO PLASTICO, TAMPA PLASTICA, ESCRITA GROSSA, FORMATO SEXTAVADO COMPRIMENTO 148MM</v>
          </cell>
          <cell r="D461">
            <v>0</v>
          </cell>
        </row>
        <row r="462">
          <cell r="A462">
            <v>891762</v>
          </cell>
          <cell r="B462">
            <v>15340</v>
          </cell>
          <cell r="C462" t="str">
            <v>BORRACHA RASURAS (BICOLOR)</v>
          </cell>
          <cell r="D462">
            <v>0</v>
          </cell>
        </row>
        <row r="463">
          <cell r="A463">
            <v>615400</v>
          </cell>
          <cell r="B463">
            <v>15382</v>
          </cell>
          <cell r="C463" t="str">
            <v>COLOCADOR E SACADOR DE PINO LE651</v>
          </cell>
          <cell r="D463">
            <v>232.5</v>
          </cell>
        </row>
        <row r="464">
          <cell r="A464">
            <v>891845</v>
          </cell>
          <cell r="B464">
            <v>15385</v>
          </cell>
          <cell r="C464" t="str">
            <v>CORRETIVO LIQUIDO A BASE DAGUA</v>
          </cell>
          <cell r="D464">
            <v>0</v>
          </cell>
        </row>
        <row r="465">
          <cell r="A465">
            <v>891781</v>
          </cell>
          <cell r="B465">
            <v>15465</v>
          </cell>
          <cell r="C465" t="str">
            <v>FITA DUREX 12X40MTS</v>
          </cell>
          <cell r="D465">
            <v>0</v>
          </cell>
        </row>
        <row r="466">
          <cell r="A466">
            <v>892744</v>
          </cell>
          <cell r="B466">
            <v>15500</v>
          </cell>
          <cell r="C466" t="str">
            <v>COLA BRANCA EM BASTAO</v>
          </cell>
          <cell r="D466">
            <v>0</v>
          </cell>
        </row>
        <row r="467">
          <cell r="A467">
            <v>891791</v>
          </cell>
          <cell r="B467">
            <v>15640</v>
          </cell>
          <cell r="C467" t="str">
            <v>MINA GRAFITE N 0,7MM</v>
          </cell>
          <cell r="D467">
            <v>0</v>
          </cell>
        </row>
        <row r="468">
          <cell r="A468">
            <v>632200</v>
          </cell>
          <cell r="B468">
            <v>15655</v>
          </cell>
          <cell r="C468" t="str">
            <v>REGUA PLASTICA TRANSPARENTE 40CM.</v>
          </cell>
          <cell r="D468">
            <v>0</v>
          </cell>
        </row>
        <row r="469">
          <cell r="A469">
            <v>641560</v>
          </cell>
          <cell r="B469">
            <v>15660</v>
          </cell>
          <cell r="C469" t="str">
            <v>EXTRATOR DE GRAMPO TIPO ESPATULA</v>
          </cell>
          <cell r="D469">
            <v>0</v>
          </cell>
        </row>
        <row r="470">
          <cell r="A470">
            <v>891780</v>
          </cell>
          <cell r="B470">
            <v>15685</v>
          </cell>
          <cell r="C470" t="str">
            <v>PERFURADOR DE PAPEL P/ ATE 100 FLS.</v>
          </cell>
          <cell r="D470">
            <v>0</v>
          </cell>
        </row>
        <row r="471">
          <cell r="A471">
            <v>631995</v>
          </cell>
          <cell r="B471">
            <v>15695</v>
          </cell>
          <cell r="C471" t="str">
            <v>BOBINA P/ CALCULADORA 57 MMX60M</v>
          </cell>
          <cell r="D471">
            <v>0</v>
          </cell>
        </row>
        <row r="472">
          <cell r="A472">
            <v>629962</v>
          </cell>
          <cell r="B472">
            <v>15720</v>
          </cell>
          <cell r="C472" t="str">
            <v>ALMOFADA P/ CARIMBO VERMELHO N 3</v>
          </cell>
          <cell r="D472">
            <v>0</v>
          </cell>
        </row>
        <row r="473">
          <cell r="A473">
            <v>2117</v>
          </cell>
          <cell r="B473">
            <v>15730</v>
          </cell>
          <cell r="C473" t="str">
            <v>TINTA P/ CARIMBO COR VERMELHA</v>
          </cell>
          <cell r="D473">
            <v>0</v>
          </cell>
        </row>
        <row r="474">
          <cell r="A474">
            <v>35680</v>
          </cell>
          <cell r="B474">
            <v>15760</v>
          </cell>
          <cell r="C474" t="str">
            <v>ENVELOPE TIPO OFICIO COR BRANCA</v>
          </cell>
          <cell r="D474">
            <v>0.46127103825136617</v>
          </cell>
        </row>
        <row r="475">
          <cell r="A475">
            <v>632564</v>
          </cell>
          <cell r="B475">
            <v>16040</v>
          </cell>
          <cell r="C475" t="str">
            <v>INTERRUPTOR  RETANGULAR SOBREPOR 1 TECLA 10 A</v>
          </cell>
          <cell r="D475">
            <v>5.52</v>
          </cell>
        </row>
        <row r="476">
          <cell r="A476">
            <v>640223</v>
          </cell>
          <cell r="B476">
            <v>16059</v>
          </cell>
          <cell r="C476" t="str">
            <v>ARRUELA P/ ELETRODUTO DE 1. 1/2"</v>
          </cell>
          <cell r="D476">
            <v>0.87418341232227481</v>
          </cell>
        </row>
        <row r="477">
          <cell r="A477">
            <v>631099</v>
          </cell>
          <cell r="B477">
            <v>16099</v>
          </cell>
          <cell r="C477" t="str">
            <v>ASSENTO SANITARIO</v>
          </cell>
          <cell r="D477">
            <v>9.1989999999999998</v>
          </cell>
        </row>
        <row r="478">
          <cell r="A478">
            <v>50796</v>
          </cell>
          <cell r="B478">
            <v>16112</v>
          </cell>
          <cell r="C478" t="str">
            <v>FITA ISOLANTE 19X20 3M</v>
          </cell>
          <cell r="D478">
            <v>6.91</v>
          </cell>
        </row>
        <row r="479">
          <cell r="A479">
            <v>690382</v>
          </cell>
          <cell r="B479">
            <v>16123</v>
          </cell>
          <cell r="C479" t="str">
            <v>BROCA ESCALONADA 04 A 20MM</v>
          </cell>
          <cell r="D479">
            <v>111.98166666666667</v>
          </cell>
        </row>
        <row r="480">
          <cell r="A480">
            <v>614238</v>
          </cell>
          <cell r="B480">
            <v>16202</v>
          </cell>
          <cell r="C480" t="str">
            <v>MACHADO LARGO DE LENHADOR - COM CABO - TRAMONTINA</v>
          </cell>
          <cell r="D480">
            <v>0</v>
          </cell>
        </row>
        <row r="481">
          <cell r="A481">
            <v>62611</v>
          </cell>
          <cell r="B481">
            <v>16415</v>
          </cell>
          <cell r="C481" t="str">
            <v>TOMADA SIMPLES (2 PINOS)</v>
          </cell>
          <cell r="D481">
            <v>2.2440009009009008</v>
          </cell>
        </row>
        <row r="482">
          <cell r="A482">
            <v>611179</v>
          </cell>
          <cell r="B482">
            <v>16702</v>
          </cell>
          <cell r="C482" t="str">
            <v>GARFO AJUSTADOR DE CONCHA LE686</v>
          </cell>
          <cell r="D482">
            <v>0</v>
          </cell>
        </row>
        <row r="483">
          <cell r="A483">
            <v>620572</v>
          </cell>
          <cell r="B483">
            <v>16934</v>
          </cell>
          <cell r="C483" t="str">
            <v>ENGATE PLAST 40X1/2</v>
          </cell>
          <cell r="D483">
            <v>1.5329999999999999</v>
          </cell>
        </row>
        <row r="484">
          <cell r="A484">
            <v>608827</v>
          </cell>
          <cell r="B484">
            <v>16937</v>
          </cell>
          <cell r="C484" t="str">
            <v>ANEL VEDACAO P/VASO SANITARIO</v>
          </cell>
          <cell r="D484">
            <v>4.8410000000000002</v>
          </cell>
        </row>
        <row r="485">
          <cell r="A485">
            <v>891764</v>
          </cell>
          <cell r="B485">
            <v>17014</v>
          </cell>
          <cell r="C485" t="str">
            <v>CANETA PERSONALISADA ESCRITA AZUL</v>
          </cell>
          <cell r="D485">
            <v>0</v>
          </cell>
        </row>
        <row r="486">
          <cell r="A486">
            <v>633463</v>
          </cell>
          <cell r="B486">
            <v>17030</v>
          </cell>
          <cell r="C486" t="str">
            <v>ANOTE E COLE 76X76, CUBO NEON, BL C/ 400 FOLHAS</v>
          </cell>
          <cell r="D486">
            <v>0</v>
          </cell>
        </row>
        <row r="487">
          <cell r="A487">
            <v>633464</v>
          </cell>
          <cell r="B487">
            <v>17036</v>
          </cell>
          <cell r="C487" t="str">
            <v>ANOTE E COLE 76X 102 AMARELO BLOCO COM 100 FOLHAS</v>
          </cell>
          <cell r="D487">
            <v>0</v>
          </cell>
        </row>
        <row r="488">
          <cell r="A488">
            <v>642629</v>
          </cell>
          <cell r="B488">
            <v>19159</v>
          </cell>
          <cell r="C488" t="str">
            <v>DESKTOP PADRAO - DELL OPTIPLEX 3060 V2019</v>
          </cell>
          <cell r="D488">
            <v>0</v>
          </cell>
        </row>
        <row r="489">
          <cell r="A489">
            <v>642937</v>
          </cell>
          <cell r="B489">
            <v>19165</v>
          </cell>
          <cell r="C489" t="str">
            <v>MONITOR COM BASE REGULAVEL 21,5" P2219H - DELL</v>
          </cell>
          <cell r="D489">
            <v>0</v>
          </cell>
        </row>
        <row r="490">
          <cell r="A490">
            <v>642632</v>
          </cell>
          <cell r="B490">
            <v>19168</v>
          </cell>
          <cell r="C490" t="str">
            <v>MICROCOMPUTADOR PORTATIL DELL LATITUDE 14 3490</v>
          </cell>
          <cell r="D490">
            <v>0</v>
          </cell>
        </row>
        <row r="491">
          <cell r="A491">
            <v>630431</v>
          </cell>
          <cell r="B491">
            <v>19187</v>
          </cell>
          <cell r="C491" t="str">
            <v>MODULO SIM</v>
          </cell>
          <cell r="D491">
            <v>9259.26</v>
          </cell>
        </row>
        <row r="492">
          <cell r="A492">
            <v>613637</v>
          </cell>
          <cell r="B492">
            <v>19189</v>
          </cell>
          <cell r="C492" t="str">
            <v>CARTUCHO TONNER P/ IMPRESSORA HP CM 2320 REF. CC 533A MAGENTA</v>
          </cell>
          <cell r="D492">
            <v>0</v>
          </cell>
        </row>
        <row r="493">
          <cell r="A493">
            <v>638653</v>
          </cell>
          <cell r="B493">
            <v>19213</v>
          </cell>
          <cell r="C493" t="str">
            <v>RACK OUTDOOR IP55 18UX600X800MM P/ USO AO TEMPO, COM SISTEMA DE EXAUSTAO</v>
          </cell>
          <cell r="D493">
            <v>8829.94</v>
          </cell>
        </row>
        <row r="494">
          <cell r="A494">
            <v>617964</v>
          </cell>
          <cell r="B494">
            <v>19214</v>
          </cell>
          <cell r="C494" t="str">
            <v>MOUSE OPTICO BLUETOOTH</v>
          </cell>
          <cell r="D494">
            <v>0</v>
          </cell>
        </row>
        <row r="495">
          <cell r="A495">
            <v>642921</v>
          </cell>
          <cell r="B495">
            <v>19248</v>
          </cell>
          <cell r="C495" t="str">
            <v>SUPORTE PARA MONTAGEM DE MONITOR, ENCAIXE TRASEIRO - DELL</v>
          </cell>
          <cell r="D495">
            <v>0</v>
          </cell>
        </row>
        <row r="496">
          <cell r="A496">
            <v>618095</v>
          </cell>
          <cell r="B496">
            <v>19287</v>
          </cell>
          <cell r="C496" t="str">
            <v>PORCA GAIOLA P/ PARAFUSO M5</v>
          </cell>
          <cell r="D496">
            <v>5.83</v>
          </cell>
        </row>
        <row r="497">
          <cell r="A497">
            <v>609598</v>
          </cell>
          <cell r="B497">
            <v>19511</v>
          </cell>
          <cell r="C497" t="str">
            <v>SWITCH DE DISTRIBUICAO TIPO I</v>
          </cell>
          <cell r="D497">
            <v>0</v>
          </cell>
        </row>
        <row r="498">
          <cell r="A498">
            <v>609598</v>
          </cell>
          <cell r="B498">
            <v>19512</v>
          </cell>
          <cell r="C498" t="str">
            <v>SWITCH DE DISTRIBUICAO TIPO II</v>
          </cell>
          <cell r="D498">
            <v>0</v>
          </cell>
        </row>
        <row r="499">
          <cell r="A499">
            <v>609598</v>
          </cell>
          <cell r="B499">
            <v>19513</v>
          </cell>
          <cell r="C499" t="str">
            <v>SWITCH DE ACESSO TIPO I</v>
          </cell>
          <cell r="D499">
            <v>0</v>
          </cell>
        </row>
        <row r="500">
          <cell r="A500">
            <v>621016</v>
          </cell>
          <cell r="B500">
            <v>19514</v>
          </cell>
          <cell r="C500" t="str">
            <v>CONTROLADORA WIRELLES</v>
          </cell>
          <cell r="D500">
            <v>0</v>
          </cell>
        </row>
        <row r="501">
          <cell r="A501">
            <v>608103</v>
          </cell>
          <cell r="B501">
            <v>19537</v>
          </cell>
          <cell r="C501" t="str">
            <v>CONECTOR SFP DE 1G SX MULTIMODO</v>
          </cell>
          <cell r="D501">
            <v>0</v>
          </cell>
        </row>
        <row r="502">
          <cell r="A502">
            <v>614670</v>
          </cell>
          <cell r="B502">
            <v>19538</v>
          </cell>
          <cell r="C502" t="str">
            <v>CONECTOR SFP DE 1G LX/LH MONOMODO</v>
          </cell>
          <cell r="D502">
            <v>0</v>
          </cell>
        </row>
        <row r="503">
          <cell r="A503">
            <v>640338</v>
          </cell>
          <cell r="B503">
            <v>19539</v>
          </cell>
          <cell r="C503" t="str">
            <v>CONECTOR 10GB SR X2</v>
          </cell>
          <cell r="D503">
            <v>0</v>
          </cell>
        </row>
        <row r="504">
          <cell r="A504">
            <v>605124</v>
          </cell>
          <cell r="B504">
            <v>19710</v>
          </cell>
          <cell r="C504" t="str">
            <v>CONECTOR RG58 MACHO</v>
          </cell>
          <cell r="D504">
            <v>13.44</v>
          </cell>
        </row>
        <row r="505">
          <cell r="A505">
            <v>613635</v>
          </cell>
          <cell r="B505">
            <v>19894</v>
          </cell>
          <cell r="C505" t="str">
            <v>CARTUCHO TONNER P/ IMPRESSORA HP CM2320 REF. CC531A FABRICANTE: HP</v>
          </cell>
          <cell r="D505">
            <v>0</v>
          </cell>
        </row>
        <row r="506">
          <cell r="A506">
            <v>613636</v>
          </cell>
          <cell r="B506">
            <v>19896</v>
          </cell>
          <cell r="C506" t="str">
            <v>CARTUCHO TONNER P/ IMPRESSORA HP CM 2320 REF. CC532A FABRICANTE HP</v>
          </cell>
          <cell r="D506">
            <v>0</v>
          </cell>
        </row>
        <row r="507">
          <cell r="A507">
            <v>619457</v>
          </cell>
          <cell r="B507">
            <v>19908</v>
          </cell>
          <cell r="C507" t="str">
            <v>MOCHILA DELL PROFISSIONAL EM POLIESTER</v>
          </cell>
          <cell r="D507">
            <v>0</v>
          </cell>
        </row>
        <row r="508">
          <cell r="A508">
            <v>642172</v>
          </cell>
          <cell r="B508">
            <v>19919</v>
          </cell>
          <cell r="C508" t="str">
            <v>TECLADO COM FIO PARA COMPUTADOR - ALFANUMERICO DE 107 TECLAS, PADRAO PTBR - DELL</v>
          </cell>
          <cell r="D508">
            <v>0</v>
          </cell>
        </row>
        <row r="509">
          <cell r="A509">
            <v>614619</v>
          </cell>
          <cell r="B509">
            <v>20015</v>
          </cell>
          <cell r="C509" t="str">
            <v>ESTACAO REPETIDORA CRUZADA VHF/FM</v>
          </cell>
          <cell r="D509">
            <v>0</v>
          </cell>
        </row>
        <row r="510">
          <cell r="A510">
            <v>623125</v>
          </cell>
          <cell r="B510">
            <v>20016</v>
          </cell>
          <cell r="C510" t="str">
            <v>REMOTA P/ TELEMEDICAO</v>
          </cell>
          <cell r="D510">
            <v>858.52949999999998</v>
          </cell>
        </row>
        <row r="511">
          <cell r="A511">
            <v>638791</v>
          </cell>
          <cell r="B511">
            <v>20034</v>
          </cell>
          <cell r="C511" t="str">
            <v>ESTACAO DE RADIO COMUNICACAO DIGITAL FIXA</v>
          </cell>
          <cell r="D511">
            <v>0</v>
          </cell>
        </row>
        <row r="512">
          <cell r="A512">
            <v>638447</v>
          </cell>
          <cell r="B512">
            <v>20044</v>
          </cell>
          <cell r="C512" t="str">
            <v>RADIO ACCESS POINT, DUAL REMOTE OU REPETIDOR, PORTA ETHERNET E SERIAL, SPECTRUM 902-907,5 E 915-928 MHZ, 1W 10 A 60 VCC E ENCRIPTACAO AES-256</v>
          </cell>
          <cell r="D512">
            <v>0</v>
          </cell>
        </row>
        <row r="513">
          <cell r="A513">
            <v>642708</v>
          </cell>
          <cell r="B513">
            <v>20046</v>
          </cell>
          <cell r="C513" t="str">
            <v>UNIDADE CONCENTRADORA DE COMUNICACAO - UCC</v>
          </cell>
          <cell r="D513">
            <v>7317.86</v>
          </cell>
        </row>
        <row r="514">
          <cell r="A514">
            <v>619987</v>
          </cell>
          <cell r="B514">
            <v>20049</v>
          </cell>
          <cell r="C514" t="str">
            <v>RELE DIGITAL DE PROTECAO PARA DJ/RELIGADOR 13,8KV (PL300 IC)</v>
          </cell>
          <cell r="D514">
            <v>6270.71</v>
          </cell>
        </row>
        <row r="515">
          <cell r="A515">
            <v>619987</v>
          </cell>
          <cell r="B515">
            <v>20052</v>
          </cell>
          <cell r="C515" t="str">
            <v>RELE DIGITAL DE PROTECAO PARA DJ 13,8KV - BT TRAFO 69/13,8KV (PL300 IB)</v>
          </cell>
          <cell r="D515">
            <v>6075.9049999999997</v>
          </cell>
        </row>
        <row r="516">
          <cell r="A516">
            <v>613654</v>
          </cell>
          <cell r="B516">
            <v>20053</v>
          </cell>
          <cell r="C516" t="str">
            <v>RELE DIGITAL DE PROTECAO DIFERENCIAL PARA TRAFOS (PD300)</v>
          </cell>
          <cell r="D516">
            <v>7358.42</v>
          </cell>
        </row>
        <row r="517">
          <cell r="A517">
            <v>615644</v>
          </cell>
          <cell r="B517">
            <v>20057</v>
          </cell>
          <cell r="C517" t="str">
            <v>SWITCH GERENCIAVEL INDUSTRIAL</v>
          </cell>
          <cell r="D517">
            <v>0</v>
          </cell>
        </row>
        <row r="518">
          <cell r="A518">
            <v>642285</v>
          </cell>
          <cell r="B518">
            <v>20058</v>
          </cell>
          <cell r="C518" t="str">
            <v>INVERSOR 125VCC / 220VCA</v>
          </cell>
          <cell r="D518">
            <v>0</v>
          </cell>
        </row>
        <row r="519">
          <cell r="A519">
            <v>615705</v>
          </cell>
          <cell r="B519">
            <v>20059</v>
          </cell>
          <cell r="C519" t="str">
            <v>EQUIPAMENTO DE SICRONIZACAO - GPS</v>
          </cell>
          <cell r="D519">
            <v>0</v>
          </cell>
        </row>
        <row r="520">
          <cell r="A520">
            <v>620593</v>
          </cell>
          <cell r="B520">
            <v>20081</v>
          </cell>
          <cell r="C520" t="str">
            <v>PROCESSADOR DE ENTRADA E SAIDA DIGITAIS PARA MONITORAMENTO, CONTROLE, PROTECAO DE EQUIPAMENTOS – SEL 2440</v>
          </cell>
          <cell r="D520">
            <v>0</v>
          </cell>
        </row>
        <row r="521">
          <cell r="A521">
            <v>619987</v>
          </cell>
          <cell r="B521">
            <v>20087</v>
          </cell>
          <cell r="C521" t="str">
            <v>RELE DE PROTECAO TCP-C +PL300ND</v>
          </cell>
          <cell r="D521">
            <v>22665.9</v>
          </cell>
        </row>
        <row r="522">
          <cell r="A522">
            <v>619987</v>
          </cell>
          <cell r="B522">
            <v>20088</v>
          </cell>
          <cell r="C522" t="str">
            <v>RELE DE PROTECAO PL70 IM A12Z220</v>
          </cell>
          <cell r="D522">
            <v>4260.4033333333327</v>
          </cell>
        </row>
        <row r="523">
          <cell r="A523">
            <v>610462</v>
          </cell>
          <cell r="B523">
            <v>20125</v>
          </cell>
          <cell r="C523" t="str">
            <v>ARCO DE SERRA 8 - 12 POL</v>
          </cell>
          <cell r="D523">
            <v>0</v>
          </cell>
        </row>
        <row r="524">
          <cell r="A524">
            <v>620026</v>
          </cell>
          <cell r="B524">
            <v>20500</v>
          </cell>
          <cell r="C524" t="str">
            <v>ENXADAO COM CABO</v>
          </cell>
          <cell r="D524">
            <v>47.29</v>
          </cell>
        </row>
        <row r="525">
          <cell r="A525">
            <v>613322</v>
          </cell>
          <cell r="B525">
            <v>20600</v>
          </cell>
          <cell r="C525" t="str">
            <v>CAVALOTE EM ACO FORJADO GALVANIZADO RUP 24000KGF</v>
          </cell>
          <cell r="D525">
            <v>0</v>
          </cell>
        </row>
        <row r="526">
          <cell r="A526">
            <v>627474</v>
          </cell>
          <cell r="B526">
            <v>20601</v>
          </cell>
          <cell r="C526" t="str">
            <v>JOGO DE SOQUETE TRAMONTINA 1/2 8 A 32 - COM 22 PECAS</v>
          </cell>
          <cell r="D526">
            <v>0</v>
          </cell>
        </row>
        <row r="527">
          <cell r="A527">
            <v>90415</v>
          </cell>
          <cell r="B527">
            <v>21020</v>
          </cell>
          <cell r="C527" t="str">
            <v>FITA ISOLANTE ELETRICA P/ 750V 19X20M 0,19MM</v>
          </cell>
          <cell r="D527">
            <v>0</v>
          </cell>
        </row>
        <row r="528">
          <cell r="A528">
            <v>638208</v>
          </cell>
          <cell r="B528">
            <v>21024</v>
          </cell>
          <cell r="C528" t="str">
            <v>MESA RETA DIMENSOES 1200 X 600 X 740MM</v>
          </cell>
          <cell r="D528">
            <v>0</v>
          </cell>
        </row>
        <row r="529">
          <cell r="A529">
            <v>90414</v>
          </cell>
          <cell r="B529">
            <v>21027</v>
          </cell>
          <cell r="C529" t="str">
            <v>FITA ISOLANTE ALTA TENSAO 19MM X 10MT</v>
          </cell>
          <cell r="D529">
            <v>0</v>
          </cell>
        </row>
        <row r="530">
          <cell r="A530">
            <v>611442</v>
          </cell>
          <cell r="B530">
            <v>21090</v>
          </cell>
          <cell r="C530" t="str">
            <v>RELOGIO TERMO-HIGROMETRO MINIPA MOD MT-242</v>
          </cell>
          <cell r="D530">
            <v>154.9</v>
          </cell>
        </row>
        <row r="531">
          <cell r="A531">
            <v>631921</v>
          </cell>
          <cell r="B531">
            <v>21180</v>
          </cell>
          <cell r="C531" t="str">
            <v>DVD -R</v>
          </cell>
          <cell r="D531">
            <v>0</v>
          </cell>
        </row>
        <row r="532">
          <cell r="A532">
            <v>610401</v>
          </cell>
          <cell r="B532">
            <v>21193</v>
          </cell>
          <cell r="C532" t="str">
            <v>CADEIRA DIGITADOR GIRATORIA EXECUTIVA</v>
          </cell>
          <cell r="D532">
            <v>0</v>
          </cell>
        </row>
        <row r="533">
          <cell r="A533">
            <v>620258</v>
          </cell>
          <cell r="B533">
            <v>21205</v>
          </cell>
          <cell r="C533" t="str">
            <v xml:space="preserve">CARRO PLATAFORMA 4 RODAS PNEU E CAMARA, NAS DIMENSOES DE 1500X800MM , ASSOALHO DE MADEIRA,CAPACIDADE 600KG, PESO APROX. 25KG, FABICANTE- FRIZA </v>
          </cell>
          <cell r="D533">
            <v>0</v>
          </cell>
        </row>
        <row r="534">
          <cell r="A534">
            <v>90447</v>
          </cell>
          <cell r="B534">
            <v>21985</v>
          </cell>
          <cell r="C534" t="str">
            <v>PERFIL "U" ACO CARBONO LAMINADO, COMP. 900MM, ALT. 38MM, LARG. 76MM</v>
          </cell>
          <cell r="D534">
            <v>45.811700000000002</v>
          </cell>
        </row>
        <row r="535">
          <cell r="A535">
            <v>614100</v>
          </cell>
          <cell r="B535">
            <v>22001</v>
          </cell>
          <cell r="C535" t="str">
            <v>MARRETA DE 2KG</v>
          </cell>
          <cell r="D535">
            <v>36.63917142857143</v>
          </cell>
        </row>
        <row r="536">
          <cell r="A536">
            <v>492010</v>
          </cell>
          <cell r="B536">
            <v>22007</v>
          </cell>
          <cell r="C536" t="str">
            <v>CAPACETE DE SEGURANCA P/ ELETRICISTA COR BRANCA</v>
          </cell>
          <cell r="D536">
            <v>34.529894841269837</v>
          </cell>
        </row>
        <row r="537">
          <cell r="A537">
            <v>491603</v>
          </cell>
          <cell r="B537">
            <v>22009</v>
          </cell>
          <cell r="C537" t="str">
            <v>CINTURAO DE SEGURANCA PESSOAL TIPO PARAQUEDISTA P/ ELETRICISTA (MEDIO)</v>
          </cell>
          <cell r="D537">
            <v>651.29577499999994</v>
          </cell>
        </row>
        <row r="538">
          <cell r="A538">
            <v>491580</v>
          </cell>
          <cell r="B538">
            <v>22010</v>
          </cell>
          <cell r="C538" t="str">
            <v>PERNEIRA DE SEGURANCA EM COURO SINTETICO</v>
          </cell>
          <cell r="D538">
            <v>70.289999999999992</v>
          </cell>
        </row>
        <row r="539">
          <cell r="A539">
            <v>603904</v>
          </cell>
          <cell r="B539">
            <v>22012</v>
          </cell>
          <cell r="C539" t="str">
            <v>BASTAO P/ GRAMPO DE LINHA VIVA</v>
          </cell>
          <cell r="D539">
            <v>0</v>
          </cell>
        </row>
        <row r="540">
          <cell r="A540">
            <v>37747</v>
          </cell>
          <cell r="B540">
            <v>22024</v>
          </cell>
          <cell r="C540" t="str">
            <v>PROTETOR SOLAR</v>
          </cell>
          <cell r="D540">
            <v>14.896030864197529</v>
          </cell>
        </row>
        <row r="541">
          <cell r="A541">
            <v>35832</v>
          </cell>
          <cell r="B541">
            <v>22027</v>
          </cell>
          <cell r="C541" t="str">
            <v>TALABARTE DE SUSPENSAO E POSICIONAMENTO</v>
          </cell>
          <cell r="D541">
            <v>81.070000000000007</v>
          </cell>
        </row>
        <row r="542">
          <cell r="A542">
            <v>4266</v>
          </cell>
          <cell r="B542">
            <v>22028</v>
          </cell>
          <cell r="C542" t="str">
            <v>MOSQUETAO OVAL EM ALUMINIO OU ACO DUPLA TRAVA, ABERTURA DE 15 A 18MM,</v>
          </cell>
          <cell r="D542">
            <v>93.297227459016398</v>
          </cell>
        </row>
        <row r="543">
          <cell r="A543">
            <v>421593</v>
          </cell>
          <cell r="B543">
            <v>22050</v>
          </cell>
          <cell r="C543" t="str">
            <v>CARNEIRA EM PLASTICO P/ CAPACETE DE SEGURANCA</v>
          </cell>
          <cell r="D543">
            <v>27.5</v>
          </cell>
        </row>
        <row r="544">
          <cell r="A544">
            <v>627702</v>
          </cell>
          <cell r="B544">
            <v>22051</v>
          </cell>
          <cell r="C544" t="str">
            <v>AFERIDOR DO TESTADOR ISOLOMETRO TILV-16AFT</v>
          </cell>
          <cell r="D544">
            <v>0</v>
          </cell>
        </row>
        <row r="545">
          <cell r="A545">
            <v>491607</v>
          </cell>
          <cell r="B545">
            <v>22052</v>
          </cell>
          <cell r="C545" t="str">
            <v>BANDEIROLA DE SINALIZACAO P/ ESCADA</v>
          </cell>
          <cell r="D545">
            <v>12.2291048</v>
          </cell>
        </row>
        <row r="546">
          <cell r="A546">
            <v>421582</v>
          </cell>
          <cell r="B546">
            <v>22055</v>
          </cell>
          <cell r="C546" t="str">
            <v>CONE DE SEGURANCA P/ SINALIZACAO BORRACHA 750MM</v>
          </cell>
          <cell r="D546">
            <v>61.457048484848485</v>
          </cell>
        </row>
        <row r="547">
          <cell r="A547">
            <v>616787</v>
          </cell>
          <cell r="B547">
            <v>22066</v>
          </cell>
          <cell r="C547" t="str">
            <v>CORDA DE POLIPROPILENO TRANCADA 10MM</v>
          </cell>
          <cell r="D547">
            <v>5.0600000000000005</v>
          </cell>
        </row>
        <row r="548">
          <cell r="A548">
            <v>3534</v>
          </cell>
          <cell r="B548">
            <v>22077</v>
          </cell>
          <cell r="C548" t="str">
            <v>LENCOL ISOLANTE (5.000V)</v>
          </cell>
          <cell r="D548">
            <v>69.75</v>
          </cell>
        </row>
        <row r="549">
          <cell r="A549">
            <v>35837</v>
          </cell>
          <cell r="B549">
            <v>22083</v>
          </cell>
          <cell r="C549" t="str">
            <v>DISPOSITIVO PARA FIXACAO DE LINHA DE VIDA NA CABECA DO POSTE - ICC - AGULHAO</v>
          </cell>
          <cell r="D549">
            <v>70.400000000000006</v>
          </cell>
        </row>
        <row r="550">
          <cell r="A550">
            <v>625686</v>
          </cell>
          <cell r="B550">
            <v>22084</v>
          </cell>
          <cell r="C550" t="str">
            <v>FITA DE ANCORAGEM DE 1.200MM</v>
          </cell>
          <cell r="D550">
            <v>74.8</v>
          </cell>
        </row>
        <row r="551">
          <cell r="A551">
            <v>38031</v>
          </cell>
          <cell r="B551">
            <v>22087</v>
          </cell>
          <cell r="C551" t="str">
            <v>FITA DE ANCORAGEM P/ UTILIZACAO EM ESCADA EXTENSIVEL</v>
          </cell>
          <cell r="D551">
            <v>106.7</v>
          </cell>
        </row>
        <row r="552">
          <cell r="A552">
            <v>37905</v>
          </cell>
          <cell r="B552">
            <v>22095</v>
          </cell>
          <cell r="C552" t="str">
            <v>OCULOS DE SEGURANCA EM POLICARBONATO INCOLOR</v>
          </cell>
          <cell r="D552">
            <v>29.36</v>
          </cell>
        </row>
        <row r="553">
          <cell r="A553">
            <v>37906</v>
          </cell>
          <cell r="B553">
            <v>22096</v>
          </cell>
          <cell r="C553" t="str">
            <v>OCULOS DE SEGURANCA EM POLICARBONATO CINZA</v>
          </cell>
          <cell r="D553">
            <v>33.159999999999997</v>
          </cell>
        </row>
        <row r="554">
          <cell r="A554">
            <v>35832</v>
          </cell>
          <cell r="B554">
            <v>22106</v>
          </cell>
          <cell r="C554" t="str">
            <v>TALABARTE DE SEGURANCA TIPO Y</v>
          </cell>
          <cell r="D554">
            <v>319</v>
          </cell>
        </row>
        <row r="555">
          <cell r="A555">
            <v>632996</v>
          </cell>
          <cell r="B555">
            <v>22110</v>
          </cell>
          <cell r="C555" t="str">
            <v>TESTADOR DE DE BASTOES REDUZIDO TBM-127</v>
          </cell>
          <cell r="D555">
            <v>0</v>
          </cell>
        </row>
        <row r="556">
          <cell r="A556">
            <v>491603</v>
          </cell>
          <cell r="B556">
            <v>22121</v>
          </cell>
          <cell r="C556" t="str">
            <v>KIT ALTURA DIELETRICO PARA ELETRICISTA TAMNAHO - P</v>
          </cell>
          <cell r="D556">
            <v>942.14563999999996</v>
          </cell>
        </row>
        <row r="557">
          <cell r="A557">
            <v>491604</v>
          </cell>
          <cell r="B557">
            <v>22122</v>
          </cell>
          <cell r="C557" t="str">
            <v>KIT ALTURA DIELETRICO PARA ELETRICISTA TAMNAHO - M</v>
          </cell>
          <cell r="D557">
            <v>795.55899999999997</v>
          </cell>
        </row>
        <row r="558">
          <cell r="A558">
            <v>35896</v>
          </cell>
          <cell r="B558">
            <v>22123</v>
          </cell>
          <cell r="C558" t="str">
            <v>KIT ALTURA DIELETRICO PARA ELETRICISTA TAMNAHO - G</v>
          </cell>
          <cell r="D558">
            <v>834.86324324324323</v>
          </cell>
        </row>
        <row r="559">
          <cell r="A559">
            <v>607695</v>
          </cell>
          <cell r="B559">
            <v>22131</v>
          </cell>
          <cell r="C559" t="str">
            <v>ESPORAS</v>
          </cell>
          <cell r="D559">
            <v>0</v>
          </cell>
        </row>
        <row r="560">
          <cell r="A560">
            <v>607733</v>
          </cell>
          <cell r="B560">
            <v>22160</v>
          </cell>
          <cell r="C560" t="str">
            <v>CARRETILHA DE ALUMINIO GANCHO COM OLHAL E TRAVA</v>
          </cell>
          <cell r="D560">
            <v>0</v>
          </cell>
        </row>
        <row r="561">
          <cell r="A561">
            <v>607581</v>
          </cell>
          <cell r="B561">
            <v>22161</v>
          </cell>
          <cell r="C561" t="str">
            <v>CARRETILHA DUPLA ACAO</v>
          </cell>
          <cell r="D561">
            <v>0</v>
          </cell>
        </row>
        <row r="562">
          <cell r="A562">
            <v>618793</v>
          </cell>
          <cell r="B562">
            <v>22187</v>
          </cell>
          <cell r="C562" t="str">
            <v>CONJUNTO ATERRAMENTO TEMPORARIO 138KV</v>
          </cell>
          <cell r="D562">
            <v>1818.098</v>
          </cell>
        </row>
        <row r="563">
          <cell r="A563">
            <v>491695</v>
          </cell>
          <cell r="B563">
            <v>22221</v>
          </cell>
          <cell r="C563" t="str">
            <v>LUVA DE SEGURANCA ISOLANTE DE BORRACHA CLASSE 4 TIPO II (USO ATE 36KV)</v>
          </cell>
          <cell r="D563">
            <v>874.78600000000006</v>
          </cell>
        </row>
        <row r="564">
          <cell r="A564">
            <v>491694</v>
          </cell>
          <cell r="B564">
            <v>22223</v>
          </cell>
          <cell r="C564" t="str">
            <v>LUVA DE SEGURANCA ISOLANTE DE BORRACHA CLASSE 2 TIPO II (USO ATE 17KV)</v>
          </cell>
          <cell r="D564">
            <v>312.92095909090909</v>
          </cell>
        </row>
        <row r="565">
          <cell r="A565">
            <v>491693</v>
          </cell>
          <cell r="B565">
            <v>22224</v>
          </cell>
          <cell r="C565" t="str">
            <v>LUVA DE SEGURANCA ISOLANTE DE BORRACHA CLASSE 0 TIPO II (USO ATE 1KV)</v>
          </cell>
          <cell r="D565">
            <v>187.71396019417475</v>
          </cell>
        </row>
        <row r="566">
          <cell r="A566">
            <v>491704</v>
          </cell>
          <cell r="B566">
            <v>22225</v>
          </cell>
          <cell r="C566" t="str">
            <v>LUVA DE VAQUETA (PELICA)</v>
          </cell>
          <cell r="D566">
            <v>13.075746675531914</v>
          </cell>
        </row>
        <row r="567">
          <cell r="A567">
            <v>37770</v>
          </cell>
          <cell r="B567">
            <v>22307</v>
          </cell>
          <cell r="C567" t="str">
            <v>DISPOSITIVO FIXACAO LINHA VIDA - AGULHAO 1020 ISOL 1KV 1500KGF</v>
          </cell>
          <cell r="D567">
            <v>86.023400000000009</v>
          </cell>
        </row>
        <row r="568">
          <cell r="A568">
            <v>630564</v>
          </cell>
          <cell r="B568">
            <v>22320</v>
          </cell>
          <cell r="C568" t="str">
            <v>TESTE DE VOLTAGEM P/ BAIXA TENSAO</v>
          </cell>
          <cell r="D568">
            <v>35.78521818181818</v>
          </cell>
        </row>
        <row r="569">
          <cell r="A569">
            <v>892201</v>
          </cell>
          <cell r="B569">
            <v>22370</v>
          </cell>
          <cell r="C569" t="str">
            <v>PAPEL A3</v>
          </cell>
          <cell r="D569">
            <v>0</v>
          </cell>
        </row>
        <row r="570">
          <cell r="A570">
            <v>628700</v>
          </cell>
          <cell r="B570">
            <v>22412</v>
          </cell>
          <cell r="C570" t="str">
            <v>TRANSFORMADOR DE MEDIDA, CORRENTE, 15KV, 2:1, 10-5A, 0,3C12,5, INTERNO</v>
          </cell>
          <cell r="D570">
            <v>200.48939841269842</v>
          </cell>
        </row>
        <row r="571">
          <cell r="A571">
            <v>628699</v>
          </cell>
          <cell r="B571">
            <v>22414</v>
          </cell>
          <cell r="C571" t="str">
            <v>TRANSFORMADOR DE MEDIDA, CORRENTE, 15KV, 3:1, 15-5A, 0,3C12,5, INTERNO</v>
          </cell>
          <cell r="D571">
            <v>494.74468666666667</v>
          </cell>
        </row>
        <row r="572">
          <cell r="A572">
            <v>633197</v>
          </cell>
          <cell r="B572">
            <v>22416</v>
          </cell>
          <cell r="C572" t="str">
            <v>CANIVETE RETO LAMINA 100 MM</v>
          </cell>
          <cell r="D572">
            <v>0</v>
          </cell>
        </row>
        <row r="573">
          <cell r="A573">
            <v>4229</v>
          </cell>
          <cell r="B573">
            <v>22445</v>
          </cell>
          <cell r="C573" t="str">
            <v>FITA ZEBRADA P/ ISOLAMENTO E SINALIZACAO DE AREA</v>
          </cell>
          <cell r="D573">
            <v>33.314709756097564</v>
          </cell>
        </row>
        <row r="574">
          <cell r="A574">
            <v>606887</v>
          </cell>
          <cell r="B574">
            <v>22450</v>
          </cell>
          <cell r="C574" t="str">
            <v>DETECTOR DE AUSENCIA DE TENSAO 5A 40KV</v>
          </cell>
          <cell r="D574">
            <v>0</v>
          </cell>
        </row>
        <row r="575">
          <cell r="A575">
            <v>710306</v>
          </cell>
          <cell r="B575">
            <v>22513</v>
          </cell>
          <cell r="C575" t="str">
            <v>CAMISA MASCULINA RETARDANTE ANTI CHAMA - "XG"</v>
          </cell>
          <cell r="D575">
            <v>0</v>
          </cell>
        </row>
        <row r="576">
          <cell r="A576">
            <v>620435</v>
          </cell>
          <cell r="B576">
            <v>22533</v>
          </cell>
          <cell r="C576" t="str">
            <v>CALCA MOTOSSERRISTA 8 CAMADAS TECMATER MANDARIM - TAMANHO "M"</v>
          </cell>
          <cell r="D576">
            <v>211.89910447761193</v>
          </cell>
        </row>
        <row r="577">
          <cell r="A577">
            <v>620436</v>
          </cell>
          <cell r="B577">
            <v>22536</v>
          </cell>
          <cell r="C577" t="str">
            <v>CAMISA MOTOSSERRISTA 8 CAMADAS TECMATER MANDARIM - TAMANHO "G"</v>
          </cell>
          <cell r="D577">
            <v>85.03</v>
          </cell>
        </row>
        <row r="578">
          <cell r="A578">
            <v>611034</v>
          </cell>
          <cell r="B578">
            <v>22561</v>
          </cell>
          <cell r="C578" t="str">
            <v>INFLADOR DE LUVAS ISOLANTES PORTATIL</v>
          </cell>
          <cell r="D578">
            <v>0</v>
          </cell>
        </row>
        <row r="579">
          <cell r="A579">
            <v>37768</v>
          </cell>
          <cell r="B579">
            <v>22595</v>
          </cell>
          <cell r="C579" t="str">
            <v>TRAVA-QUEDAS GUIADO, CONFECCIONADO EM ACO INOX, C/ DISPOSITIVO AUTOMATICO DE SUBIDA E DESCIDA S/ NECESSIDADE DE INTERFERENCIA DO USUARIO</v>
          </cell>
          <cell r="D579">
            <v>208.82303863636363</v>
          </cell>
        </row>
        <row r="580">
          <cell r="A580">
            <v>320527</v>
          </cell>
          <cell r="B580">
            <v>22600</v>
          </cell>
          <cell r="C580" t="str">
            <v>BALACLAVA CAPUS ANTICHAMAS</v>
          </cell>
          <cell r="D580">
            <v>59.333731764705881</v>
          </cell>
        </row>
        <row r="581">
          <cell r="A581">
            <v>690375</v>
          </cell>
          <cell r="B581">
            <v>23005</v>
          </cell>
          <cell r="C581" t="str">
            <v>RELIGADOR AUTOMATICO AUTOALIMENTADO ELETRONICO 25KV 60HZ (TRIPSAVER)</v>
          </cell>
          <cell r="D581">
            <v>10959.2</v>
          </cell>
        </row>
        <row r="582">
          <cell r="A582">
            <v>638422</v>
          </cell>
          <cell r="B582">
            <v>23017</v>
          </cell>
          <cell r="C582" t="str">
            <v>RELIGADOR AUTOMATICO TRIFASICO 35KV 12,5KA 630A NBI 170KV - OSM38</v>
          </cell>
          <cell r="D582">
            <v>48250</v>
          </cell>
        </row>
        <row r="583">
          <cell r="A583">
            <v>620235</v>
          </cell>
          <cell r="B583">
            <v>23025</v>
          </cell>
          <cell r="C583" t="str">
            <v>RELIGADOR TRIFASICO 15KV, 600A 12,5 KA P/ SUBSTACAO</v>
          </cell>
          <cell r="D583">
            <v>42600</v>
          </cell>
        </row>
        <row r="584">
          <cell r="A584">
            <v>606884</v>
          </cell>
          <cell r="B584">
            <v>23035</v>
          </cell>
          <cell r="C584" t="str">
            <v>REGULADOR DE TENSAO MON 15KV 276KVA 200A.</v>
          </cell>
          <cell r="D584">
            <v>29246.252100000002</v>
          </cell>
        </row>
        <row r="585">
          <cell r="A585">
            <v>633075</v>
          </cell>
          <cell r="B585">
            <v>24002</v>
          </cell>
          <cell r="C585" t="str">
            <v>DISJUNTOR TRIFASICO 15KV 1250A</v>
          </cell>
          <cell r="D585">
            <v>0</v>
          </cell>
        </row>
        <row r="586">
          <cell r="A586">
            <v>50945</v>
          </cell>
          <cell r="B586">
            <v>24032</v>
          </cell>
          <cell r="C586" t="str">
            <v>DISJUNTOR TIPO DIN/IEC MONOPOLAR DE 6 ATE 32A.</v>
          </cell>
          <cell r="D586">
            <v>4.5003750810110175</v>
          </cell>
        </row>
        <row r="587">
          <cell r="A587">
            <v>602425</v>
          </cell>
          <cell r="B587">
            <v>24035</v>
          </cell>
          <cell r="C587" t="str">
            <v>MINI DISJUNTOR BIPOLAR DE 40A C/ SUPORTE METALICO</v>
          </cell>
          <cell r="D587">
            <v>30.6</v>
          </cell>
        </row>
        <row r="588">
          <cell r="A588">
            <v>90850</v>
          </cell>
          <cell r="B588">
            <v>24060</v>
          </cell>
          <cell r="C588" t="str">
            <v>DISJUNTOR TIPO DIN/IEC, BIPOLAR 40 ATE 50A.</v>
          </cell>
          <cell r="D588">
            <v>13.393704047838087</v>
          </cell>
        </row>
        <row r="589">
          <cell r="A589">
            <v>613520</v>
          </cell>
          <cell r="B589">
            <v>24062</v>
          </cell>
          <cell r="C589" t="str">
            <v>DISJUNTOR 145 KV, SF6, 31,5 KA, NBI 350 KV, 1250 A.</v>
          </cell>
          <cell r="D589">
            <v>57759.91</v>
          </cell>
        </row>
        <row r="590">
          <cell r="A590">
            <v>616224</v>
          </cell>
          <cell r="B590">
            <v>24209</v>
          </cell>
          <cell r="C590" t="str">
            <v>DISJUNTOR 72,5 KV, SF6, 31,5 KA, NBI 350 KV, 1250A</v>
          </cell>
          <cell r="D590">
            <v>0</v>
          </cell>
        </row>
        <row r="591">
          <cell r="A591">
            <v>618764</v>
          </cell>
          <cell r="B591">
            <v>25016</v>
          </cell>
          <cell r="C591" t="str">
            <v>COLAR DE FIXACAO BASTAO EM LIGA ALUMINIO 38MM</v>
          </cell>
          <cell r="D591">
            <v>0</v>
          </cell>
        </row>
        <row r="592">
          <cell r="A592">
            <v>634348</v>
          </cell>
          <cell r="B592">
            <v>25080</v>
          </cell>
          <cell r="C592" t="str">
            <v>CARROCERIA EM MADEIRA TIPO CARG SECA COMPRIMENTO 6,30 MT</v>
          </cell>
          <cell r="D592">
            <v>0</v>
          </cell>
        </row>
        <row r="593">
          <cell r="A593">
            <v>618780</v>
          </cell>
          <cell r="B593">
            <v>25550</v>
          </cell>
          <cell r="C593" t="str">
            <v>COLAR DE FIXACAO BASTAO EM LIGA ALUMINIO 64MM</v>
          </cell>
          <cell r="D593">
            <v>0</v>
          </cell>
        </row>
        <row r="594">
          <cell r="A594">
            <v>630771</v>
          </cell>
          <cell r="B594">
            <v>25770</v>
          </cell>
          <cell r="C594" t="str">
            <v>SELA ESTRUTURA  MET COM COLAR 64MM RM4742-3</v>
          </cell>
          <cell r="D594">
            <v>0</v>
          </cell>
        </row>
        <row r="595">
          <cell r="A595">
            <v>618594</v>
          </cell>
          <cell r="B595">
            <v>25771</v>
          </cell>
          <cell r="C595" t="str">
            <v>SELA ESTRUTURA  METALICA COM COLAR 38MM</v>
          </cell>
          <cell r="D595">
            <v>0</v>
          </cell>
        </row>
        <row r="596">
          <cell r="A596">
            <v>615890</v>
          </cell>
          <cell r="B596">
            <v>26074</v>
          </cell>
          <cell r="C596" t="str">
            <v>TERMINAL ISOLADO 6,00MM TIPO GARFO AMARELO CRIMPER</v>
          </cell>
          <cell r="D596">
            <v>38.005510204081631</v>
          </cell>
        </row>
        <row r="597">
          <cell r="A597">
            <v>617422</v>
          </cell>
          <cell r="B597">
            <v>27073</v>
          </cell>
          <cell r="C597" t="str">
            <v>TERMINAL ISOLADO 2,50MM TIPO GARFO AZUL</v>
          </cell>
          <cell r="D597">
            <v>34.409999999999997</v>
          </cell>
        </row>
        <row r="598">
          <cell r="A598">
            <v>690043</v>
          </cell>
          <cell r="B598">
            <v>28001</v>
          </cell>
          <cell r="C598" t="str">
            <v>PARA-RAIO 36KV, ZNO 10KA, 60HZ NBI 200KV</v>
          </cell>
          <cell r="D598">
            <v>378.67734999999999</v>
          </cell>
        </row>
        <row r="599">
          <cell r="A599">
            <v>690045</v>
          </cell>
          <cell r="B599">
            <v>28002</v>
          </cell>
          <cell r="C599" t="str">
            <v>PARA-RAIO 72,5KV, ZNO 10KA, 60HZ NBI 350KV</v>
          </cell>
          <cell r="D599">
            <v>1396.5809999999999</v>
          </cell>
        </row>
        <row r="600">
          <cell r="A600">
            <v>90572</v>
          </cell>
          <cell r="B600">
            <v>28003</v>
          </cell>
          <cell r="C600" t="str">
            <v>PARA - RAIO,POLIMERICO,15,0KV,OXIDO DE ZINCO,10 KA,60HZ</v>
          </cell>
          <cell r="D600">
            <v>53.903333333333336</v>
          </cell>
        </row>
        <row r="601">
          <cell r="A601">
            <v>90207</v>
          </cell>
          <cell r="B601">
            <v>28006</v>
          </cell>
          <cell r="C601" t="str">
            <v>PARA RAIO DE BAIXA TENSAO 280 V PARA REDE ISOLADA</v>
          </cell>
          <cell r="D601">
            <v>38</v>
          </cell>
        </row>
        <row r="602">
          <cell r="A602">
            <v>90618</v>
          </cell>
          <cell r="B602">
            <v>28007</v>
          </cell>
          <cell r="C602" t="str">
            <v>PARA RAIO DE BAIXA TENSAO 280 V PARA REDE NUA</v>
          </cell>
          <cell r="D602">
            <v>57.63</v>
          </cell>
        </row>
        <row r="603">
          <cell r="A603">
            <v>90210</v>
          </cell>
          <cell r="B603">
            <v>28021</v>
          </cell>
          <cell r="C603" t="str">
            <v>PARA-RAIO DE DISTRIBUICAO POLIMERICO ZND 12KV 10KA</v>
          </cell>
          <cell r="D603">
            <v>83.61</v>
          </cell>
        </row>
        <row r="604">
          <cell r="A604">
            <v>90212</v>
          </cell>
          <cell r="B604">
            <v>28022</v>
          </cell>
          <cell r="C604" t="str">
            <v>PARA-RAIO DE DISTRIBUICAO POLIMERICO ZND 27KV 10KA</v>
          </cell>
          <cell r="D604">
            <v>163.32483493635075</v>
          </cell>
        </row>
        <row r="605">
          <cell r="A605">
            <v>931895</v>
          </cell>
          <cell r="B605">
            <v>29214</v>
          </cell>
          <cell r="C605" t="str">
            <v>OLEO MINERAL ISOLANTE TIPO A</v>
          </cell>
          <cell r="D605">
            <v>8.1999999999999993</v>
          </cell>
        </row>
        <row r="606">
          <cell r="A606">
            <v>607696</v>
          </cell>
          <cell r="B606">
            <v>29218</v>
          </cell>
          <cell r="C606" t="str">
            <v>CONJUNTO RISCO II COR CINZA COM REFLETIVO - CALCA E CAMISA</v>
          </cell>
          <cell r="D606">
            <v>0</v>
          </cell>
        </row>
        <row r="607">
          <cell r="A607">
            <v>619433</v>
          </cell>
          <cell r="B607">
            <v>31020</v>
          </cell>
          <cell r="C607" t="str">
            <v>PINO AUTO-TRAVANTE TAM. 200MM P/ ISOLADOR TP PILAR.</v>
          </cell>
          <cell r="D607">
            <v>5.2522003124999994</v>
          </cell>
        </row>
        <row r="608">
          <cell r="A608">
            <v>619434</v>
          </cell>
          <cell r="B608">
            <v>31025</v>
          </cell>
          <cell r="C608" t="str">
            <v>PINO AUTO-TRAVANTE TAM. 250MM P/ ISOLADOR TP PILAR.</v>
          </cell>
          <cell r="D608">
            <v>5.0754999999999999</v>
          </cell>
        </row>
        <row r="609">
          <cell r="A609">
            <v>90249</v>
          </cell>
          <cell r="B609">
            <v>31031</v>
          </cell>
          <cell r="C609" t="str">
            <v>PINO ISOLADOR CABECA DE CHUMBO 294MM, COMPRIMENTO TOTAL APROXIMADO 294 MM (150MM ACIMA DO BATENTE E 50MM ABAIXO DO BATENTE Ø 16MM COM MIN. 70MM DE ROSCA), EM ACO CARBONO ZINCADO POR IMERSAO A QUENTE, DIMENSOES DA CABECA COM ROSCA DE CHUMBO COM 40 MM</v>
          </cell>
          <cell r="D609">
            <v>10.1928</v>
          </cell>
        </row>
        <row r="610">
          <cell r="A610">
            <v>4621</v>
          </cell>
          <cell r="B610">
            <v>32051</v>
          </cell>
          <cell r="C610" t="str">
            <v>PARAFUSO LOBULAR 7,50 MM - CAIXA (638534)</v>
          </cell>
          <cell r="D610">
            <v>6.1845037756202803</v>
          </cell>
        </row>
        <row r="611">
          <cell r="A611">
            <v>4168</v>
          </cell>
          <cell r="B611">
            <v>43100</v>
          </cell>
          <cell r="C611" t="str">
            <v>TERMINAL TIPO GARFO 4MM A 6MM</v>
          </cell>
          <cell r="D611">
            <v>0</v>
          </cell>
        </row>
        <row r="612">
          <cell r="A612">
            <v>690024</v>
          </cell>
          <cell r="B612">
            <v>54401</v>
          </cell>
          <cell r="C612" t="str">
            <v>TRANSFORMADOR DE CORRENTE 72,5KV 60HZ NBI 350KV USO EXT. PRIMARIO RECONECTAVEL E DUPLO SECUNDARIO, 1200RMX 600 RM-5-5A, FATOR TERMICO 1,2 CLASSE DE EXATIDAO DE MEDICAO 0,3C100 E PROTECAO 10B200</v>
          </cell>
          <cell r="D612">
            <v>9536.51</v>
          </cell>
        </row>
        <row r="613">
          <cell r="A613">
            <v>641193</v>
          </cell>
          <cell r="B613">
            <v>54951</v>
          </cell>
          <cell r="C613" t="str">
            <v>MESA DE CALIBRACAO TRIFASICA</v>
          </cell>
          <cell r="D613">
            <v>0</v>
          </cell>
        </row>
        <row r="614">
          <cell r="A614">
            <v>690078</v>
          </cell>
          <cell r="B614">
            <v>80120</v>
          </cell>
          <cell r="C614" t="str">
            <v>TRANSFORMADOR DE FORCA 69KV/13,8KV 20/25MVA</v>
          </cell>
          <cell r="D614">
            <v>0</v>
          </cell>
        </row>
        <row r="615">
          <cell r="A615">
            <v>690287</v>
          </cell>
          <cell r="B615">
            <v>90001</v>
          </cell>
          <cell r="C615" t="str">
            <v>REGULADOR DE TENSAO PARA REDE SECUNDARIA DE DISTRIBUICAO, TRIFASICO, 75 KVA, 220/127 V</v>
          </cell>
          <cell r="D615">
            <v>0</v>
          </cell>
        </row>
        <row r="616">
          <cell r="A616">
            <v>640311</v>
          </cell>
          <cell r="B616">
            <v>90002</v>
          </cell>
          <cell r="C616" t="str">
            <v>ANALISADOR PORTATIL DE GRANDEZAS ELETRICAS, MEDICAO DE TENSAO E CORRENTE, COM COMUNICACAO BLUETOOTH E GPRS</v>
          </cell>
          <cell r="D616">
            <v>0</v>
          </cell>
        </row>
        <row r="617">
          <cell r="A617">
            <v>6787</v>
          </cell>
          <cell r="B617">
            <v>90005</v>
          </cell>
          <cell r="C617" t="str">
            <v>ALICATE TERROMETRO DIGITAL, LEITURA DIRETA DE 0,01 OHMS A 1.200 OHMS</v>
          </cell>
          <cell r="D617">
            <v>0</v>
          </cell>
        </row>
        <row r="618">
          <cell r="A618">
            <v>640372</v>
          </cell>
          <cell r="B618">
            <v>90008</v>
          </cell>
          <cell r="C618" t="str">
            <v>TERMOVISOR FLIR T530</v>
          </cell>
          <cell r="D618">
            <v>0</v>
          </cell>
        </row>
        <row r="619">
          <cell r="A619">
            <v>640373</v>
          </cell>
          <cell r="B619">
            <v>90009</v>
          </cell>
          <cell r="C619" t="str">
            <v>LENTE TELEOBJETIVA 14 X 10 SERIE T5XX (T530 E T540)</v>
          </cell>
          <cell r="D619">
            <v>0</v>
          </cell>
        </row>
        <row r="620">
          <cell r="A620">
            <v>621436</v>
          </cell>
          <cell r="B620">
            <v>90010</v>
          </cell>
          <cell r="C620" t="str">
            <v>LAMPADA LED 127W 9,5W 5000K</v>
          </cell>
          <cell r="D620">
            <v>0</v>
          </cell>
        </row>
        <row r="621">
          <cell r="A621">
            <v>612317</v>
          </cell>
          <cell r="B621">
            <v>90281</v>
          </cell>
          <cell r="C621" t="str">
            <v>TUBO DE ALUMINIO, ANSI, SCHEDULE 40, DN INT. 52,50MM (2" IPS), LIGA 6101-T6, FORNECIDO EM VARA DE 5,50M.</v>
          </cell>
          <cell r="D621">
            <v>451.98</v>
          </cell>
        </row>
        <row r="622">
          <cell r="A622">
            <v>102244</v>
          </cell>
          <cell r="B622">
            <v>90283</v>
          </cell>
          <cell r="C622" t="str">
            <v>ISOLADOR DE DISCO, 254X146MM, CLASSE 120KN, VIDRO TEMPERADO</v>
          </cell>
          <cell r="D622">
            <v>55.640561224489801</v>
          </cell>
        </row>
        <row r="623">
          <cell r="A623">
            <v>1276</v>
          </cell>
          <cell r="B623">
            <v>90284</v>
          </cell>
          <cell r="C623" t="str">
            <v>MANILHA EM ACO FORJADO GALVANIZADO, RUPTURA 120KN</v>
          </cell>
          <cell r="D623">
            <v>0</v>
          </cell>
        </row>
        <row r="624">
          <cell r="A624">
            <v>638068</v>
          </cell>
          <cell r="B624">
            <v>90519</v>
          </cell>
          <cell r="C624" t="str">
            <v>CABO AUTO FLEX 750V 6,0MM BR</v>
          </cell>
          <cell r="D624">
            <v>310.95</v>
          </cell>
        </row>
        <row r="625">
          <cell r="A625">
            <v>605402</v>
          </cell>
          <cell r="B625">
            <v>90617</v>
          </cell>
          <cell r="C625" t="str">
            <v>ESTROPO DE NYLON 500MM P/ 670DAN</v>
          </cell>
          <cell r="D625">
            <v>0</v>
          </cell>
        </row>
        <row r="626">
          <cell r="A626">
            <v>605403</v>
          </cell>
          <cell r="B626">
            <v>90618</v>
          </cell>
          <cell r="C626" t="str">
            <v>ESTROPO DE NYLON 800MM P/ 670 DAN</v>
          </cell>
          <cell r="D626">
            <v>0</v>
          </cell>
        </row>
        <row r="627">
          <cell r="A627">
            <v>611178</v>
          </cell>
          <cell r="B627">
            <v>90626</v>
          </cell>
          <cell r="C627" t="str">
            <v>GANCHO DE ACO PARA CORDA - SE2950</v>
          </cell>
          <cell r="D627">
            <v>0</v>
          </cell>
        </row>
        <row r="628">
          <cell r="A628">
            <v>608665</v>
          </cell>
          <cell r="B628">
            <v>90662</v>
          </cell>
          <cell r="C628" t="str">
            <v>COLOCADOR E EXTRATOR DE CONTRAPINO</v>
          </cell>
          <cell r="D628">
            <v>0</v>
          </cell>
        </row>
        <row r="629">
          <cell r="A629">
            <v>618867</v>
          </cell>
          <cell r="B629">
            <v>90663</v>
          </cell>
          <cell r="C629" t="str">
            <v>ESPELHO COM ENCAIXE EM ACRILICO DE ALTA QUALIDADE, COM 2 MM DE ESPESSURA</v>
          </cell>
          <cell r="D629">
            <v>0</v>
          </cell>
        </row>
        <row r="630">
          <cell r="A630">
            <v>629056</v>
          </cell>
          <cell r="B630">
            <v>90664</v>
          </cell>
          <cell r="C630" t="str">
            <v>LUVA AJUSTAVEL PARA BASTAO TENSOR</v>
          </cell>
          <cell r="D630">
            <v>0</v>
          </cell>
        </row>
        <row r="631">
          <cell r="A631">
            <v>605960</v>
          </cell>
          <cell r="B631">
            <v>90665</v>
          </cell>
          <cell r="C631" t="str">
            <v>MORDACA AJUSTAVEL DE SUSPENSAO</v>
          </cell>
          <cell r="D631">
            <v>0</v>
          </cell>
        </row>
        <row r="632">
          <cell r="A632">
            <v>618550</v>
          </cell>
          <cell r="B632">
            <v>90711</v>
          </cell>
          <cell r="C632" t="str">
            <v>GANCHO ISOLADOR EM ALUMINIO</v>
          </cell>
          <cell r="D632">
            <v>0</v>
          </cell>
        </row>
        <row r="633">
          <cell r="A633">
            <v>37787</v>
          </cell>
          <cell r="B633">
            <v>90712</v>
          </cell>
          <cell r="C633" t="str">
            <v>BALDE DE LONA COM FUNDO DE COURO</v>
          </cell>
          <cell r="D633">
            <v>0</v>
          </cell>
        </row>
        <row r="634">
          <cell r="A634">
            <v>614170</v>
          </cell>
          <cell r="B634">
            <v>90713</v>
          </cell>
          <cell r="C634" t="str">
            <v>ESTICADOR PARA CABOS</v>
          </cell>
          <cell r="D634">
            <v>0</v>
          </cell>
        </row>
        <row r="635">
          <cell r="A635">
            <v>626231</v>
          </cell>
          <cell r="B635">
            <v>90742</v>
          </cell>
          <cell r="C635" t="str">
            <v>BUCHA ALUMINIO P ELETRODUTO 2 POL</v>
          </cell>
          <cell r="D635">
            <v>0</v>
          </cell>
        </row>
        <row r="636">
          <cell r="A636">
            <v>602955</v>
          </cell>
          <cell r="B636">
            <v>90765</v>
          </cell>
          <cell r="C636" t="str">
            <v>SUPORTE MAGNETICO PT S CONECT P/ANTENA DE RADIO</v>
          </cell>
          <cell r="D636">
            <v>0</v>
          </cell>
        </row>
        <row r="637">
          <cell r="A637">
            <v>631453</v>
          </cell>
          <cell r="B637">
            <v>90766</v>
          </cell>
          <cell r="C637" t="str">
            <v>CONECTOR UHF MINI MAC RG58 - CRIMPAR</v>
          </cell>
          <cell r="D637">
            <v>9.1030555555555548</v>
          </cell>
        </row>
        <row r="638">
          <cell r="A638">
            <v>90588</v>
          </cell>
          <cell r="B638">
            <v>90884</v>
          </cell>
          <cell r="C638" t="str">
            <v>ESTRIBO PARA CONECTOR DE PERFURACAO LDMT</v>
          </cell>
          <cell r="D638">
            <v>0</v>
          </cell>
        </row>
        <row r="639">
          <cell r="A639">
            <v>90422</v>
          </cell>
          <cell r="B639">
            <v>90933</v>
          </cell>
          <cell r="C639" t="str">
            <v>SUPORTE PARA TRANSFORMADOR EM POSTE DE CONCRETO DUPLO "T", 230X125 MM, EM ACO CARBONO ZINCADA POR IMERSAO A QUENTE, RUPTURA 3000 DAN</v>
          </cell>
          <cell r="D639">
            <v>68.500901639344264</v>
          </cell>
        </row>
        <row r="640">
          <cell r="A640">
            <v>617312</v>
          </cell>
          <cell r="B640">
            <v>90941</v>
          </cell>
          <cell r="C640" t="str">
            <v>CABO PARA-RAIOS OPGW 24 FIBRAS SECAO 120 MM²</v>
          </cell>
          <cell r="D640">
            <v>0</v>
          </cell>
        </row>
        <row r="641">
          <cell r="A641">
            <v>630846</v>
          </cell>
          <cell r="B641">
            <v>90997</v>
          </cell>
          <cell r="C641" t="str">
            <v>ANTENA COLINEAR DIPOLO FECHADA FIX 4 DIPOLOS 6DB 400-420 MHZ</v>
          </cell>
          <cell r="D641">
            <v>0</v>
          </cell>
        </row>
        <row r="642">
          <cell r="A642">
            <v>630237</v>
          </cell>
          <cell r="B642">
            <v>91027</v>
          </cell>
          <cell r="C642" t="str">
            <v>ADAPTADOR DUPLA FEMEA CENTELHADOR 51MM</v>
          </cell>
          <cell r="D642">
            <v>29.369999999999997</v>
          </cell>
        </row>
        <row r="643">
          <cell r="A643">
            <v>626464</v>
          </cell>
          <cell r="B643">
            <v>91029</v>
          </cell>
          <cell r="C643" t="str">
            <v>CONECTOR N MACHO RGC-213</v>
          </cell>
          <cell r="D643">
            <v>0</v>
          </cell>
        </row>
        <row r="644">
          <cell r="A644">
            <v>628622</v>
          </cell>
          <cell r="B644">
            <v>91031</v>
          </cell>
          <cell r="C644" t="str">
            <v>CONECTOR N MACHO RETO RG-58</v>
          </cell>
          <cell r="D644">
            <v>0</v>
          </cell>
        </row>
        <row r="645">
          <cell r="A645">
            <v>605503</v>
          </cell>
          <cell r="B645">
            <v>91032</v>
          </cell>
          <cell r="C645" t="str">
            <v>MINI-DUPLEXADOR, FAIXA DE UHF, 6 CAVIDADES, 50 WATTS.</v>
          </cell>
          <cell r="D645">
            <v>0</v>
          </cell>
        </row>
        <row r="646">
          <cell r="A646">
            <v>600450</v>
          </cell>
          <cell r="B646">
            <v>91034</v>
          </cell>
          <cell r="C646" t="str">
            <v>DUPLEXADOR FDV4-B CAV 148/174 MHZ</v>
          </cell>
          <cell r="D646">
            <v>0</v>
          </cell>
        </row>
        <row r="647">
          <cell r="A647">
            <v>640870</v>
          </cell>
          <cell r="B647">
            <v>91035</v>
          </cell>
          <cell r="C647" t="str">
            <v>KIT ATERRAMENTO PARA CABO 1/2</v>
          </cell>
          <cell r="D647">
            <v>0</v>
          </cell>
        </row>
        <row r="648">
          <cell r="A648">
            <v>61024</v>
          </cell>
          <cell r="B648">
            <v>91111</v>
          </cell>
          <cell r="C648" t="str">
            <v>RELIGADOR AUTOMATICO TRIFASICO 15KV. 16KA, 800A</v>
          </cell>
          <cell r="D648">
            <v>30204.51</v>
          </cell>
        </row>
        <row r="649">
          <cell r="A649">
            <v>627723</v>
          </cell>
          <cell r="B649">
            <v>91146</v>
          </cell>
          <cell r="C649" t="str">
            <v>GANCHO ROTATIVO</v>
          </cell>
          <cell r="D649">
            <v>0</v>
          </cell>
        </row>
        <row r="650">
          <cell r="A650">
            <v>627765</v>
          </cell>
          <cell r="B650">
            <v>91147</v>
          </cell>
          <cell r="C650" t="str">
            <v>PARAFUSO TENSOR 305 MM</v>
          </cell>
          <cell r="D650">
            <v>0</v>
          </cell>
        </row>
        <row r="651">
          <cell r="A651">
            <v>627720</v>
          </cell>
          <cell r="B651">
            <v>91148</v>
          </cell>
          <cell r="C651" t="str">
            <v>BASTAO PUNHO ISOL PARA ALICATE 32X117OMM</v>
          </cell>
          <cell r="D651">
            <v>715</v>
          </cell>
        </row>
        <row r="652">
          <cell r="A652">
            <v>615465</v>
          </cell>
          <cell r="B652">
            <v>91164</v>
          </cell>
          <cell r="C652" t="str">
            <v>KMP-RFS CABO COAXIAL RG-58 RGFLEX</v>
          </cell>
          <cell r="D652">
            <v>0</v>
          </cell>
        </row>
        <row r="653">
          <cell r="A653">
            <v>615725</v>
          </cell>
          <cell r="B653">
            <v>91165</v>
          </cell>
          <cell r="C653" t="str">
            <v>CONECTOR MACHO PARA CELLFLEX 1/2 NC-53</v>
          </cell>
          <cell r="D653">
            <v>0</v>
          </cell>
        </row>
        <row r="654">
          <cell r="A654">
            <v>617079</v>
          </cell>
          <cell r="B654">
            <v>91168</v>
          </cell>
          <cell r="C654" t="str">
            <v>ARS TM-123 CONECTOR MACHO PARA RG-58</v>
          </cell>
          <cell r="D654">
            <v>8.2769574468085114</v>
          </cell>
        </row>
        <row r="655">
          <cell r="A655">
            <v>637826</v>
          </cell>
          <cell r="B655">
            <v>91169</v>
          </cell>
          <cell r="C655" t="str">
            <v>SUPORTE PARA ANTENA YAGI UHF</v>
          </cell>
          <cell r="D655">
            <v>116.25</v>
          </cell>
        </row>
        <row r="656">
          <cell r="A656">
            <v>601027</v>
          </cell>
          <cell r="B656">
            <v>91170</v>
          </cell>
          <cell r="C656" t="str">
            <v>CABO CELLFLEX 1/2</v>
          </cell>
          <cell r="D656">
            <v>0</v>
          </cell>
        </row>
        <row r="657">
          <cell r="A657">
            <v>642222</v>
          </cell>
          <cell r="B657">
            <v>91177</v>
          </cell>
          <cell r="C657" t="str">
            <v>SWITCH 10/100/1000MBPS 48P CISCO WS-C3850-48T</v>
          </cell>
          <cell r="D657">
            <v>0</v>
          </cell>
        </row>
        <row r="658">
          <cell r="A658">
            <v>640969</v>
          </cell>
          <cell r="B658">
            <v>91180</v>
          </cell>
          <cell r="C658" t="str">
            <v>STORAGE HPE MSA 2050</v>
          </cell>
          <cell r="D658">
            <v>0</v>
          </cell>
        </row>
        <row r="659">
          <cell r="A659">
            <v>641122</v>
          </cell>
          <cell r="B659">
            <v>91181</v>
          </cell>
          <cell r="C659" t="str">
            <v>SERVIDOR HPE DL360 G10</v>
          </cell>
          <cell r="D659">
            <v>0</v>
          </cell>
        </row>
        <row r="660">
          <cell r="A660">
            <v>627617</v>
          </cell>
          <cell r="B660">
            <v>91182</v>
          </cell>
          <cell r="C660" t="str">
            <v>SWITCH 10/100/1000MBPS 12P RJ 45</v>
          </cell>
          <cell r="D660">
            <v>0</v>
          </cell>
        </row>
        <row r="661">
          <cell r="A661">
            <v>640553</v>
          </cell>
          <cell r="B661">
            <v>91183</v>
          </cell>
          <cell r="C661" t="str">
            <v>MODULO CISCO CATALYST 3850 4X1GE NETWORK</v>
          </cell>
          <cell r="D661">
            <v>0</v>
          </cell>
        </row>
        <row r="662">
          <cell r="A662">
            <v>612408</v>
          </cell>
          <cell r="B662">
            <v>91184</v>
          </cell>
          <cell r="C662" t="str">
            <v>MODULO F OPT CISCO GLC-SX-MM</v>
          </cell>
          <cell r="D662">
            <v>0</v>
          </cell>
        </row>
        <row r="663">
          <cell r="A663">
            <v>642311</v>
          </cell>
          <cell r="B663">
            <v>91185</v>
          </cell>
          <cell r="C663" t="str">
            <v>MODULO CISCO MINI GBIC DE FIBRA OPTICA SFP</v>
          </cell>
          <cell r="D663">
            <v>0</v>
          </cell>
        </row>
        <row r="664">
          <cell r="A664">
            <v>613237</v>
          </cell>
          <cell r="B664">
            <v>91186</v>
          </cell>
          <cell r="C664" t="str">
            <v>SWITCH CISCO CATALYST WS-C2960-24TC-L</v>
          </cell>
          <cell r="D664">
            <v>0</v>
          </cell>
        </row>
        <row r="665">
          <cell r="A665">
            <v>90463</v>
          </cell>
          <cell r="B665">
            <v>91198</v>
          </cell>
          <cell r="C665" t="str">
            <v>HASTE ATERRAMENTO 3/16 X 2400MM ROMA C</v>
          </cell>
          <cell r="D665">
            <v>83.7</v>
          </cell>
        </row>
        <row r="666">
          <cell r="A666">
            <v>611754</v>
          </cell>
          <cell r="B666">
            <v>91199</v>
          </cell>
          <cell r="C666" t="str">
            <v>CONVERSOR TENSAO CC-CC 125- 12V 12A</v>
          </cell>
          <cell r="D666">
            <v>0</v>
          </cell>
        </row>
        <row r="667">
          <cell r="A667">
            <v>612388</v>
          </cell>
          <cell r="B667">
            <v>91200</v>
          </cell>
          <cell r="C667" t="str">
            <v>RACK ABERTO PADRAO 19POL E 44U DE ALTURA, NA COR PRETA</v>
          </cell>
          <cell r="D667">
            <v>0</v>
          </cell>
        </row>
        <row r="668">
          <cell r="A668">
            <v>627003</v>
          </cell>
          <cell r="B668">
            <v>91201</v>
          </cell>
          <cell r="C668" t="str">
            <v>LICENCA SOFTWARE SMARTPTT ENTERPRISE, IDIOMA: PORTUGUES, PLATAFORMA: WINDOWS, MIDIA: COM MIDIA, MANUAL: COM MANUAL, REQUISITOS ADICIONAIS: PARA GERENCIAMENTO DE RADIOS VHF.</v>
          </cell>
          <cell r="D668">
            <v>0</v>
          </cell>
        </row>
        <row r="669">
          <cell r="A669">
            <v>609260</v>
          </cell>
          <cell r="B669">
            <v>91203</v>
          </cell>
          <cell r="C669" t="str">
            <v>SACADOR DE CONTRAPINO EM ALAVANCA</v>
          </cell>
          <cell r="D669">
            <v>0</v>
          </cell>
        </row>
        <row r="670">
          <cell r="A670">
            <v>618614</v>
          </cell>
          <cell r="B670">
            <v>91204</v>
          </cell>
          <cell r="C670" t="str">
            <v>TENAZ PARA ISOLADOR</v>
          </cell>
          <cell r="D670">
            <v>0</v>
          </cell>
        </row>
        <row r="671">
          <cell r="A671">
            <v>628536</v>
          </cell>
          <cell r="B671">
            <v>91230</v>
          </cell>
          <cell r="C671" t="str">
            <v>BASTAO GARRA 38X3200 MM</v>
          </cell>
          <cell r="D671">
            <v>0</v>
          </cell>
        </row>
        <row r="672">
          <cell r="A672">
            <v>609259</v>
          </cell>
          <cell r="B672">
            <v>91232</v>
          </cell>
          <cell r="C672" t="str">
            <v>BASTAO COM SOQUETE FLEXIVEL 32X1760MM</v>
          </cell>
          <cell r="D672">
            <v>2967.9050000000002</v>
          </cell>
        </row>
        <row r="673">
          <cell r="A673">
            <v>618611</v>
          </cell>
          <cell r="B673">
            <v>91235</v>
          </cell>
          <cell r="C673" t="str">
            <v>BERCO SIMPLES P/ 10 ISOLADORES</v>
          </cell>
          <cell r="D673">
            <v>0</v>
          </cell>
        </row>
        <row r="674">
          <cell r="A674">
            <v>605955</v>
          </cell>
          <cell r="B674">
            <v>91237</v>
          </cell>
          <cell r="C674" t="str">
            <v>BASTAO CONTATO AO POTENCIAL 32</v>
          </cell>
          <cell r="D674">
            <v>0</v>
          </cell>
        </row>
        <row r="675">
          <cell r="A675">
            <v>618429</v>
          </cell>
          <cell r="B675">
            <v>91238</v>
          </cell>
          <cell r="C675" t="str">
            <v>MUNHAO BLINDADO</v>
          </cell>
          <cell r="D675">
            <v>0</v>
          </cell>
        </row>
        <row r="676">
          <cell r="A676">
            <v>618551</v>
          </cell>
          <cell r="B676">
            <v>91239</v>
          </cell>
          <cell r="C676" t="str">
            <v>MUNHAO SIMPLES</v>
          </cell>
          <cell r="D676">
            <v>0</v>
          </cell>
        </row>
        <row r="677">
          <cell r="A677">
            <v>6</v>
          </cell>
          <cell r="B677">
            <v>91250</v>
          </cell>
          <cell r="C677" t="str">
            <v>CABO DE ALUMINIO CAA 266,8 MCM</v>
          </cell>
          <cell r="D677">
            <v>26</v>
          </cell>
        </row>
        <row r="678">
          <cell r="A678">
            <v>621436</v>
          </cell>
          <cell r="B678">
            <v>91259</v>
          </cell>
          <cell r="C678" t="str">
            <v>LAMPADA LED, TIPO: BULBO, TENSAO: BIVOLT, BASE: E27, BRANCO FRIO, 5.000K, POTENCIA 8,5 W, COM SELO PROCEL</v>
          </cell>
          <cell r="D678">
            <v>0</v>
          </cell>
        </row>
        <row r="679">
          <cell r="A679">
            <v>618428</v>
          </cell>
          <cell r="B679">
            <v>91272</v>
          </cell>
          <cell r="C679" t="str">
            <v>LOCADOR PINO</v>
          </cell>
          <cell r="D679">
            <v>0</v>
          </cell>
        </row>
        <row r="680">
          <cell r="A680">
            <v>618603</v>
          </cell>
          <cell r="B680">
            <v>91282</v>
          </cell>
          <cell r="C680" t="str">
            <v>SUPORTE DE CONCHA EM LATAO COM ENCAIXE UNIVERSAL</v>
          </cell>
          <cell r="D680">
            <v>0</v>
          </cell>
        </row>
        <row r="681">
          <cell r="A681">
            <v>618604</v>
          </cell>
          <cell r="B681">
            <v>91284</v>
          </cell>
          <cell r="C681" t="str">
            <v>SUPORTE FLEXIVEL P/ SOQUETE HEXAGONAL C/ ENCAIXE UNIVERSAL</v>
          </cell>
          <cell r="D681">
            <v>0</v>
          </cell>
        </row>
        <row r="682">
          <cell r="A682">
            <v>613735</v>
          </cell>
          <cell r="B682">
            <v>91289</v>
          </cell>
          <cell r="C682" t="str">
            <v>PLATAFORMA AEREA DE 1800MM COM SELA PIVOT</v>
          </cell>
          <cell r="D682">
            <v>0</v>
          </cell>
        </row>
        <row r="683">
          <cell r="A683">
            <v>618600</v>
          </cell>
          <cell r="B683">
            <v>91296</v>
          </cell>
          <cell r="C683" t="str">
            <v>JUGO DUPLO LADO VIVO</v>
          </cell>
          <cell r="D683">
            <v>0</v>
          </cell>
        </row>
        <row r="684">
          <cell r="A684">
            <v>614969</v>
          </cell>
          <cell r="B684">
            <v>91305</v>
          </cell>
          <cell r="C684" t="str">
            <v>ARMARIO P/ SAVEIRO. COMPARTIMENTO INTERNO P/ ACONDIC DE ACESSORIOS DIVERSOS RESPEITANDO OS ESPACOS E REPARTICOES DEFINIDAS PELA ENERGISA. COMPARTIMENTO PRESO A CAPOTA, DESCARTE DE LAMPADAS E LIXEIRAS, RESPEITANDO SEMPRE AS LIMITACOES DO COMPARTIMENTO</v>
          </cell>
          <cell r="D684">
            <v>0</v>
          </cell>
        </row>
        <row r="685">
          <cell r="A685">
            <v>614967</v>
          </cell>
          <cell r="B685">
            <v>91306</v>
          </cell>
          <cell r="C685" t="str">
            <v>CAPOTA EM FIBRA DE VIDRO PARA SAVEIRO, COM 02 PORTAS LATERAIS E 01 TAMPA TRASEIRA, REFORCO INTERNO E SUPORTE PARA 02 ESCADAS SENDO 01 EM CADA LATERAL, TUBO DE PVC DE 150MM COM TAMPA EM ALUMINIO PARA ACONDICIONAMENTO DA VARA DE MANOBRA, 01 SUPORTE EM</v>
          </cell>
          <cell r="D685">
            <v>0</v>
          </cell>
        </row>
        <row r="686">
          <cell r="A686">
            <v>628902</v>
          </cell>
          <cell r="B686">
            <v>91307</v>
          </cell>
          <cell r="C686" t="str">
            <v>CAPOTA, VEICULAR, APLICACAO: UTILITARIO MEDIO, CARACTERISTICAS ADICIONAIS: FIBRA VIDRO, CONFORME ESPECIFICACAO DO SOLICITANTE</v>
          </cell>
          <cell r="D686">
            <v>0</v>
          </cell>
        </row>
        <row r="687">
          <cell r="A687">
            <v>619109</v>
          </cell>
          <cell r="B687">
            <v>91308</v>
          </cell>
          <cell r="C687" t="str">
            <v>ARMARIO EM FIBRA PARA VEICULO UTILITARIO MEDIO CS COM COMPARTIMENTO INTERNO P/ ACONDICIONAMENTO DE ACESSORIOS DIVERSOS RESPEITANDO OS ESPACOS E REPARTICOES CONFORME PADRAO ENERGISA PARA A AREA DE PERDAS.</v>
          </cell>
          <cell r="D687">
            <v>0</v>
          </cell>
        </row>
        <row r="688">
          <cell r="A688">
            <v>642611</v>
          </cell>
          <cell r="B688">
            <v>91309</v>
          </cell>
          <cell r="C688" t="str">
            <v>VEICULO UTILITARIO, TIPO: CAMINHAO, TRACAO: 6 X 4, COMBUSTIVEL: DIESEL, CAPACIDADE DE PASSAGEIROS: 2 PASSAGEIROS, COR: BRANCO, 26 TON.</v>
          </cell>
          <cell r="D688">
            <v>0</v>
          </cell>
        </row>
        <row r="689">
          <cell r="A689">
            <v>620094</v>
          </cell>
          <cell r="B689">
            <v>91310</v>
          </cell>
          <cell r="C689" t="str">
            <v>GUINDASTE HIDRAULICO MD-45.007, MARCA MADAL PALFINGER, MOMENTO DE CARGA UTIL 45,0 TM, ALCANCE MAXIMO VERTICAL 20.500 MM, ALCANCE MAXIMO HORIZONTAL 17.510 MM, ANGULO DE GIRO 334, CAPACIDADE MAXIMA A 4.180 MM 10.900 KG.,CAPACIDADE MAXIMA (ALCANCE MAXIMO) 900 KG., QUATRO LANCAS HIDRAULICAS E TRES LANCAS MECANICAS, SISTEMA DE SEGURANCA ABSOLUTO EM TODOS OS CILINDROS. COM CONTROLE REMOTO, INCLINOMETRO.</v>
          </cell>
          <cell r="D689">
            <v>0</v>
          </cell>
        </row>
        <row r="690">
          <cell r="A690">
            <v>617826</v>
          </cell>
          <cell r="B690">
            <v>91311</v>
          </cell>
          <cell r="C690" t="str">
            <v>CARROCERIA METALICA NA COR BRANCA VERSALIFT PARA CAMINHAO, COM ILUMINACAO INTERNA NOS BAUS, GIROFLEX E ARMARIOS DEDICADOS PARA OS DIVERSOS MATERIAIS UTILIZADOS PELAS EQUIPES OPERACIONAIS.</v>
          </cell>
          <cell r="D690">
            <v>0</v>
          </cell>
        </row>
        <row r="691">
          <cell r="A691">
            <v>626016</v>
          </cell>
          <cell r="B691">
            <v>91324</v>
          </cell>
          <cell r="C691" t="str">
            <v>ROLDANA LANCAMENTO CABO PARA RAIO</v>
          </cell>
          <cell r="D691">
            <v>0</v>
          </cell>
        </row>
        <row r="692">
          <cell r="A692">
            <v>628537</v>
          </cell>
          <cell r="B692">
            <v>91327</v>
          </cell>
          <cell r="C692" t="str">
            <v>JULGO PARA ESTRUTURA METALICA</v>
          </cell>
          <cell r="D692">
            <v>0</v>
          </cell>
        </row>
        <row r="693">
          <cell r="A693">
            <v>613227</v>
          </cell>
          <cell r="B693">
            <v>91341</v>
          </cell>
          <cell r="C693" t="str">
            <v>CABO PP FLEXIVEL 3 X 02,50MM 500V/1KV</v>
          </cell>
          <cell r="D693">
            <v>5</v>
          </cell>
        </row>
        <row r="694">
          <cell r="A694">
            <v>623126</v>
          </cell>
          <cell r="B694">
            <v>91358</v>
          </cell>
          <cell r="C694" t="str">
            <v>UNIDADE TERM REMOTA 3G/GSM/GPRS 9600-19200BPS 4 E/ 16 S</v>
          </cell>
          <cell r="D694">
            <v>0</v>
          </cell>
        </row>
        <row r="695">
          <cell r="A695">
            <v>602750</v>
          </cell>
          <cell r="B695">
            <v>91359</v>
          </cell>
          <cell r="C695" t="str">
            <v>TC 600V / 400A-5A</v>
          </cell>
          <cell r="D695">
            <v>0</v>
          </cell>
        </row>
        <row r="696">
          <cell r="A696">
            <v>605831</v>
          </cell>
          <cell r="B696">
            <v>91360</v>
          </cell>
          <cell r="C696" t="str">
            <v xml:space="preserve">TC 15KV REL. 15/5A NI 34/95KV </v>
          </cell>
          <cell r="D696">
            <v>560.79</v>
          </cell>
        </row>
        <row r="697">
          <cell r="A697">
            <v>90549</v>
          </cell>
          <cell r="B697">
            <v>91361</v>
          </cell>
          <cell r="C697" t="str">
            <v>CHAVE FUS REL PORC 15,0KV 315A 1F MAN SECO 7,1KA 3 INT</v>
          </cell>
          <cell r="D697">
            <v>0</v>
          </cell>
        </row>
        <row r="698">
          <cell r="A698">
            <v>90547</v>
          </cell>
          <cell r="B698">
            <v>91362</v>
          </cell>
          <cell r="C698" t="str">
            <v>CHAVE FUS DISTR PORC 15,0KV 315A 1F MAN SECO 7,1KA BASE C</v>
          </cell>
          <cell r="D698">
            <v>0</v>
          </cell>
        </row>
        <row r="699">
          <cell r="A699">
            <v>90210</v>
          </cell>
          <cell r="B699">
            <v>91363</v>
          </cell>
          <cell r="C699" t="str">
            <v>PARA RAIO DISTR POLIM 13,8KV OX ZN 10KA S/CENTELHADOR</v>
          </cell>
          <cell r="D699">
            <v>0</v>
          </cell>
        </row>
        <row r="700">
          <cell r="A700">
            <v>640233</v>
          </cell>
          <cell r="B700">
            <v>91364</v>
          </cell>
          <cell r="C700" t="str">
            <v>CAIXA DE MEDICAO AGRUPADA PARA 12 MEDIDORES</v>
          </cell>
          <cell r="D700">
            <v>0</v>
          </cell>
        </row>
        <row r="701">
          <cell r="A701">
            <v>690255</v>
          </cell>
          <cell r="B701">
            <v>91365</v>
          </cell>
          <cell r="C701" t="str">
            <v>CAIXA MEDIDOR POLIFASICO TAMPA RETA</v>
          </cell>
          <cell r="D701">
            <v>0</v>
          </cell>
        </row>
        <row r="702">
          <cell r="A702">
            <v>615701</v>
          </cell>
          <cell r="B702">
            <v>91366</v>
          </cell>
          <cell r="C702" t="str">
            <v>MODULO FONTE DO RELIGADOR NOJA POWER</v>
          </cell>
          <cell r="D702">
            <v>0</v>
          </cell>
        </row>
        <row r="703">
          <cell r="A703">
            <v>79</v>
          </cell>
          <cell r="B703">
            <v>91367</v>
          </cell>
          <cell r="C703" t="str">
            <v>CHAVE SECCIONADORA 15KV 400A 1F MAN SECO</v>
          </cell>
          <cell r="D703">
            <v>0</v>
          </cell>
        </row>
        <row r="704">
          <cell r="A704">
            <v>638068</v>
          </cell>
          <cell r="B704">
            <v>91381</v>
          </cell>
          <cell r="C704" t="str">
            <v>CABO FLEXIVEL 6 MM2 VERDE/AMARELO CLASSE 5</v>
          </cell>
          <cell r="D704">
            <v>0</v>
          </cell>
        </row>
        <row r="705">
          <cell r="A705">
            <v>613227</v>
          </cell>
          <cell r="B705">
            <v>91386</v>
          </cell>
          <cell r="C705" t="str">
            <v>CABO COBRE PP 3X2,5MM2</v>
          </cell>
          <cell r="D705">
            <v>0</v>
          </cell>
        </row>
        <row r="706">
          <cell r="A706">
            <v>602749</v>
          </cell>
          <cell r="B706">
            <v>91392</v>
          </cell>
          <cell r="C706" t="str">
            <v>TC 600V / 200A-5A</v>
          </cell>
          <cell r="D706">
            <v>280.97155555555554</v>
          </cell>
        </row>
        <row r="707">
          <cell r="A707">
            <v>641195</v>
          </cell>
          <cell r="B707">
            <v>91402</v>
          </cell>
          <cell r="C707" t="str">
            <v>ANALIZADOR DE DESVIO DE ENERGIA ELETRICA</v>
          </cell>
          <cell r="D707">
            <v>0</v>
          </cell>
        </row>
        <row r="708">
          <cell r="A708">
            <v>6987</v>
          </cell>
          <cell r="B708">
            <v>91403</v>
          </cell>
          <cell r="C708" t="str">
            <v>TR TRIF 15/13,80-12,00/220-127 CX CONC</v>
          </cell>
          <cell r="D708">
            <v>5994.9133333333339</v>
          </cell>
        </row>
        <row r="709">
          <cell r="A709">
            <v>91003</v>
          </cell>
          <cell r="B709">
            <v>91404</v>
          </cell>
          <cell r="C709" t="str">
            <v xml:space="preserve">CAIXA BLINDADA 300 MM MONOFASICA CB 300 </v>
          </cell>
          <cell r="D709">
            <v>0</v>
          </cell>
        </row>
        <row r="710">
          <cell r="A710">
            <v>90623</v>
          </cell>
          <cell r="B710">
            <v>91405</v>
          </cell>
          <cell r="C710" t="str">
            <v>CB 500  CAIXA BLINDADA 500 MILIMETROS</v>
          </cell>
          <cell r="D710">
            <v>0</v>
          </cell>
        </row>
        <row r="711">
          <cell r="A711">
            <v>91002</v>
          </cell>
          <cell r="B711">
            <v>91406</v>
          </cell>
          <cell r="C711" t="str">
            <v>CINTA METALICA CX BLINDADA (CB300) MONOFASICA</v>
          </cell>
          <cell r="D711">
            <v>0</v>
          </cell>
        </row>
        <row r="712">
          <cell r="A712">
            <v>90633</v>
          </cell>
          <cell r="B712">
            <v>91407</v>
          </cell>
          <cell r="C712" t="str">
            <v xml:space="preserve">CONJUNTO SUPORTE CINTA METALICO CAIXA BLINDADA </v>
          </cell>
          <cell r="D712">
            <v>204.02333333333334</v>
          </cell>
        </row>
        <row r="713">
          <cell r="A713">
            <v>643215</v>
          </cell>
          <cell r="B713">
            <v>91408</v>
          </cell>
          <cell r="C713" t="str">
            <v>LUMINARIA ORNAMENTAL 95W</v>
          </cell>
        </row>
        <row r="714">
          <cell r="A714">
            <v>610328</v>
          </cell>
          <cell r="B714">
            <v>91409</v>
          </cell>
          <cell r="C714" t="str">
            <v>GRAMPO TENSOR PARA CABO 954MM</v>
          </cell>
          <cell r="D714">
            <v>0</v>
          </cell>
        </row>
        <row r="715">
          <cell r="A715">
            <v>4502</v>
          </cell>
          <cell r="B715">
            <v>91410</v>
          </cell>
          <cell r="C715" t="str">
            <v>GRAMPO ATERR CABO/HASTE 70MM2 16MM</v>
          </cell>
          <cell r="D715">
            <v>8.6170430107526883</v>
          </cell>
        </row>
        <row r="716">
          <cell r="A716">
            <v>101091</v>
          </cell>
          <cell r="B716">
            <v>91411</v>
          </cell>
          <cell r="C716" t="str">
            <v>FIO DE ACO COBRE 4 AWG</v>
          </cell>
          <cell r="D716">
            <v>0</v>
          </cell>
        </row>
        <row r="717">
          <cell r="A717">
            <v>1898</v>
          </cell>
          <cell r="B717">
            <v>91412</v>
          </cell>
          <cell r="C717" t="str">
            <v>CABO CU MOLE 25MM2 0,6-1KV PVC</v>
          </cell>
          <cell r="D717">
            <v>0</v>
          </cell>
        </row>
        <row r="718">
          <cell r="A718">
            <v>607007</v>
          </cell>
          <cell r="B718">
            <v>91413</v>
          </cell>
          <cell r="C718" t="str">
            <v>CONDUTOR ISOL.CONTR.SEC.4X4MM2</v>
          </cell>
          <cell r="D718">
            <v>0</v>
          </cell>
        </row>
        <row r="719">
          <cell r="A719">
            <v>614273</v>
          </cell>
          <cell r="B719">
            <v>91414</v>
          </cell>
          <cell r="C719" t="str">
            <v>CABO COBRE MULTIPOLAR 7X2,5MM</v>
          </cell>
          <cell r="D719">
            <v>0</v>
          </cell>
        </row>
        <row r="720">
          <cell r="A720">
            <v>690006</v>
          </cell>
          <cell r="B720">
            <v>91415</v>
          </cell>
          <cell r="C720" t="str">
            <v>DISJUNTOR AT 145KV 2500A GAS SF6 EXT 31,5KA MOTOR 3P FIXA</v>
          </cell>
          <cell r="D720">
            <v>0</v>
          </cell>
        </row>
        <row r="721">
          <cell r="A721">
            <v>615656</v>
          </cell>
          <cell r="B721">
            <v>91416</v>
          </cell>
          <cell r="C721" t="str">
            <v>BC BATERIAS ESTACIONAR 105A/H</v>
          </cell>
          <cell r="D721">
            <v>0</v>
          </cell>
        </row>
        <row r="722">
          <cell r="A722">
            <v>22159</v>
          </cell>
          <cell r="B722">
            <v>91417</v>
          </cell>
          <cell r="C722" t="str">
            <v>TP IND 36,2KV EX 34,5KV-115V 2,5KVA</v>
          </cell>
          <cell r="D722">
            <v>0</v>
          </cell>
        </row>
        <row r="723">
          <cell r="A723">
            <v>602744</v>
          </cell>
          <cell r="B723">
            <v>91418</v>
          </cell>
          <cell r="C723" t="str">
            <v>TC 34/110KV - 5A</v>
          </cell>
          <cell r="D723">
            <v>438.96</v>
          </cell>
        </row>
        <row r="724">
          <cell r="A724">
            <v>602746</v>
          </cell>
          <cell r="B724">
            <v>91419</v>
          </cell>
          <cell r="C724" t="str">
            <v>TC 34/110KV - 25A</v>
          </cell>
          <cell r="D724">
            <v>0</v>
          </cell>
        </row>
        <row r="725">
          <cell r="A725">
            <v>602747</v>
          </cell>
          <cell r="B725">
            <v>91420</v>
          </cell>
          <cell r="C725" t="str">
            <v>TC 34/110KV - 50A</v>
          </cell>
          <cell r="D725">
            <v>438.96</v>
          </cell>
        </row>
        <row r="726">
          <cell r="A726">
            <v>602748</v>
          </cell>
          <cell r="B726">
            <v>91421</v>
          </cell>
          <cell r="C726" t="str">
            <v>TC 34/110KV - 100A</v>
          </cell>
          <cell r="D726">
            <v>438.96</v>
          </cell>
        </row>
        <row r="727">
          <cell r="A727">
            <v>605728</v>
          </cell>
          <cell r="B727">
            <v>91422</v>
          </cell>
          <cell r="C727" t="str">
            <v>TC 15A/5A 34/110KV 0,3-C12,5</v>
          </cell>
          <cell r="D727">
            <v>438.96</v>
          </cell>
        </row>
        <row r="728">
          <cell r="A728">
            <v>606654</v>
          </cell>
          <cell r="B728">
            <v>91423</v>
          </cell>
          <cell r="C728" t="str">
            <v>TP 15KV 8050V 115V 34/110AV</v>
          </cell>
        </row>
        <row r="729">
          <cell r="A729">
            <v>607673</v>
          </cell>
          <cell r="B729">
            <v>91424</v>
          </cell>
          <cell r="C729" t="str">
            <v>TRANSFORMADOR DE CORRENTE 200A</v>
          </cell>
          <cell r="D729">
            <v>0</v>
          </cell>
        </row>
        <row r="730">
          <cell r="A730">
            <v>614854</v>
          </cell>
          <cell r="B730">
            <v>91425</v>
          </cell>
          <cell r="C730" t="str">
            <v>TC 600/5A</v>
          </cell>
          <cell r="D730">
            <v>437.1</v>
          </cell>
        </row>
        <row r="731">
          <cell r="A731">
            <v>602750</v>
          </cell>
          <cell r="B731">
            <v>91426</v>
          </cell>
          <cell r="C731" t="str">
            <v>TC 600V / 400A-5A</v>
          </cell>
          <cell r="D731">
            <v>0</v>
          </cell>
        </row>
        <row r="732">
          <cell r="A732">
            <v>690097</v>
          </cell>
          <cell r="B732">
            <v>91427</v>
          </cell>
          <cell r="C732" t="str">
            <v>CHAVE SECC EXT 145KV 1250A 3F MOT SECO MONT H-AC-C/LT</v>
          </cell>
          <cell r="D732">
            <v>34782.019999999997</v>
          </cell>
        </row>
        <row r="733">
          <cell r="A733">
            <v>637686</v>
          </cell>
          <cell r="B733">
            <v>91428</v>
          </cell>
          <cell r="C733" t="str">
            <v>RETIFICADOR 220VAC - 125 VDC / 35A</v>
          </cell>
          <cell r="D733">
            <v>0</v>
          </cell>
        </row>
        <row r="734">
          <cell r="A734">
            <v>625510</v>
          </cell>
          <cell r="B734">
            <v>91430</v>
          </cell>
          <cell r="C734" t="str">
            <v>RELE PROT MULTIFUN 50/51P,50/51N,50/51G,50 110-240VCA</v>
          </cell>
          <cell r="D734">
            <v>0</v>
          </cell>
        </row>
        <row r="735">
          <cell r="A735">
            <v>616213</v>
          </cell>
          <cell r="B735">
            <v>91431</v>
          </cell>
          <cell r="C735" t="str">
            <v>RELE DE DISTANCIA SEL 311C</v>
          </cell>
        </row>
        <row r="736">
          <cell r="A736">
            <v>629630</v>
          </cell>
          <cell r="B736">
            <v>91432</v>
          </cell>
          <cell r="C736" t="str">
            <v>RELE PROT. MONITORAMENTO TRANSFORMADOR SEL-2414</v>
          </cell>
        </row>
        <row r="737">
          <cell r="A737">
            <v>601343</v>
          </cell>
          <cell r="B737">
            <v>91433</v>
          </cell>
          <cell r="C737" t="str">
            <v>PARA-RAIOS 138KV POLIM. P/ LT</v>
          </cell>
          <cell r="D737">
            <v>5021.3</v>
          </cell>
        </row>
        <row r="738">
          <cell r="A738">
            <v>28</v>
          </cell>
          <cell r="B738">
            <v>91434</v>
          </cell>
          <cell r="C738" t="str">
            <v>CABO COBRE NU 35 MM2 MEIO DURA CL2A</v>
          </cell>
          <cell r="D738">
            <v>14.647623831775704</v>
          </cell>
        </row>
        <row r="739">
          <cell r="A739">
            <v>617312</v>
          </cell>
          <cell r="B739">
            <v>91435</v>
          </cell>
          <cell r="C739" t="str">
            <v>CABO OPGW 24 FO 14,4MM</v>
          </cell>
          <cell r="D739">
            <v>0</v>
          </cell>
        </row>
        <row r="740">
          <cell r="A740">
            <v>4680</v>
          </cell>
          <cell r="B740">
            <v>91438</v>
          </cell>
          <cell r="C740" t="str">
            <v>CABO AL NU CAA 266,8MCM WAXWING</v>
          </cell>
          <cell r="D740">
            <v>0</v>
          </cell>
        </row>
        <row r="741">
          <cell r="A741">
            <v>5692</v>
          </cell>
          <cell r="B741">
            <v>91440</v>
          </cell>
          <cell r="C741" t="str">
            <v>CABO E NU CA 477 MCM 19F COSMOS-SE</v>
          </cell>
          <cell r="D741">
            <v>0</v>
          </cell>
        </row>
        <row r="742">
          <cell r="A742">
            <v>4680</v>
          </cell>
          <cell r="B742">
            <v>91441</v>
          </cell>
          <cell r="C742" t="str">
            <v>CABO AL NU CAA 266,8MCM WAXWING</v>
          </cell>
        </row>
        <row r="743">
          <cell r="A743">
            <v>5692</v>
          </cell>
          <cell r="B743">
            <v>91442</v>
          </cell>
          <cell r="C743" t="str">
            <v>CABO E NU CA 477 MCM 19F COSMOS-SE</v>
          </cell>
        </row>
        <row r="744">
          <cell r="A744">
            <v>30</v>
          </cell>
          <cell r="B744">
            <v>91443</v>
          </cell>
          <cell r="C744" t="str">
            <v>CABO COBRE NU 16 MM2 MEIO DURA CL2A</v>
          </cell>
          <cell r="D744">
            <v>68.335333333333338</v>
          </cell>
        </row>
        <row r="745">
          <cell r="A745">
            <v>35698</v>
          </cell>
          <cell r="B745">
            <v>91444</v>
          </cell>
          <cell r="C745" t="str">
            <v>CABO DE ACO EHS</v>
          </cell>
          <cell r="D745">
            <v>4.544677419354838</v>
          </cell>
        </row>
        <row r="746">
          <cell r="A746">
            <v>102244</v>
          </cell>
          <cell r="B746">
            <v>91445</v>
          </cell>
          <cell r="C746" t="str">
            <v>ISOLADOR DE DISCO DE VIDRO</v>
          </cell>
        </row>
        <row r="747">
          <cell r="A747">
            <v>61024</v>
          </cell>
          <cell r="B747">
            <v>91446</v>
          </cell>
          <cell r="C747" t="str">
            <v>RELIGADOR AUTOMATICO TRIP.</v>
          </cell>
        </row>
        <row r="748">
          <cell r="A748">
            <v>37895</v>
          </cell>
          <cell r="B748">
            <v>91447</v>
          </cell>
          <cell r="C748" t="str">
            <v>PARA RAIO AT POLIMER 12KV  OXIDO ZN 10KA CL 2</v>
          </cell>
          <cell r="D748">
            <v>134.72904761904761</v>
          </cell>
        </row>
        <row r="749">
          <cell r="A749">
            <v>620351</v>
          </cell>
          <cell r="B749">
            <v>91448</v>
          </cell>
          <cell r="C749" t="str">
            <v>PROJETOR LED - 127 W</v>
          </cell>
          <cell r="D749">
            <v>1368.1281818181817</v>
          </cell>
        </row>
        <row r="750">
          <cell r="A750">
            <v>90254</v>
          </cell>
          <cell r="B750">
            <v>91449</v>
          </cell>
          <cell r="C750" t="str">
            <v>ISOLADOR PILAR PORC VERT S/GRP 530,0MM 25KV 800DAN</v>
          </cell>
          <cell r="D750">
            <v>0</v>
          </cell>
        </row>
        <row r="751">
          <cell r="A751">
            <v>1277</v>
          </cell>
          <cell r="B751">
            <v>91464</v>
          </cell>
          <cell r="C751" t="str">
            <v>GRAMPO SUSP MONO 336,4-605MCM 28-38MM</v>
          </cell>
          <cell r="D751">
            <v>0</v>
          </cell>
        </row>
        <row r="752">
          <cell r="A752">
            <v>4110</v>
          </cell>
          <cell r="B752">
            <v>91465</v>
          </cell>
          <cell r="C752" t="str">
            <v>GRAMPO ANCORAGEM COMPRESSAO ALUM 477,00MCM 492,0MM</v>
          </cell>
          <cell r="D752">
            <v>0</v>
          </cell>
        </row>
        <row r="753">
          <cell r="A753">
            <v>628711</v>
          </cell>
          <cell r="B753">
            <v>91616</v>
          </cell>
          <cell r="C753" t="str">
            <v>ESPACADOR HORIZONTAL PARA MEDIA TENSAO 450MM 6AWG / 336,4MCM</v>
          </cell>
          <cell r="D753">
            <v>0</v>
          </cell>
        </row>
        <row r="754">
          <cell r="A754">
            <v>628712</v>
          </cell>
          <cell r="B754">
            <v>91617</v>
          </cell>
          <cell r="C754" t="str">
            <v>ESPACADOR HORIZONTAL PARA MEDIA TENSAO 550MM 6AWG / 336,4MCM</v>
          </cell>
          <cell r="D754">
            <v>0</v>
          </cell>
        </row>
        <row r="755">
          <cell r="A755">
            <v>628713</v>
          </cell>
          <cell r="B755">
            <v>91618</v>
          </cell>
          <cell r="C755" t="str">
            <v>ESPACADOR HORIZONTAL PARA MEDIA TENSAO 750MM 6AWG / 336,4MCM</v>
          </cell>
          <cell r="D755">
            <v>0</v>
          </cell>
        </row>
        <row r="756">
          <cell r="A756">
            <v>628688</v>
          </cell>
          <cell r="B756">
            <v>91619</v>
          </cell>
          <cell r="C756" t="str">
            <v>ACCESS POINT DE REDE SEM FIO RUCKUS ZONEFLEX R700, POTENCIA DE TRANSMISSAO MAXIMA DE 29DBM EM 2,4 GHZ E 27 DBM EM 5 GHZ, COM ENTRADA DE ALIMENTACAO EM 12 VDC E 1,5 A, PADROES WIFI IEEE 802.11A/B/G/N/AC, CONTENDO 2 PORTAS ETHERNET MDX AUTOMATICO 10/100/1000 COM CONECTOR RJ-45, COM CADEIAS DE RADIO/FLUXO 3 X 3:3, CANALIZACAO DE 20 MHZ, 40 MHZ E/OU 80 MHZ, SUPORTE A TEMPURATURA DE OPERACAO DE 0 A 50C, COM BSSIDS ATE 32 (2,4 GHZ) E 16 (5 GHZ, COM SUPORTE DE GERENCIAMENTO DE ATE 500 DISPOSITIVOS SIMULTANEOS, COM SUPORTE A GERENCIAMENTO REMOTO COM INTERFACE WEB (HTTP/S), CLI (TELNET/SSH), SNMP V1, 2, 3, COM FUNCIONAMENTO COM OU SEM CONTROLADORA. REF: FAB: RUCKUS ZF R700..</v>
          </cell>
          <cell r="D756">
            <v>0</v>
          </cell>
        </row>
        <row r="757">
          <cell r="A757">
            <v>640302</v>
          </cell>
          <cell r="B757">
            <v>91788</v>
          </cell>
          <cell r="C757" t="str">
            <v>Coletor de Dados - Honeywell CN51 Windows CE 6.5</v>
          </cell>
          <cell r="D757">
            <v>1022.11</v>
          </cell>
        </row>
        <row r="758">
          <cell r="A758">
            <v>640303</v>
          </cell>
          <cell r="B758">
            <v>91789</v>
          </cell>
          <cell r="C758" t="str">
            <v>Acessório para Coletor de Dados Snap-on p/ carga e comunicação</v>
          </cell>
          <cell r="D758">
            <v>155.66</v>
          </cell>
        </row>
        <row r="759">
          <cell r="A759">
            <v>643704</v>
          </cell>
          <cell r="B759">
            <v>92158</v>
          </cell>
          <cell r="C759" t="str">
            <v>FONTE APARELHO VIDEO CONFERENCIA POLYCOM TRIO 8500</v>
          </cell>
          <cell r="D759">
            <v>876.09</v>
          </cell>
        </row>
        <row r="760">
          <cell r="A760">
            <v>643695</v>
          </cell>
          <cell r="B760">
            <v>92161</v>
          </cell>
          <cell r="C760" t="str">
            <v>MICROFONE EXT POLYCOM RP TRIO SERIES</v>
          </cell>
          <cell r="D760">
            <v>0</v>
          </cell>
        </row>
        <row r="761">
          <cell r="A761">
            <v>90394</v>
          </cell>
          <cell r="B761">
            <v>92081</v>
          </cell>
          <cell r="C761" t="str">
            <v>ABRACADEIRA CINTA AUTO TRAV POLIAM PT 230X9,0MM</v>
          </cell>
          <cell r="D761">
            <v>50.33</v>
          </cell>
        </row>
        <row r="762">
          <cell r="A762">
            <v>614274</v>
          </cell>
          <cell r="B762">
            <v>92082</v>
          </cell>
          <cell r="C762" t="str">
            <v>CAIXA DE MEDICAO P/ BLINDAGEM</v>
          </cell>
          <cell r="D762">
            <v>65.349999999999994</v>
          </cell>
        </row>
        <row r="763">
          <cell r="A763">
            <v>614275</v>
          </cell>
          <cell r="B763">
            <v>92083</v>
          </cell>
          <cell r="C763" t="str">
            <v>CAIXA MBO</v>
          </cell>
          <cell r="D763">
            <v>50.33</v>
          </cell>
        </row>
        <row r="764">
          <cell r="A764">
            <v>35808</v>
          </cell>
          <cell r="B764">
            <v>92084</v>
          </cell>
          <cell r="C764" t="str">
            <v>COLA TIPO SILICONE TRANSPARENT</v>
          </cell>
          <cell r="D764">
            <v>0</v>
          </cell>
        </row>
        <row r="765">
          <cell r="A765">
            <v>630730</v>
          </cell>
          <cell r="B765">
            <v>92085</v>
          </cell>
          <cell r="C765" t="str">
            <v>CONECTOR COAX N MACHO RETO RG58/RG213</v>
          </cell>
          <cell r="D765">
            <v>0</v>
          </cell>
        </row>
        <row r="766">
          <cell r="A766">
            <v>631454</v>
          </cell>
          <cell r="B766">
            <v>92086</v>
          </cell>
          <cell r="C766" t="str">
            <v>CONECTOR COAX TNC MACHO RG213</v>
          </cell>
          <cell r="D766">
            <v>0</v>
          </cell>
        </row>
        <row r="767">
          <cell r="A767">
            <v>32645</v>
          </cell>
          <cell r="B767">
            <v>92087</v>
          </cell>
          <cell r="C767" t="str">
            <v>CONECTOR CUNHA AZUL E BRANCO</v>
          </cell>
          <cell r="D767">
            <v>0</v>
          </cell>
        </row>
        <row r="768">
          <cell r="A768">
            <v>619164</v>
          </cell>
          <cell r="B768">
            <v>92090</v>
          </cell>
          <cell r="C768" t="str">
            <v>FITA DUPLA FACE 20M</v>
          </cell>
          <cell r="D768">
            <v>40.57</v>
          </cell>
        </row>
        <row r="769">
          <cell r="A769">
            <v>4529</v>
          </cell>
          <cell r="B769">
            <v>92091</v>
          </cell>
          <cell r="C769" t="str">
            <v>FITA METALICA POSTE LISA 19,00X 0,50MMX 30M</v>
          </cell>
          <cell r="D769">
            <v>0</v>
          </cell>
        </row>
        <row r="770">
          <cell r="A770">
            <v>3034</v>
          </cell>
          <cell r="B770">
            <v>92092</v>
          </cell>
          <cell r="C770" t="str">
            <v>HASTE ATERRAMENTO CIRC S/ROSCA 5/8 POL 2400,0MM C/ RABICHO</v>
          </cell>
          <cell r="D770">
            <v>40.57</v>
          </cell>
        </row>
        <row r="771">
          <cell r="A771">
            <v>614277</v>
          </cell>
          <cell r="B771">
            <v>92094</v>
          </cell>
          <cell r="C771" t="str">
            <v>NIPE DE PVC DE 1 ½"</v>
          </cell>
          <cell r="D771">
            <v>21.63</v>
          </cell>
        </row>
        <row r="772">
          <cell r="A772">
            <v>10162</v>
          </cell>
          <cell r="B772">
            <v>92095</v>
          </cell>
          <cell r="C772" t="str">
            <v>PARAF. SEG. ANTI-FURTO M6X16</v>
          </cell>
          <cell r="D772">
            <v>4.07</v>
          </cell>
        </row>
        <row r="773">
          <cell r="A773">
            <v>90362</v>
          </cell>
          <cell r="B773">
            <v>92100</v>
          </cell>
          <cell r="C773" t="str">
            <v>PARAFUSO QUAD SAE1020 RP MG CL 6G M16X 200MM</v>
          </cell>
          <cell r="D773">
            <v>21.63</v>
          </cell>
        </row>
        <row r="774">
          <cell r="A774">
            <v>624866</v>
          </cell>
          <cell r="B774">
            <v>92101</v>
          </cell>
          <cell r="C774" t="str">
            <v>PARAFUSO REDON SAE J 429 RT UNC 5/32X 1/2</v>
          </cell>
          <cell r="D774">
            <v>1.47</v>
          </cell>
        </row>
        <row r="775">
          <cell r="A775">
            <v>615613</v>
          </cell>
          <cell r="B775">
            <v>92103</v>
          </cell>
          <cell r="C775" t="str">
            <v>REMOTA MULTILITE ETHERNET 1 CANAL</v>
          </cell>
          <cell r="D775">
            <v>0</v>
          </cell>
        </row>
        <row r="776">
          <cell r="A776">
            <v>621432</v>
          </cell>
          <cell r="B776">
            <v>92104</v>
          </cell>
          <cell r="C776" t="str">
            <v>SUPORTE ANTENA YAGI PARA POSTE</v>
          </cell>
          <cell r="D776">
            <v>86.46</v>
          </cell>
        </row>
        <row r="777">
          <cell r="A777">
            <v>614401</v>
          </cell>
          <cell r="B777">
            <v>92105</v>
          </cell>
          <cell r="C777" t="str">
            <v>SUPORTE DE IP</v>
          </cell>
          <cell r="D777">
            <v>0.26</v>
          </cell>
        </row>
        <row r="778">
          <cell r="A778">
            <v>90337</v>
          </cell>
          <cell r="B778">
            <v>92107</v>
          </cell>
          <cell r="C778" t="str">
            <v>TERMINAL COMPRESSAO ANEL 32,0X 175,0MM 2 FUROS 120,00MM2</v>
          </cell>
          <cell r="D778">
            <v>0.25</v>
          </cell>
        </row>
        <row r="779">
          <cell r="A779">
            <v>32685</v>
          </cell>
          <cell r="B779">
            <v>92108</v>
          </cell>
          <cell r="C779" t="str">
            <v>TERMINAL FORQUILHA M5 4/6MM</v>
          </cell>
          <cell r="D779">
            <v>0.26</v>
          </cell>
        </row>
        <row r="780">
          <cell r="A780">
            <v>615892</v>
          </cell>
          <cell r="B780">
            <v>92109</v>
          </cell>
          <cell r="C780" t="str">
            <v>TERMINAL ISOL OLHAL 4 A 6MM</v>
          </cell>
          <cell r="D780">
            <v>0.25</v>
          </cell>
        </row>
        <row r="781">
          <cell r="A781">
            <v>615675</v>
          </cell>
          <cell r="B781">
            <v>92110</v>
          </cell>
          <cell r="C781" t="str">
            <v>TERMINAL OLHAL 2,5MM</v>
          </cell>
          <cell r="D781">
            <v>0.14000000000000001</v>
          </cell>
        </row>
        <row r="782">
          <cell r="A782">
            <v>690384</v>
          </cell>
          <cell r="B782">
            <v>92111</v>
          </cell>
          <cell r="C782" t="str">
            <v>CHAVE SEXTAVADA P/ APLICACAO PARAFUSO SEGURANCA ESPECIAL</v>
          </cell>
          <cell r="D782">
            <v>34.78</v>
          </cell>
        </row>
        <row r="783">
          <cell r="A783">
            <v>690383</v>
          </cell>
          <cell r="B783">
            <v>92112</v>
          </cell>
          <cell r="C783" t="str">
            <v>CHAVE SEGREDO P/ RETIRADA DE PARAFUSO DE SEGURACA ESPECIAL</v>
          </cell>
          <cell r="D783">
            <v>34.78</v>
          </cell>
        </row>
        <row r="784">
          <cell r="A784">
            <v>3174</v>
          </cell>
          <cell r="B784">
            <v>16040</v>
          </cell>
          <cell r="C784" t="str">
            <v>INTERRUPTOR UNIPOLAR (COM BASE PARA FIXAÇÃO COM PARAFUSO E BUCHA)</v>
          </cell>
          <cell r="D784">
            <v>5.52</v>
          </cell>
        </row>
        <row r="785">
          <cell r="A785">
            <v>607812</v>
          </cell>
          <cell r="B785">
            <v>16415</v>
          </cell>
          <cell r="C785" t="str">
            <v>TOMADA 2 P UNIVERSAL (COM BASE PARA FIXAÇÃO COM PARAFUSO E BUCHA)</v>
          </cell>
          <cell r="D785">
            <v>2.2440009009009008</v>
          </cell>
        </row>
        <row r="786">
          <cell r="A786">
            <v>3369</v>
          </cell>
          <cell r="B786">
            <v>21206</v>
          </cell>
          <cell r="C786" t="str">
            <v>LÂMPADA FLUORESCENTE COMPACTA SELO PROCEL 20 W</v>
          </cell>
          <cell r="D786">
            <v>9.8000000000000007</v>
          </cell>
        </row>
        <row r="787">
          <cell r="A787" t="str">
            <v>4mm</v>
          </cell>
          <cell r="B787">
            <v>91931</v>
          </cell>
          <cell r="C787" t="str">
            <v>FIO DE COBRE ISOLADO, 750 V - PVC / 70° C, SECÇÃO 4 mm² - AZUL</v>
          </cell>
          <cell r="D787">
            <v>1.19</v>
          </cell>
        </row>
        <row r="788">
          <cell r="A788">
            <v>40</v>
          </cell>
          <cell r="B788">
            <v>91932</v>
          </cell>
          <cell r="C788" t="str">
            <v>FIO DE COBRE ISOLADO, 750 V - PVC / 70° C, SECÇÃO 4 mm² - VERMELHO</v>
          </cell>
          <cell r="D788">
            <v>1.39</v>
          </cell>
        </row>
        <row r="789">
          <cell r="A789" t="str">
            <v>2,5mm</v>
          </cell>
          <cell r="B789">
            <v>91929</v>
          </cell>
          <cell r="C789" t="str">
            <v>FIO DE COBRE ISOLADO, 750 V - PVC / 70° C, SECÇÃO 2,5 mm² - AZUL</v>
          </cell>
          <cell r="D789">
            <v>0.78</v>
          </cell>
        </row>
        <row r="790">
          <cell r="A790">
            <v>54</v>
          </cell>
          <cell r="B790">
            <v>91930</v>
          </cell>
          <cell r="C790" t="str">
            <v>FIO DE COBRE ISOLADO, 750 V - PVC / 70° C, SECÇÃO 2,5 mm² - VERMELHO</v>
          </cell>
          <cell r="D790">
            <v>0.85</v>
          </cell>
        </row>
        <row r="791">
          <cell r="A791">
            <v>6910</v>
          </cell>
          <cell r="B791">
            <v>9007</v>
          </cell>
          <cell r="C791" t="str">
            <v>ISOLADOR ROLDANA PVC C/ PREGO</v>
          </cell>
          <cell r="D791">
            <v>0.23</v>
          </cell>
        </row>
        <row r="792">
          <cell r="A792">
            <v>90414</v>
          </cell>
          <cell r="B792">
            <v>1038</v>
          </cell>
          <cell r="C792" t="str">
            <v>FITA ISOLANTE ANTI-CHAMA</v>
          </cell>
          <cell r="D792">
            <v>9.9993999999999996</v>
          </cell>
        </row>
        <row r="793">
          <cell r="A793">
            <v>690378</v>
          </cell>
          <cell r="B793">
            <v>91934</v>
          </cell>
          <cell r="C793" t="str">
            <v>BANCO CAPAC PAR 0,63 KV 220V 15 KVAR TRIF</v>
          </cell>
          <cell r="D793">
            <v>0</v>
          </cell>
        </row>
        <row r="794">
          <cell r="A794">
            <v>680377</v>
          </cell>
          <cell r="B794">
            <v>91933</v>
          </cell>
          <cell r="C794" t="str">
            <v>BANCO CAPAC PAR 0,63 KV 220V 10 KVAR TRIF</v>
          </cell>
          <cell r="D794">
            <v>0</v>
          </cell>
        </row>
        <row r="795">
          <cell r="A795">
            <v>609756</v>
          </cell>
          <cell r="B795">
            <v>92256</v>
          </cell>
          <cell r="C795" t="str">
            <v>BALANCA ELETRONICA COM SAIDA PARALELA</v>
          </cell>
          <cell r="D795">
            <v>0</v>
          </cell>
        </row>
        <row r="796">
          <cell r="A796">
            <v>37682</v>
          </cell>
          <cell r="B796">
            <v>5351</v>
          </cell>
          <cell r="C796" t="str">
            <v>DLCBP BIFASICO CRONOS - 16MM2</v>
          </cell>
          <cell r="D796">
            <v>21</v>
          </cell>
        </row>
        <row r="797">
          <cell r="A797">
            <v>374</v>
          </cell>
          <cell r="B797">
            <v>3741</v>
          </cell>
          <cell r="C797" t="str">
            <v>FECHO DENTADO FITA POSTE AISI304 1/2 18X24X1,2MM</v>
          </cell>
          <cell r="D797">
            <v>0.36</v>
          </cell>
        </row>
        <row r="798">
          <cell r="A798">
            <v>640296</v>
          </cell>
          <cell r="B798">
            <v>92625</v>
          </cell>
          <cell r="C798" t="str">
            <v>CHAVE SECCIONALIZADORA MONOFASICA 15 KV CORRENTE NOMINAL 25A</v>
          </cell>
          <cell r="D798">
            <v>3049</v>
          </cell>
        </row>
        <row r="799">
          <cell r="A799">
            <v>90342</v>
          </cell>
          <cell r="B799">
            <v>92107</v>
          </cell>
          <cell r="C799" t="str">
            <v>Terminal pressão estrangulamento alumínio 2 furos 15 mm 120 mm²- 4/0 AWG (CA)</v>
          </cell>
          <cell r="D799">
            <v>8.09</v>
          </cell>
        </row>
        <row r="800">
          <cell r="A800">
            <v>90343</v>
          </cell>
          <cell r="C800" t="str">
            <v>Terminal pressão estrangulamento alumínio 2 furos 15 mm 4/0 AWG CAA</v>
          </cell>
          <cell r="D800">
            <v>6.2</v>
          </cell>
        </row>
        <row r="801">
          <cell r="A801">
            <v>90344</v>
          </cell>
          <cell r="C801" t="str">
            <v>Terminal pressão estrangulamento alumínio 2 furos 15 mm 185 mm²- 336,4 MCM (CA/CAA)</v>
          </cell>
          <cell r="D801">
            <v>6.2</v>
          </cell>
        </row>
        <row r="802">
          <cell r="A802">
            <v>90830</v>
          </cell>
          <cell r="C802" t="str">
            <v>Terminal pressão estrangulamento alumínio 1 furo 11 mm 25 mm²-4AWG (CA/CAA)</v>
          </cell>
          <cell r="D802">
            <v>6.2</v>
          </cell>
        </row>
        <row r="803">
          <cell r="A803">
            <v>90340</v>
          </cell>
          <cell r="C803" t="str">
            <v>Terminal pressão estrangulamento alumínio 1 furo 11 mm 35 mm²-2AWG (CA/CAA)</v>
          </cell>
          <cell r="D803">
            <v>6.2</v>
          </cell>
        </row>
        <row r="804">
          <cell r="A804">
            <v>90341</v>
          </cell>
          <cell r="C804" t="str">
            <v>Terminal pressão estrangulamento alumínio 2 furos 15 mm 50/70 mm²-1/0/2/0 AWG(CA/CAA)</v>
          </cell>
          <cell r="D804">
            <v>6.2</v>
          </cell>
        </row>
        <row r="805">
          <cell r="A805">
            <v>90343</v>
          </cell>
          <cell r="C805" t="str">
            <v>Terminal pressão estrangulamento alumínio 2 furos 15 mm 4/0 AWG (CAA)</v>
          </cell>
          <cell r="D805">
            <v>6.2</v>
          </cell>
        </row>
        <row r="806">
          <cell r="A806">
            <v>90374</v>
          </cell>
          <cell r="B806">
            <v>2341</v>
          </cell>
          <cell r="C806" t="str">
            <v>Parafuso Cabeça Abaulada Aço Carbono M16X150 mm</v>
          </cell>
          <cell r="D806">
            <v>2.2000000000000002</v>
          </cell>
        </row>
        <row r="807">
          <cell r="A807">
            <v>0</v>
          </cell>
          <cell r="B807">
            <v>3294</v>
          </cell>
          <cell r="C807" t="str">
            <v>parafuso rosca total 16x250mm</v>
          </cell>
          <cell r="D807">
            <v>8.9700000000000006</v>
          </cell>
        </row>
      </sheetData>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A484F-F1F1-4469-875F-932D37270389}">
  <dimension ref="A1:L172"/>
  <sheetViews>
    <sheetView workbookViewId="0">
      <selection activeCell="N5" sqref="N5"/>
    </sheetView>
  </sheetViews>
  <sheetFormatPr defaultRowHeight="15" x14ac:dyDescent="0.25"/>
  <cols>
    <col min="2" max="2" width="9.7109375" bestFit="1" customWidth="1"/>
    <col min="3" max="3" width="19.140625" bestFit="1" customWidth="1"/>
    <col min="5" max="5" width="7.140625" bestFit="1" customWidth="1"/>
    <col min="6" max="6" width="15" customWidth="1"/>
    <col min="8" max="8" width="18.140625" bestFit="1" customWidth="1"/>
    <col min="9" max="9" width="13.42578125" customWidth="1"/>
    <col min="10" max="10" width="11.7109375" customWidth="1"/>
    <col min="11" max="11" width="17" customWidth="1"/>
    <col min="12" max="12" width="8" customWidth="1"/>
  </cols>
  <sheetData>
    <row r="1" spans="1:12" ht="15.75" x14ac:dyDescent="0.25">
      <c r="A1" s="1"/>
      <c r="B1" s="2"/>
      <c r="C1" s="68" t="s">
        <v>0</v>
      </c>
      <c r="D1" s="68"/>
      <c r="E1" s="68"/>
      <c r="F1" s="68"/>
      <c r="G1" s="1"/>
      <c r="H1" s="1"/>
      <c r="I1" s="1"/>
      <c r="J1" s="69" t="s">
        <v>1</v>
      </c>
      <c r="K1" s="69"/>
      <c r="L1" s="69"/>
    </row>
    <row r="2" spans="1:12" ht="15.75" x14ac:dyDescent="0.25">
      <c r="A2" s="1"/>
      <c r="B2" s="3"/>
      <c r="C2" s="68" t="s">
        <v>2</v>
      </c>
      <c r="D2" s="68"/>
      <c r="E2" s="68"/>
      <c r="F2" s="68"/>
      <c r="G2" s="1"/>
      <c r="H2" s="1"/>
      <c r="I2" s="1"/>
      <c r="J2" s="69"/>
      <c r="K2" s="69"/>
      <c r="L2" s="69"/>
    </row>
    <row r="3" spans="1:12" ht="15.75" x14ac:dyDescent="0.25">
      <c r="A3" s="1"/>
      <c r="B3" s="4"/>
      <c r="C3" s="68" t="s">
        <v>3</v>
      </c>
      <c r="D3" s="68"/>
      <c r="E3" s="68"/>
      <c r="F3" s="68"/>
      <c r="G3" s="1"/>
      <c r="H3" s="1"/>
      <c r="I3" s="1"/>
      <c r="J3" s="70" t="s">
        <v>4</v>
      </c>
      <c r="K3" s="71"/>
      <c r="L3" s="72"/>
    </row>
    <row r="4" spans="1:12" ht="15.75" thickBot="1" x14ac:dyDescent="0.3">
      <c r="A4" s="5" t="s">
        <v>5</v>
      </c>
      <c r="B4" s="73" t="s">
        <v>6</v>
      </c>
      <c r="C4" s="74"/>
      <c r="D4" s="74"/>
      <c r="E4" s="74"/>
      <c r="F4" s="75"/>
      <c r="G4" s="1"/>
      <c r="H4" s="6" t="s">
        <v>7</v>
      </c>
      <c r="I4" s="6" t="s">
        <v>8</v>
      </c>
      <c r="J4" s="76"/>
      <c r="K4" s="6" t="s">
        <v>7</v>
      </c>
      <c r="L4" s="6" t="s">
        <v>8</v>
      </c>
    </row>
    <row r="5" spans="1:12" ht="15.75" x14ac:dyDescent="0.25">
      <c r="A5" s="7" t="s">
        <v>9</v>
      </c>
      <c r="B5" s="7" t="s">
        <v>10</v>
      </c>
      <c r="C5" s="8" t="s">
        <v>11</v>
      </c>
      <c r="D5" s="8" t="s">
        <v>12</v>
      </c>
      <c r="E5" s="9" t="s">
        <v>13</v>
      </c>
      <c r="F5" s="9" t="s">
        <v>14</v>
      </c>
      <c r="H5" s="10" t="s">
        <v>15</v>
      </c>
      <c r="I5" s="11" t="e">
        <f t="shared" ref="I5" si="0">VLOOKUP(H5,#REF!,2,0)</f>
        <v>#REF!</v>
      </c>
      <c r="J5" s="77"/>
      <c r="K5" s="10" t="s">
        <v>16</v>
      </c>
      <c r="L5" s="11" t="e">
        <f>VLOOKUP(K5,#REF!,2,0)</f>
        <v>#REF!</v>
      </c>
    </row>
    <row r="6" spans="1:12" ht="15.75" x14ac:dyDescent="0.25">
      <c r="A6" s="12" t="e">
        <f ca="1">VLOOKUP(B6,'[1]BASE-15KV'!#REF!,2,0)</f>
        <v>#NAME?</v>
      </c>
      <c r="B6" s="13" t="e">
        <f t="array" aca="1" ref="B6:B169" ca="1">_xlfn.UNIQUE('[1]BASE-15KV'!#REF!)</f>
        <v>#NAME?</v>
      </c>
      <c r="C6" s="23" t="e">
        <f ca="1">VLOOKUP(B6,'[1]BASE-15KV'!#REF!,3,0)</f>
        <v>#NAME?</v>
      </c>
      <c r="D6" s="24" t="e">
        <f ca="1">VLOOKUP(B6,'[1]BASE-15KV'!#REF!,4,0)</f>
        <v>#NAME?</v>
      </c>
      <c r="E6" s="25" t="e">
        <f>SUMIFS('[1]BASE-15KV'!C:C,'[1]BASE-15KV'!#REF!,'[1]ORÇAMENTO-15KV'!G6)</f>
        <v>#REF!</v>
      </c>
      <c r="F6" s="26" t="e">
        <f>SUMIFS('[1]BASE-15KV'!D:D,'[1]BASE-15KV'!#REF!,'[1]ORÇAMENTO-15KV'!G6)</f>
        <v>#REF!</v>
      </c>
      <c r="H6" s="27" t="s">
        <v>17</v>
      </c>
      <c r="I6" s="28" t="e">
        <f t="shared" ref="I6" si="1">VLOOKUP(H6,#REF!,2,0)</f>
        <v>#REF!</v>
      </c>
      <c r="J6" s="77"/>
      <c r="K6" s="27" t="s">
        <v>18</v>
      </c>
      <c r="L6" s="28" t="e">
        <f>VLOOKUP(K6,#REF!,2,0)</f>
        <v>#REF!</v>
      </c>
    </row>
    <row r="7" spans="1:12" ht="15.75" x14ac:dyDescent="0.25">
      <c r="A7" s="12" t="e">
        <f ca="1">VLOOKUP(B7,'[1]BASE-15KV'!#REF!,2,0)</f>
        <v>#NAME?</v>
      </c>
      <c r="B7" s="13" t="e">
        <f ca="1"/>
        <v>#NAME?</v>
      </c>
      <c r="C7" s="23" t="e">
        <f ca="1">VLOOKUP(B7,'[1]BASE-15KV'!#REF!,3,0)</f>
        <v>#NAME?</v>
      </c>
      <c r="D7" s="24" t="e">
        <f ca="1">VLOOKUP(B7,'[1]BASE-15KV'!#REF!,4,0)</f>
        <v>#NAME?</v>
      </c>
      <c r="E7" s="25" t="e">
        <f>SUMIFS('[1]BASE-15KV'!C:C,'[1]BASE-15KV'!#REF!,'[1]ORÇAMENTO-15KV'!G7)</f>
        <v>#REF!</v>
      </c>
      <c r="F7" s="26" t="e">
        <f>SUMIFS('[1]BASE-15KV'!D:D,'[1]BASE-15KV'!#REF!,'[1]ORÇAMENTO-15KV'!G7)</f>
        <v>#REF!</v>
      </c>
      <c r="H7" s="27" t="s">
        <v>19</v>
      </c>
      <c r="I7" s="28" t="e">
        <f t="shared" ref="I7" si="2">VLOOKUP(H7,#REF!,2,0)</f>
        <v>#REF!</v>
      </c>
      <c r="J7" s="77"/>
      <c r="K7" s="27" t="s">
        <v>20</v>
      </c>
      <c r="L7" s="28" t="e">
        <f>VLOOKUP(K7,#REF!,2,0)</f>
        <v>#REF!</v>
      </c>
    </row>
    <row r="8" spans="1:12" ht="15.75" x14ac:dyDescent="0.25">
      <c r="A8" s="12" t="e">
        <f ca="1">VLOOKUP(B8,'[1]BASE-15KV'!#REF!,2,0)</f>
        <v>#NAME?</v>
      </c>
      <c r="B8" s="13" t="e">
        <f ca="1"/>
        <v>#NAME?</v>
      </c>
      <c r="C8" s="23" t="e">
        <f ca="1">VLOOKUP(B8,'[1]BASE-15KV'!#REF!,3,0)</f>
        <v>#NAME?</v>
      </c>
      <c r="D8" s="24" t="e">
        <f ca="1">VLOOKUP(B8,'[1]BASE-15KV'!#REF!,4,0)</f>
        <v>#NAME?</v>
      </c>
      <c r="E8" s="25" t="e">
        <f>SUMIFS('[1]BASE-15KV'!C:C,'[1]BASE-15KV'!#REF!,'[1]ORÇAMENTO-15KV'!G8)</f>
        <v>#REF!</v>
      </c>
      <c r="F8" s="26" t="e">
        <f>SUMIFS('[1]BASE-15KV'!D:D,'[1]BASE-15KV'!#REF!,'[1]ORÇAMENTO-15KV'!G8)</f>
        <v>#REF!</v>
      </c>
      <c r="H8" s="27" t="s">
        <v>21</v>
      </c>
      <c r="I8" s="28" t="e">
        <f t="shared" ref="I8" si="3">VLOOKUP(H8,#REF!,2,0)</f>
        <v>#REF!</v>
      </c>
      <c r="J8" s="77"/>
      <c r="K8" s="27" t="s">
        <v>22</v>
      </c>
      <c r="L8" s="28" t="e">
        <f>VLOOKUP(K8,#REF!,2,0)</f>
        <v>#REF!</v>
      </c>
    </row>
    <row r="9" spans="1:12" ht="15.75" x14ac:dyDescent="0.25">
      <c r="A9" s="12" t="e">
        <f ca="1">VLOOKUP(B9,'[1]BASE-15KV'!#REF!,2,0)</f>
        <v>#NAME?</v>
      </c>
      <c r="B9" s="13" t="e">
        <f ca="1"/>
        <v>#NAME?</v>
      </c>
      <c r="C9" s="23" t="e">
        <f ca="1">VLOOKUP(B9,'[1]BASE-15KV'!#REF!,3,0)</f>
        <v>#NAME?</v>
      </c>
      <c r="D9" s="24" t="e">
        <f ca="1">VLOOKUP(B9,'[1]BASE-15KV'!#REF!,4,0)</f>
        <v>#NAME?</v>
      </c>
      <c r="E9" s="25" t="e">
        <f>SUMIFS('[1]BASE-15KV'!C:C,'[1]BASE-15KV'!#REF!,'[1]ORÇAMENTO-15KV'!G9)</f>
        <v>#REF!</v>
      </c>
      <c r="F9" s="26" t="e">
        <f>SUMIFS('[1]BASE-15KV'!D:D,'[1]BASE-15KV'!#REF!,'[1]ORÇAMENTO-15KV'!G9)</f>
        <v>#REF!</v>
      </c>
      <c r="H9" s="27" t="s">
        <v>23</v>
      </c>
      <c r="I9" s="28" t="e">
        <f t="shared" ref="I9" si="4">VLOOKUP(H9,#REF!,2,0)</f>
        <v>#REF!</v>
      </c>
      <c r="J9" s="77"/>
      <c r="K9" s="27" t="s">
        <v>24</v>
      </c>
      <c r="L9" s="28" t="e">
        <f>VLOOKUP(K9,#REF!,2,0)</f>
        <v>#REF!</v>
      </c>
    </row>
    <row r="10" spans="1:12" ht="15.75" x14ac:dyDescent="0.25">
      <c r="A10" s="12" t="e">
        <f ca="1">VLOOKUP(B10,'[1]BASE-15KV'!#REF!,2,0)</f>
        <v>#NAME?</v>
      </c>
      <c r="B10" s="13" t="e">
        <f ca="1"/>
        <v>#NAME?</v>
      </c>
      <c r="C10" s="23" t="e">
        <f ca="1">VLOOKUP(B10,'[1]BASE-15KV'!#REF!,3,0)</f>
        <v>#NAME?</v>
      </c>
      <c r="D10" s="24" t="e">
        <f ca="1">VLOOKUP(B10,'[1]BASE-15KV'!#REF!,4,0)</f>
        <v>#NAME?</v>
      </c>
      <c r="E10" s="25" t="e">
        <f>SUMIFS('[1]BASE-15KV'!C:C,'[1]BASE-15KV'!#REF!,'[1]ORÇAMENTO-15KV'!G10)</f>
        <v>#REF!</v>
      </c>
      <c r="F10" s="26" t="e">
        <f>SUMIFS('[1]BASE-15KV'!D:D,'[1]BASE-15KV'!#REF!,'[1]ORÇAMENTO-15KV'!G10)</f>
        <v>#REF!</v>
      </c>
      <c r="H10" s="27" t="s">
        <v>25</v>
      </c>
      <c r="I10" s="28" t="e">
        <f t="shared" ref="I10" si="5">VLOOKUP(H10,#REF!,2,0)</f>
        <v>#REF!</v>
      </c>
      <c r="J10" s="77"/>
      <c r="K10" s="27" t="s">
        <v>26</v>
      </c>
      <c r="L10" s="28" t="e">
        <f>VLOOKUP(K10,#REF!,2,0)</f>
        <v>#REF!</v>
      </c>
    </row>
    <row r="11" spans="1:12" ht="16.5" x14ac:dyDescent="0.3">
      <c r="A11" s="12" t="e">
        <f ca="1">VLOOKUP(B11,'[1]BASE-15KV'!#REF!,2,0)</f>
        <v>#NAME?</v>
      </c>
      <c r="B11" s="14" t="e">
        <f ca="1"/>
        <v>#NAME?</v>
      </c>
      <c r="C11" s="23" t="e">
        <f ca="1">VLOOKUP(B11,'[1]BASE-15KV'!#REF!,3,0)</f>
        <v>#NAME?</v>
      </c>
      <c r="D11" s="24" t="e">
        <f ca="1">VLOOKUP(B11,'[1]BASE-15KV'!#REF!,4,0)</f>
        <v>#NAME?</v>
      </c>
      <c r="E11" s="25" t="e">
        <f>SUMIFS('[1]BASE-15KV'!C:C,'[1]BASE-15KV'!#REF!,'[1]ORÇAMENTO-15KV'!G11)</f>
        <v>#REF!</v>
      </c>
      <c r="F11" s="26" t="e">
        <f>SUMIFS('[1]BASE-15KV'!D:D,'[1]BASE-15KV'!#REF!,'[1]ORÇAMENTO-15KV'!G11)</f>
        <v>#REF!</v>
      </c>
      <c r="H11" s="27" t="s">
        <v>27</v>
      </c>
      <c r="I11" s="28" t="e">
        <f t="shared" ref="I11" si="6">VLOOKUP(H11,#REF!,2,0)</f>
        <v>#REF!</v>
      </c>
      <c r="J11" s="77"/>
      <c r="K11" s="27" t="s">
        <v>28</v>
      </c>
      <c r="L11" s="28" t="e">
        <f>VLOOKUP(K11,#REF!,2,0)</f>
        <v>#REF!</v>
      </c>
    </row>
    <row r="12" spans="1:12" ht="16.5" x14ac:dyDescent="0.3">
      <c r="A12" s="12" t="e">
        <f ca="1">VLOOKUP(B12,'[1]BASE-15KV'!#REF!,2,0)</f>
        <v>#NAME?</v>
      </c>
      <c r="B12" s="14" t="e">
        <f ca="1"/>
        <v>#NAME?</v>
      </c>
      <c r="C12" s="23" t="e">
        <f ca="1">VLOOKUP(B12,'[1]BASE-15KV'!#REF!,3,0)</f>
        <v>#NAME?</v>
      </c>
      <c r="D12" s="24" t="e">
        <f ca="1">VLOOKUP(B12,'[1]BASE-15KV'!#REF!,4,0)</f>
        <v>#NAME?</v>
      </c>
      <c r="E12" s="25" t="e">
        <f>SUMIFS('[1]BASE-15KV'!C:C,'[1]BASE-15KV'!#REF!,'[1]ORÇAMENTO-15KV'!G12)</f>
        <v>#REF!</v>
      </c>
      <c r="F12" s="26" t="e">
        <f>SUMIFS('[1]BASE-15KV'!D:D,'[1]BASE-15KV'!#REF!,'[1]ORÇAMENTO-15KV'!G12)</f>
        <v>#REF!</v>
      </c>
      <c r="H12" s="27" t="s">
        <v>29</v>
      </c>
      <c r="I12" s="28" t="e">
        <f t="shared" ref="I12" si="7">VLOOKUP(H12,#REF!,2,0)</f>
        <v>#REF!</v>
      </c>
      <c r="J12" s="77"/>
      <c r="K12" s="27" t="s">
        <v>30</v>
      </c>
      <c r="L12" s="28" t="e">
        <f>VLOOKUP(K12,#REF!,2,0)</f>
        <v>#REF!</v>
      </c>
    </row>
    <row r="13" spans="1:12" ht="15.75" x14ac:dyDescent="0.25">
      <c r="A13" s="12" t="e">
        <f ca="1">VLOOKUP(B13,'[1]BASE-15KV'!#REF!,2,0)</f>
        <v>#NAME?</v>
      </c>
      <c r="B13" s="13" t="e">
        <f ca="1"/>
        <v>#NAME?</v>
      </c>
      <c r="C13" s="23" t="e">
        <f ca="1">VLOOKUP(B13,'[1]BASE-15KV'!#REF!,3,0)</f>
        <v>#NAME?</v>
      </c>
      <c r="D13" s="24" t="e">
        <f ca="1">VLOOKUP(B13,'[1]BASE-15KV'!#REF!,4,0)</f>
        <v>#NAME?</v>
      </c>
      <c r="E13" s="25" t="e">
        <f>SUMIFS('[1]BASE-15KV'!C:C,'[1]BASE-15KV'!#REF!,'[1]ORÇAMENTO-15KV'!G13)</f>
        <v>#REF!</v>
      </c>
      <c r="F13" s="26" t="e">
        <f>SUMIFS('[1]BASE-15KV'!D:D,'[1]BASE-15KV'!#REF!,'[1]ORÇAMENTO-15KV'!G13)</f>
        <v>#REF!</v>
      </c>
      <c r="H13" s="27" t="s">
        <v>31</v>
      </c>
      <c r="I13" s="28" t="e">
        <f t="shared" ref="I13" si="8">VLOOKUP(H13,#REF!,2,0)</f>
        <v>#REF!</v>
      </c>
      <c r="J13" s="77"/>
      <c r="K13" s="27" t="s">
        <v>32</v>
      </c>
      <c r="L13" s="28" t="e">
        <f>VLOOKUP(K13,#REF!,2,0)</f>
        <v>#REF!</v>
      </c>
    </row>
    <row r="14" spans="1:12" ht="15.75" x14ac:dyDescent="0.25">
      <c r="A14" s="12" t="e">
        <f ca="1">VLOOKUP(B14,'[1]BASE-15KV'!#REF!,2,0)</f>
        <v>#NAME?</v>
      </c>
      <c r="B14" s="13" t="e">
        <f ca="1"/>
        <v>#NAME?</v>
      </c>
      <c r="C14" s="23" t="e">
        <f ca="1">VLOOKUP(B14,'[1]BASE-15KV'!#REF!,3,0)</f>
        <v>#NAME?</v>
      </c>
      <c r="D14" s="24" t="e">
        <f ca="1">VLOOKUP(B14,'[1]BASE-15KV'!#REF!,4,0)</f>
        <v>#NAME?</v>
      </c>
      <c r="E14" s="25" t="e">
        <f>SUMIFS('[1]BASE-15KV'!C:C,'[1]BASE-15KV'!#REF!,'[1]ORÇAMENTO-15KV'!G14)</f>
        <v>#REF!</v>
      </c>
      <c r="F14" s="26" t="e">
        <f>SUMIFS('[1]BASE-15KV'!D:D,'[1]BASE-15KV'!#REF!,'[1]ORÇAMENTO-15KV'!G14)</f>
        <v>#REF!</v>
      </c>
      <c r="H14" s="27" t="s">
        <v>33</v>
      </c>
      <c r="I14" s="28" t="e">
        <f t="shared" ref="I14" si="9">VLOOKUP(H14,#REF!,2,0)</f>
        <v>#REF!</v>
      </c>
      <c r="J14" s="77"/>
      <c r="K14" s="27" t="s">
        <v>34</v>
      </c>
      <c r="L14" s="28" t="e">
        <f>VLOOKUP(K14,#REF!,2,0)</f>
        <v>#REF!</v>
      </c>
    </row>
    <row r="15" spans="1:12" ht="16.5" x14ac:dyDescent="0.3">
      <c r="A15" s="12" t="e">
        <f ca="1">VLOOKUP(B15,'[1]BASE-15KV'!#REF!,2,0)</f>
        <v>#NAME?</v>
      </c>
      <c r="B15" s="14" t="e">
        <f ca="1"/>
        <v>#NAME?</v>
      </c>
      <c r="C15" s="23" t="e">
        <f ca="1">VLOOKUP(B15,'[1]BASE-15KV'!#REF!,3,0)</f>
        <v>#NAME?</v>
      </c>
      <c r="D15" s="24" t="e">
        <f ca="1">VLOOKUP(B15,'[1]BASE-15KV'!#REF!,4,0)</f>
        <v>#NAME?</v>
      </c>
      <c r="E15" s="25" t="e">
        <f>SUMIFS('[1]BASE-15KV'!C:C,'[1]BASE-15KV'!#REF!,'[1]ORÇAMENTO-15KV'!G15)</f>
        <v>#REF!</v>
      </c>
      <c r="F15" s="26" t="e">
        <f>SUMIFS('[1]BASE-15KV'!D:D,'[1]BASE-15KV'!#REF!,'[1]ORÇAMENTO-15KV'!G15)</f>
        <v>#REF!</v>
      </c>
      <c r="H15" s="27" t="s">
        <v>35</v>
      </c>
      <c r="I15" s="28" t="e">
        <f t="shared" ref="I15" si="10">VLOOKUP(H15,#REF!,2,0)</f>
        <v>#REF!</v>
      </c>
      <c r="J15" s="77"/>
      <c r="K15" s="27" t="s">
        <v>36</v>
      </c>
      <c r="L15" s="28" t="e">
        <f>VLOOKUP(K15,#REF!,2,0)</f>
        <v>#REF!</v>
      </c>
    </row>
    <row r="16" spans="1:12" ht="15.75" x14ac:dyDescent="0.25">
      <c r="A16" s="12" t="e">
        <f ca="1">VLOOKUP(B16,'[1]BASE-15KV'!#REF!,2,0)</f>
        <v>#NAME?</v>
      </c>
      <c r="B16" s="13" t="e">
        <f ca="1"/>
        <v>#NAME?</v>
      </c>
      <c r="C16" s="23" t="e">
        <f ca="1">VLOOKUP(B16,'[1]BASE-15KV'!#REF!,3,0)</f>
        <v>#NAME?</v>
      </c>
      <c r="D16" s="24" t="e">
        <f ca="1">VLOOKUP(B16,'[1]BASE-15KV'!#REF!,4,0)</f>
        <v>#NAME?</v>
      </c>
      <c r="E16" s="25" t="e">
        <f>SUMIFS('[1]BASE-15KV'!C:C,'[1]BASE-15KV'!#REF!,'[1]ORÇAMENTO-15KV'!G16)</f>
        <v>#REF!</v>
      </c>
      <c r="F16" s="26" t="e">
        <f>SUMIFS('[1]BASE-15KV'!D:D,'[1]BASE-15KV'!#REF!,'[1]ORÇAMENTO-15KV'!G16)</f>
        <v>#REF!</v>
      </c>
      <c r="H16" s="27" t="s">
        <v>37</v>
      </c>
      <c r="I16" s="28" t="e">
        <f t="shared" ref="I16" si="11">VLOOKUP(H16,#REF!,2,0)</f>
        <v>#REF!</v>
      </c>
      <c r="J16" s="77"/>
      <c r="K16" s="27" t="s">
        <v>38</v>
      </c>
      <c r="L16" s="28" t="e">
        <f>VLOOKUP(K16,#REF!,2,0)</f>
        <v>#REF!</v>
      </c>
    </row>
    <row r="17" spans="1:12" ht="15.75" x14ac:dyDescent="0.25">
      <c r="A17" s="12" t="e">
        <f ca="1">VLOOKUP(B17,'[1]BASE-15KV'!#REF!,2,0)</f>
        <v>#NAME?</v>
      </c>
      <c r="B17" s="13" t="e">
        <f ca="1"/>
        <v>#NAME?</v>
      </c>
      <c r="C17" s="23" t="e">
        <f ca="1">VLOOKUP(B17,'[1]BASE-15KV'!#REF!,3,0)</f>
        <v>#NAME?</v>
      </c>
      <c r="D17" s="24" t="e">
        <f ca="1">VLOOKUP(B17,'[1]BASE-15KV'!#REF!,4,0)</f>
        <v>#NAME?</v>
      </c>
      <c r="E17" s="25" t="e">
        <f>SUMIFS('[1]BASE-15KV'!C:C,'[1]BASE-15KV'!#REF!,'[1]ORÇAMENTO-15KV'!G17)</f>
        <v>#REF!</v>
      </c>
      <c r="F17" s="26" t="e">
        <f>SUMIFS('[1]BASE-15KV'!D:D,'[1]BASE-15KV'!#REF!,'[1]ORÇAMENTO-15KV'!G17)</f>
        <v>#REF!</v>
      </c>
      <c r="H17" s="27" t="s">
        <v>39</v>
      </c>
      <c r="I17" s="28" t="e">
        <f t="shared" ref="I17" si="12">VLOOKUP(H17,#REF!,2,0)</f>
        <v>#REF!</v>
      </c>
      <c r="J17" s="77"/>
      <c r="K17" s="27" t="s">
        <v>40</v>
      </c>
      <c r="L17" s="28" t="e">
        <f>VLOOKUP(K17,#REF!,2,0)</f>
        <v>#REF!</v>
      </c>
    </row>
    <row r="18" spans="1:12" ht="15.75" x14ac:dyDescent="0.25">
      <c r="A18" s="12" t="e">
        <f ca="1">VLOOKUP(B18,'[1]BASE-15KV'!#REF!,2,0)</f>
        <v>#NAME?</v>
      </c>
      <c r="B18" s="13" t="e">
        <f ca="1"/>
        <v>#NAME?</v>
      </c>
      <c r="C18" s="23" t="e">
        <f ca="1">VLOOKUP(B18,'[1]BASE-15KV'!#REF!,3,0)</f>
        <v>#NAME?</v>
      </c>
      <c r="D18" s="24" t="e">
        <f ca="1">VLOOKUP(B18,'[1]BASE-15KV'!#REF!,4,0)</f>
        <v>#NAME?</v>
      </c>
      <c r="E18" s="25" t="e">
        <f>SUMIFS('[1]BASE-15KV'!C:C,'[1]BASE-15KV'!#REF!,'[1]ORÇAMENTO-15KV'!G18)</f>
        <v>#REF!</v>
      </c>
      <c r="F18" s="26" t="e">
        <f>SUMIFS('[1]BASE-15KV'!D:D,'[1]BASE-15KV'!#REF!,'[1]ORÇAMENTO-15KV'!G18)</f>
        <v>#REF!</v>
      </c>
      <c r="H18" s="27" t="s">
        <v>41</v>
      </c>
      <c r="I18" s="28" t="e">
        <f t="shared" ref="I18" si="13">VLOOKUP(H18,#REF!,2,0)</f>
        <v>#REF!</v>
      </c>
      <c r="J18" s="77"/>
      <c r="K18" s="27" t="s">
        <v>42</v>
      </c>
      <c r="L18" s="28" t="e">
        <f>VLOOKUP(K18,#REF!,2,0)</f>
        <v>#REF!</v>
      </c>
    </row>
    <row r="19" spans="1:12" ht="15.75" x14ac:dyDescent="0.25">
      <c r="A19" s="12" t="e">
        <f ca="1">VLOOKUP(B19,'[1]BASE-15KV'!#REF!,2,0)</f>
        <v>#NAME?</v>
      </c>
      <c r="B19" s="13" t="e">
        <f ca="1"/>
        <v>#NAME?</v>
      </c>
      <c r="C19" s="23" t="e">
        <f ca="1">VLOOKUP(B19,'[1]BASE-15KV'!#REF!,3,0)</f>
        <v>#NAME?</v>
      </c>
      <c r="D19" s="24" t="e">
        <f ca="1">VLOOKUP(B19,'[1]BASE-15KV'!#REF!,4,0)</f>
        <v>#NAME?</v>
      </c>
      <c r="E19" s="25" t="e">
        <f>SUMIFS('[1]BASE-15KV'!C:C,'[1]BASE-15KV'!#REF!,'[1]ORÇAMENTO-15KV'!G19)</f>
        <v>#REF!</v>
      </c>
      <c r="F19" s="26" t="e">
        <f>SUMIFS('[1]BASE-15KV'!D:D,'[1]BASE-15KV'!#REF!,'[1]ORÇAMENTO-15KV'!G19)</f>
        <v>#REF!</v>
      </c>
      <c r="H19" s="27" t="s">
        <v>43</v>
      </c>
      <c r="I19" s="28" t="e">
        <f t="shared" ref="I19" si="14">VLOOKUP(H19,#REF!,2,0)</f>
        <v>#REF!</v>
      </c>
      <c r="J19" s="77"/>
      <c r="K19" s="27" t="s">
        <v>44</v>
      </c>
      <c r="L19" s="28" t="e">
        <f>VLOOKUP(K19,#REF!,2,0)</f>
        <v>#REF!</v>
      </c>
    </row>
    <row r="20" spans="1:12" ht="15.75" x14ac:dyDescent="0.25">
      <c r="A20" s="12" t="e">
        <f ca="1">VLOOKUP(B20,'[1]BASE-15KV'!#REF!,2,0)</f>
        <v>#NAME?</v>
      </c>
      <c r="B20" s="13" t="e">
        <f ca="1"/>
        <v>#NAME?</v>
      </c>
      <c r="C20" s="23" t="e">
        <f ca="1">VLOOKUP(B20,'[1]BASE-15KV'!#REF!,3,0)</f>
        <v>#NAME?</v>
      </c>
      <c r="D20" s="24" t="e">
        <f ca="1">VLOOKUP(B20,'[1]BASE-15KV'!#REF!,4,0)</f>
        <v>#NAME?</v>
      </c>
      <c r="E20" s="25" t="e">
        <f>SUMIFS('[1]BASE-15KV'!C:C,'[1]BASE-15KV'!#REF!,'[1]ORÇAMENTO-15KV'!G20)</f>
        <v>#REF!</v>
      </c>
      <c r="F20" s="26" t="e">
        <f>SUMIFS('[1]BASE-15KV'!D:D,'[1]BASE-15KV'!#REF!,'[1]ORÇAMENTO-15KV'!G20)</f>
        <v>#REF!</v>
      </c>
      <c r="H20" s="27" t="s">
        <v>45</v>
      </c>
      <c r="I20" s="28" t="e">
        <f t="shared" ref="I20" si="15">VLOOKUP(H20,#REF!,2,0)</f>
        <v>#REF!</v>
      </c>
      <c r="J20" s="77"/>
      <c r="K20" s="27" t="s">
        <v>46</v>
      </c>
      <c r="L20" s="28" t="e">
        <f>VLOOKUP(K20,#REF!,2,0)</f>
        <v>#REF!</v>
      </c>
    </row>
    <row r="21" spans="1:12" ht="15.75" x14ac:dyDescent="0.25">
      <c r="A21" s="12" t="e">
        <f ca="1">VLOOKUP(B21,'[1]BASE-15KV'!#REF!,2,0)</f>
        <v>#NAME?</v>
      </c>
      <c r="B21" s="13" t="e">
        <f ca="1"/>
        <v>#NAME?</v>
      </c>
      <c r="C21" s="23" t="e">
        <f ca="1">VLOOKUP(B21,'[1]BASE-15KV'!#REF!,3,0)</f>
        <v>#NAME?</v>
      </c>
      <c r="D21" s="24" t="e">
        <f ca="1">VLOOKUP(B21,'[1]BASE-15KV'!#REF!,4,0)</f>
        <v>#NAME?</v>
      </c>
      <c r="E21" s="25" t="e">
        <f>SUMIFS('[1]BASE-15KV'!C:C,'[1]BASE-15KV'!#REF!,'[1]ORÇAMENTO-15KV'!G21)</f>
        <v>#REF!</v>
      </c>
      <c r="F21" s="26" t="e">
        <f>SUMIFS('[1]BASE-15KV'!D:D,'[1]BASE-15KV'!#REF!,'[1]ORÇAMENTO-15KV'!G21)</f>
        <v>#REF!</v>
      </c>
      <c r="H21" s="27" t="s">
        <v>47</v>
      </c>
      <c r="I21" s="28" t="e">
        <f t="shared" ref="I21" si="16">VLOOKUP(H21,#REF!,2,0)</f>
        <v>#REF!</v>
      </c>
      <c r="J21" s="77"/>
      <c r="K21" s="27" t="s">
        <v>48</v>
      </c>
      <c r="L21" s="28" t="e">
        <f>VLOOKUP(K21,#REF!,2,0)</f>
        <v>#REF!</v>
      </c>
    </row>
    <row r="22" spans="1:12" ht="15.75" x14ac:dyDescent="0.25">
      <c r="A22" s="12" t="e">
        <f ca="1">VLOOKUP(B22,'[1]BASE-15KV'!#REF!,2,0)</f>
        <v>#NAME?</v>
      </c>
      <c r="B22" s="13" t="e">
        <f ca="1"/>
        <v>#NAME?</v>
      </c>
      <c r="C22" s="23" t="e">
        <f ca="1">VLOOKUP(B22,'[1]BASE-15KV'!#REF!,3,0)</f>
        <v>#NAME?</v>
      </c>
      <c r="D22" s="24" t="e">
        <f ca="1">VLOOKUP(B22,'[1]BASE-15KV'!#REF!,4,0)</f>
        <v>#NAME?</v>
      </c>
      <c r="E22" s="25" t="e">
        <f>SUMIFS('[1]BASE-15KV'!C:C,'[1]BASE-15KV'!#REF!,'[1]ORÇAMENTO-15KV'!G22)</f>
        <v>#REF!</v>
      </c>
      <c r="F22" s="26" t="e">
        <f>SUMIFS('[1]BASE-15KV'!D:D,'[1]BASE-15KV'!#REF!,'[1]ORÇAMENTO-15KV'!G22)</f>
        <v>#REF!</v>
      </c>
      <c r="H22" s="27" t="s">
        <v>49</v>
      </c>
      <c r="I22" s="28" t="e">
        <f t="shared" ref="I22" si="17">VLOOKUP(H22,#REF!,2,0)</f>
        <v>#REF!</v>
      </c>
      <c r="J22" s="77"/>
      <c r="K22" s="27" t="s">
        <v>50</v>
      </c>
      <c r="L22" s="28" t="e">
        <f>VLOOKUP(K22,#REF!,2,0)</f>
        <v>#REF!</v>
      </c>
    </row>
    <row r="23" spans="1:12" ht="15.75" x14ac:dyDescent="0.25">
      <c r="A23" s="12" t="e">
        <f ca="1">VLOOKUP(B23,'[1]BASE-15KV'!#REF!,2,0)</f>
        <v>#NAME?</v>
      </c>
      <c r="B23" s="13" t="e">
        <f ca="1"/>
        <v>#NAME?</v>
      </c>
      <c r="C23" s="23" t="e">
        <f ca="1">VLOOKUP(B23,'[1]BASE-15KV'!#REF!,3,0)</f>
        <v>#NAME?</v>
      </c>
      <c r="D23" s="24" t="e">
        <f ca="1">VLOOKUP(B23,'[1]BASE-15KV'!#REF!,4,0)</f>
        <v>#NAME?</v>
      </c>
      <c r="E23" s="25" t="e">
        <f>SUMIFS('[1]BASE-15KV'!C:C,'[1]BASE-15KV'!#REF!,'[1]ORÇAMENTO-15KV'!G23)</f>
        <v>#REF!</v>
      </c>
      <c r="F23" s="26" t="e">
        <f>SUMIFS('[1]BASE-15KV'!D:D,'[1]BASE-15KV'!#REF!,'[1]ORÇAMENTO-15KV'!G23)</f>
        <v>#REF!</v>
      </c>
      <c r="H23" s="29" t="s">
        <v>51</v>
      </c>
      <c r="I23" s="28" t="e">
        <f t="shared" ref="I23" si="18">VLOOKUP(H23,#REF!,2,0)</f>
        <v>#REF!</v>
      </c>
      <c r="J23" s="77"/>
      <c r="K23" s="27" t="s">
        <v>52</v>
      </c>
      <c r="L23" s="28" t="e">
        <f>VLOOKUP(K23,#REF!,2,0)</f>
        <v>#REF!</v>
      </c>
    </row>
    <row r="24" spans="1:12" ht="15.75" x14ac:dyDescent="0.25">
      <c r="A24" s="12" t="e">
        <f ca="1">VLOOKUP(B24,'[1]BASE-15KV'!#REF!,2,0)</f>
        <v>#NAME?</v>
      </c>
      <c r="B24" s="13" t="e">
        <f ca="1"/>
        <v>#NAME?</v>
      </c>
      <c r="C24" s="23" t="e">
        <f ca="1">VLOOKUP(B24,'[1]BASE-15KV'!#REF!,3,0)</f>
        <v>#NAME?</v>
      </c>
      <c r="D24" s="24" t="e">
        <f ca="1">VLOOKUP(B24,'[1]BASE-15KV'!#REF!,4,0)</f>
        <v>#NAME?</v>
      </c>
      <c r="E24" s="25" t="e">
        <f>SUMIFS('[1]BASE-15KV'!C:C,'[1]BASE-15KV'!#REF!,'[1]ORÇAMENTO-15KV'!G24)</f>
        <v>#REF!</v>
      </c>
      <c r="F24" s="26" t="e">
        <f>SUMIFS('[1]BASE-15KV'!D:D,'[1]BASE-15KV'!#REF!,'[1]ORÇAMENTO-15KV'!G24)</f>
        <v>#REF!</v>
      </c>
      <c r="H24" s="27" t="s">
        <v>53</v>
      </c>
      <c r="I24" s="28" t="e">
        <f t="shared" ref="I24" si="19">VLOOKUP(H24,#REF!,2,0)</f>
        <v>#REF!</v>
      </c>
      <c r="J24" s="77"/>
      <c r="K24" s="27" t="s">
        <v>54</v>
      </c>
      <c r="L24" s="28" t="e">
        <f>VLOOKUP(K24,#REF!,2,0)</f>
        <v>#REF!</v>
      </c>
    </row>
    <row r="25" spans="1:12" ht="16.5" x14ac:dyDescent="0.3">
      <c r="A25" s="12" t="e">
        <f ca="1">VLOOKUP(B25,'[1]BASE-15KV'!#REF!,2,0)</f>
        <v>#NAME?</v>
      </c>
      <c r="B25" s="14" t="e">
        <f ca="1"/>
        <v>#NAME?</v>
      </c>
      <c r="C25" s="23" t="e">
        <f ca="1">VLOOKUP(B25,'[1]BASE-15KV'!#REF!,3,0)</f>
        <v>#NAME?</v>
      </c>
      <c r="D25" s="24" t="e">
        <f ca="1">VLOOKUP(B25,'[1]BASE-15KV'!#REF!,4,0)</f>
        <v>#NAME?</v>
      </c>
      <c r="E25" s="25" t="e">
        <f>SUMIFS('[1]BASE-15KV'!C:C,'[1]BASE-15KV'!#REF!,'[1]ORÇAMENTO-15KV'!G25)</f>
        <v>#REF!</v>
      </c>
      <c r="F25" s="26" t="e">
        <f>SUMIFS('[1]BASE-15KV'!D:D,'[1]BASE-15KV'!#REF!,'[1]ORÇAMENTO-15KV'!G25)</f>
        <v>#REF!</v>
      </c>
      <c r="H25" s="27" t="s">
        <v>55</v>
      </c>
      <c r="I25" s="28" t="e">
        <f t="shared" ref="I25" si="20">VLOOKUP(H25,#REF!,2,0)</f>
        <v>#REF!</v>
      </c>
      <c r="J25" s="77"/>
      <c r="K25" s="27" t="s">
        <v>56</v>
      </c>
      <c r="L25" s="28" t="e">
        <f>VLOOKUP(K25,#REF!,2,0)</f>
        <v>#REF!</v>
      </c>
    </row>
    <row r="26" spans="1:12" ht="15.75" x14ac:dyDescent="0.25">
      <c r="A26" s="12" t="e">
        <f ca="1">VLOOKUP(B26,'[1]BASE-15KV'!#REF!,2,0)</f>
        <v>#NAME?</v>
      </c>
      <c r="B26" s="13" t="e">
        <f ca="1"/>
        <v>#NAME?</v>
      </c>
      <c r="C26" s="23" t="e">
        <f ca="1">VLOOKUP(B26,'[1]BASE-15KV'!#REF!,3,0)</f>
        <v>#NAME?</v>
      </c>
      <c r="D26" s="24" t="e">
        <f ca="1">VLOOKUP(B26,'[1]BASE-15KV'!#REF!,4,0)</f>
        <v>#NAME?</v>
      </c>
      <c r="E26" s="25" t="e">
        <f>SUMIFS('[1]BASE-15KV'!C:C,'[1]BASE-15KV'!#REF!,'[1]ORÇAMENTO-15KV'!G26)</f>
        <v>#REF!</v>
      </c>
      <c r="F26" s="26" t="e">
        <f>SUMIFS('[1]BASE-15KV'!D:D,'[1]BASE-15KV'!#REF!,'[1]ORÇAMENTO-15KV'!G26)</f>
        <v>#REF!</v>
      </c>
      <c r="H26" s="27" t="s">
        <v>57</v>
      </c>
      <c r="I26" s="28" t="e">
        <f t="shared" ref="I26" si="21">VLOOKUP(H26,#REF!,2,0)</f>
        <v>#REF!</v>
      </c>
      <c r="J26" s="77"/>
      <c r="K26" s="27" t="s">
        <v>58</v>
      </c>
      <c r="L26" s="28" t="e">
        <f>VLOOKUP(K26,#REF!,2,0)</f>
        <v>#REF!</v>
      </c>
    </row>
    <row r="27" spans="1:12" ht="16.5" x14ac:dyDescent="0.3">
      <c r="A27" s="12" t="e">
        <f ca="1">VLOOKUP(B27,'[1]BASE-15KV'!#REF!,2,0)</f>
        <v>#NAME?</v>
      </c>
      <c r="B27" s="14" t="e">
        <f ca="1"/>
        <v>#NAME?</v>
      </c>
      <c r="C27" s="23" t="e">
        <f ca="1">VLOOKUP(B27,'[1]BASE-15KV'!#REF!,3,0)</f>
        <v>#NAME?</v>
      </c>
      <c r="D27" s="24" t="e">
        <f ca="1">VLOOKUP(B27,'[1]BASE-15KV'!#REF!,4,0)</f>
        <v>#NAME?</v>
      </c>
      <c r="E27" s="25" t="e">
        <f>SUMIFS('[1]BASE-15KV'!C:C,'[1]BASE-15KV'!#REF!,'[1]ORÇAMENTO-15KV'!G27)</f>
        <v>#REF!</v>
      </c>
      <c r="F27" s="26" t="e">
        <f>SUMIFS('[1]BASE-15KV'!D:D,'[1]BASE-15KV'!#REF!,'[1]ORÇAMENTO-15KV'!G27)</f>
        <v>#REF!</v>
      </c>
      <c r="H27" s="27" t="s">
        <v>59</v>
      </c>
      <c r="I27" s="28" t="e">
        <f t="shared" ref="I27" si="22">VLOOKUP(H27,#REF!,2,0)</f>
        <v>#REF!</v>
      </c>
      <c r="J27" s="77"/>
      <c r="K27" s="27" t="s">
        <v>60</v>
      </c>
      <c r="L27" s="28" t="e">
        <f>VLOOKUP(K27,#REF!,2,0)</f>
        <v>#REF!</v>
      </c>
    </row>
    <row r="28" spans="1:12" ht="15.75" x14ac:dyDescent="0.25">
      <c r="A28" s="12" t="e">
        <f ca="1">VLOOKUP(B28,'[1]BASE-15KV'!#REF!,2,0)</f>
        <v>#NAME?</v>
      </c>
      <c r="B28" s="13" t="e">
        <f ca="1"/>
        <v>#NAME?</v>
      </c>
      <c r="C28" s="23" t="e">
        <f ca="1">VLOOKUP(B28,'[1]BASE-15KV'!#REF!,3,0)</f>
        <v>#NAME?</v>
      </c>
      <c r="D28" s="24" t="e">
        <f ca="1">VLOOKUP(B28,'[1]BASE-15KV'!#REF!,4,0)</f>
        <v>#NAME?</v>
      </c>
      <c r="E28" s="25" t="e">
        <f>SUMIFS('[1]BASE-15KV'!C:C,'[1]BASE-15KV'!#REF!,'[1]ORÇAMENTO-15KV'!G28)</f>
        <v>#REF!</v>
      </c>
      <c r="F28" s="26" t="e">
        <f>SUMIFS('[1]BASE-15KV'!D:D,'[1]BASE-15KV'!#REF!,'[1]ORÇAMENTO-15KV'!G28)</f>
        <v>#REF!</v>
      </c>
      <c r="H28" s="27" t="s">
        <v>61</v>
      </c>
      <c r="I28" s="28" t="e">
        <f t="shared" ref="I28" si="23">VLOOKUP(H28,#REF!,2,0)</f>
        <v>#REF!</v>
      </c>
      <c r="J28" s="77"/>
      <c r="K28" s="27" t="s">
        <v>62</v>
      </c>
      <c r="L28" s="28" t="e">
        <f>VLOOKUP(K28,#REF!,2,0)</f>
        <v>#REF!</v>
      </c>
    </row>
    <row r="29" spans="1:12" ht="15.75" x14ac:dyDescent="0.25">
      <c r="A29" s="12" t="e">
        <f ca="1">VLOOKUP(B29,'[1]BASE-15KV'!#REF!,2,0)</f>
        <v>#NAME?</v>
      </c>
      <c r="B29" s="13" t="e">
        <f ca="1"/>
        <v>#NAME?</v>
      </c>
      <c r="C29" s="23" t="e">
        <f ca="1">VLOOKUP(B29,'[1]BASE-15KV'!#REF!,3,0)</f>
        <v>#NAME?</v>
      </c>
      <c r="D29" s="24" t="e">
        <f ca="1">VLOOKUP(B29,'[1]BASE-15KV'!#REF!,4,0)</f>
        <v>#NAME?</v>
      </c>
      <c r="E29" s="25" t="e">
        <f>SUMIFS('[1]BASE-15KV'!C:C,'[1]BASE-15KV'!#REF!,'[1]ORÇAMENTO-15KV'!G29)</f>
        <v>#REF!</v>
      </c>
      <c r="F29" s="26" t="e">
        <f>SUMIFS('[1]BASE-15KV'!D:D,'[1]BASE-15KV'!#REF!,'[1]ORÇAMENTO-15KV'!G29)</f>
        <v>#REF!</v>
      </c>
      <c r="H29" s="27" t="s">
        <v>63</v>
      </c>
      <c r="I29" s="28" t="e">
        <f t="shared" ref="I29" si="24">VLOOKUP(H29,#REF!,2,0)</f>
        <v>#REF!</v>
      </c>
      <c r="J29" s="77"/>
      <c r="K29" s="27" t="s">
        <v>64</v>
      </c>
      <c r="L29" s="28" t="e">
        <f>VLOOKUP(K29,#REF!,2,0)</f>
        <v>#REF!</v>
      </c>
    </row>
    <row r="30" spans="1:12" ht="15.75" x14ac:dyDescent="0.25">
      <c r="A30" s="12" t="e">
        <f ca="1">VLOOKUP(B30,'[1]BASE-15KV'!#REF!,2,0)</f>
        <v>#NAME?</v>
      </c>
      <c r="B30" s="13" t="e">
        <f ca="1"/>
        <v>#NAME?</v>
      </c>
      <c r="C30" s="23" t="e">
        <f ca="1">VLOOKUP(B30,'[1]BASE-15KV'!#REF!,3,0)</f>
        <v>#NAME?</v>
      </c>
      <c r="D30" s="24" t="e">
        <f ca="1">VLOOKUP(B30,'[1]BASE-15KV'!#REF!,4,0)</f>
        <v>#NAME?</v>
      </c>
      <c r="E30" s="25" t="e">
        <f>SUMIFS('[1]BASE-15KV'!C:C,'[1]BASE-15KV'!#REF!,'[1]ORÇAMENTO-15KV'!G30)</f>
        <v>#REF!</v>
      </c>
      <c r="F30" s="26" t="e">
        <f>SUMIFS('[1]BASE-15KV'!D:D,'[1]BASE-15KV'!#REF!,'[1]ORÇAMENTO-15KV'!G30)</f>
        <v>#REF!</v>
      </c>
      <c r="H30" s="27" t="s">
        <v>65</v>
      </c>
      <c r="I30" s="28" t="e">
        <f t="shared" ref="I30" si="25">VLOOKUP(H30,#REF!,2,0)</f>
        <v>#REF!</v>
      </c>
      <c r="J30" s="77"/>
      <c r="K30" s="27" t="s">
        <v>66</v>
      </c>
      <c r="L30" s="28" t="e">
        <f>VLOOKUP(K30,#REF!,2,0)</f>
        <v>#REF!</v>
      </c>
    </row>
    <row r="31" spans="1:12" ht="15.75" x14ac:dyDescent="0.25">
      <c r="A31" s="12" t="e">
        <f ca="1">VLOOKUP(B31,'[1]BASE-15KV'!#REF!,2,0)</f>
        <v>#NAME?</v>
      </c>
      <c r="B31" s="13" t="e">
        <f ca="1"/>
        <v>#NAME?</v>
      </c>
      <c r="C31" s="23" t="e">
        <f ca="1">VLOOKUP(B31,'[1]BASE-15KV'!#REF!,3,0)</f>
        <v>#NAME?</v>
      </c>
      <c r="D31" s="24" t="e">
        <f ca="1">VLOOKUP(B31,'[1]BASE-15KV'!#REF!,4,0)</f>
        <v>#NAME?</v>
      </c>
      <c r="E31" s="25" t="e">
        <f>SUMIFS('[1]BASE-15KV'!C:C,'[1]BASE-15KV'!#REF!,'[1]ORÇAMENTO-15KV'!G31)</f>
        <v>#REF!</v>
      </c>
      <c r="F31" s="26" t="e">
        <f>SUMIFS('[1]BASE-15KV'!D:D,'[1]BASE-15KV'!#REF!,'[1]ORÇAMENTO-15KV'!G31)</f>
        <v>#REF!</v>
      </c>
      <c r="H31" s="29" t="s">
        <v>67</v>
      </c>
      <c r="I31" s="28" t="e">
        <f t="shared" ref="I31" si="26">VLOOKUP(H31,#REF!,2,0)</f>
        <v>#REF!</v>
      </c>
      <c r="J31" s="77"/>
      <c r="K31" s="27" t="s">
        <v>68</v>
      </c>
      <c r="L31" s="28" t="e">
        <f>VLOOKUP(K31,#REF!,2,0)</f>
        <v>#REF!</v>
      </c>
    </row>
    <row r="32" spans="1:12" ht="16.5" x14ac:dyDescent="0.3">
      <c r="A32" s="12" t="e">
        <f ca="1">VLOOKUP(B32,'[1]BASE-15KV'!#REF!,2,0)</f>
        <v>#NAME?</v>
      </c>
      <c r="B32" s="14" t="e">
        <f ca="1"/>
        <v>#NAME?</v>
      </c>
      <c r="C32" s="23" t="e">
        <f ca="1">VLOOKUP(B32,'[1]BASE-15KV'!#REF!,3,0)</f>
        <v>#NAME?</v>
      </c>
      <c r="D32" s="24" t="e">
        <f ca="1">VLOOKUP(B32,'[1]BASE-15KV'!#REF!,4,0)</f>
        <v>#NAME?</v>
      </c>
      <c r="E32" s="25" t="e">
        <f>SUMIFS('[1]BASE-15KV'!C:C,'[1]BASE-15KV'!#REF!,'[1]ORÇAMENTO-15KV'!G32)</f>
        <v>#REF!</v>
      </c>
      <c r="F32" s="26" t="e">
        <f>SUMIFS('[1]BASE-15KV'!D:D,'[1]BASE-15KV'!#REF!,'[1]ORÇAMENTO-15KV'!G32)</f>
        <v>#REF!</v>
      </c>
      <c r="H32" s="27" t="s">
        <v>69</v>
      </c>
      <c r="I32" s="28" t="e">
        <f t="shared" ref="I32" si="27">VLOOKUP(H32,#REF!,2,0)</f>
        <v>#REF!</v>
      </c>
      <c r="J32" s="77"/>
      <c r="K32" s="27" t="s">
        <v>70</v>
      </c>
      <c r="L32" s="28" t="e">
        <f>VLOOKUP(K32,#REF!,2,0)</f>
        <v>#REF!</v>
      </c>
    </row>
    <row r="33" spans="1:12" ht="16.5" x14ac:dyDescent="0.3">
      <c r="A33" s="12" t="e">
        <f ca="1">VLOOKUP(B33,'[1]BASE-15KV'!#REF!,2,0)</f>
        <v>#NAME?</v>
      </c>
      <c r="B33" s="14" t="e">
        <f ca="1"/>
        <v>#NAME?</v>
      </c>
      <c r="C33" s="23" t="e">
        <f ca="1">VLOOKUP(B33,'[1]BASE-15KV'!#REF!,3,0)</f>
        <v>#NAME?</v>
      </c>
      <c r="D33" s="24" t="e">
        <f ca="1">VLOOKUP(B33,'[1]BASE-15KV'!#REF!,4,0)</f>
        <v>#NAME?</v>
      </c>
      <c r="E33" s="25" t="e">
        <f>SUMIFS('[1]BASE-15KV'!C:C,'[1]BASE-15KV'!#REF!,'[1]ORÇAMENTO-15KV'!G33)</f>
        <v>#REF!</v>
      </c>
      <c r="F33" s="26" t="e">
        <f>SUMIFS('[1]BASE-15KV'!D:D,'[1]BASE-15KV'!#REF!,'[1]ORÇAMENTO-15KV'!G33)</f>
        <v>#REF!</v>
      </c>
      <c r="H33" s="27" t="s">
        <v>71</v>
      </c>
      <c r="I33" s="28" t="e">
        <f t="shared" ref="I33" si="28">VLOOKUP(H33,#REF!,2,0)</f>
        <v>#REF!</v>
      </c>
      <c r="J33" s="77"/>
      <c r="K33" s="27" t="s">
        <v>72</v>
      </c>
      <c r="L33" s="28" t="e">
        <f>VLOOKUP(K33,#REF!,2,0)</f>
        <v>#REF!</v>
      </c>
    </row>
    <row r="34" spans="1:12" ht="15.75" x14ac:dyDescent="0.25">
      <c r="A34" s="12" t="e">
        <f ca="1">VLOOKUP(B34,'[1]BASE-15KV'!#REF!,2,0)</f>
        <v>#NAME?</v>
      </c>
      <c r="B34" s="13" t="e">
        <f ca="1"/>
        <v>#NAME?</v>
      </c>
      <c r="C34" s="23" t="e">
        <f ca="1">VLOOKUP(B34,'[1]BASE-15KV'!#REF!,3,0)</f>
        <v>#NAME?</v>
      </c>
      <c r="D34" s="24" t="e">
        <f ca="1">VLOOKUP(B34,'[1]BASE-15KV'!#REF!,4,0)</f>
        <v>#NAME?</v>
      </c>
      <c r="E34" s="25" t="e">
        <f>SUMIFS('[1]BASE-15KV'!C:C,'[1]BASE-15KV'!#REF!,'[1]ORÇAMENTO-15KV'!G34)</f>
        <v>#REF!</v>
      </c>
      <c r="F34" s="26" t="e">
        <f>SUMIFS('[1]BASE-15KV'!D:D,'[1]BASE-15KV'!#REF!,'[1]ORÇAMENTO-15KV'!G34)</f>
        <v>#REF!</v>
      </c>
      <c r="H34" s="27" t="s">
        <v>73</v>
      </c>
      <c r="I34" s="28" t="e">
        <f t="shared" ref="I34" si="29">VLOOKUP(H34,#REF!,2,0)</f>
        <v>#REF!</v>
      </c>
      <c r="J34" s="77"/>
      <c r="K34" s="27" t="s">
        <v>74</v>
      </c>
      <c r="L34" s="28" t="e">
        <f>VLOOKUP(K34,#REF!,2,0)</f>
        <v>#REF!</v>
      </c>
    </row>
    <row r="35" spans="1:12" ht="15.75" x14ac:dyDescent="0.25">
      <c r="A35" s="12" t="e">
        <f ca="1">VLOOKUP(B35,'[1]BASE-15KV'!#REF!,2,0)</f>
        <v>#NAME?</v>
      </c>
      <c r="B35" s="13" t="e">
        <f ca="1"/>
        <v>#NAME?</v>
      </c>
      <c r="C35" s="23" t="e">
        <f ca="1">VLOOKUP(B35,'[1]BASE-15KV'!#REF!,3,0)</f>
        <v>#NAME?</v>
      </c>
      <c r="D35" s="24" t="e">
        <f ca="1">VLOOKUP(B35,'[1]BASE-15KV'!#REF!,4,0)</f>
        <v>#NAME?</v>
      </c>
      <c r="E35" s="25" t="e">
        <f>SUMIFS('[1]BASE-15KV'!C:C,'[1]BASE-15KV'!#REF!,'[1]ORÇAMENTO-15KV'!G35)</f>
        <v>#REF!</v>
      </c>
      <c r="F35" s="26" t="e">
        <f>SUMIFS('[1]BASE-15KV'!D:D,'[1]BASE-15KV'!#REF!,'[1]ORÇAMENTO-15KV'!G35)</f>
        <v>#REF!</v>
      </c>
      <c r="H35" s="27" t="s">
        <v>75</v>
      </c>
      <c r="I35" s="28" t="e">
        <f t="shared" ref="I35" si="30">VLOOKUP(H35,#REF!,2,0)</f>
        <v>#REF!</v>
      </c>
      <c r="J35" s="77"/>
      <c r="K35" s="27" t="s">
        <v>76</v>
      </c>
      <c r="L35" s="28" t="e">
        <f>VLOOKUP(K35,#REF!,2,0)</f>
        <v>#REF!</v>
      </c>
    </row>
    <row r="36" spans="1:12" ht="15.75" x14ac:dyDescent="0.25">
      <c r="A36" s="12" t="e">
        <f ca="1">VLOOKUP(B36,'[1]BASE-15KV'!#REF!,2,0)</f>
        <v>#NAME?</v>
      </c>
      <c r="B36" s="13" t="e">
        <f ca="1"/>
        <v>#NAME?</v>
      </c>
      <c r="C36" s="23" t="e">
        <f ca="1">VLOOKUP(B36,'[1]BASE-15KV'!#REF!,3,0)</f>
        <v>#NAME?</v>
      </c>
      <c r="D36" s="24" t="e">
        <f ca="1">VLOOKUP(B36,'[1]BASE-15KV'!#REF!,4,0)</f>
        <v>#NAME?</v>
      </c>
      <c r="E36" s="25" t="e">
        <f>SUMIFS('[1]BASE-15KV'!C:C,'[1]BASE-15KV'!#REF!,'[1]ORÇAMENTO-15KV'!G36)</f>
        <v>#REF!</v>
      </c>
      <c r="F36" s="26" t="e">
        <f>SUMIFS('[1]BASE-15KV'!D:D,'[1]BASE-15KV'!#REF!,'[1]ORÇAMENTO-15KV'!G36)</f>
        <v>#REF!</v>
      </c>
      <c r="H36" s="27" t="s">
        <v>77</v>
      </c>
      <c r="I36" s="28" t="e">
        <f t="shared" ref="I36" si="31">VLOOKUP(H36,#REF!,2,0)</f>
        <v>#REF!</v>
      </c>
      <c r="J36" s="77"/>
      <c r="K36" s="27" t="s">
        <v>78</v>
      </c>
      <c r="L36" s="28" t="e">
        <f>VLOOKUP(K36,#REF!,2,0)</f>
        <v>#REF!</v>
      </c>
    </row>
    <row r="37" spans="1:12" ht="15.75" x14ac:dyDescent="0.25">
      <c r="A37" s="12" t="e">
        <f ca="1">VLOOKUP(B37,'[1]BASE-15KV'!#REF!,2,0)</f>
        <v>#NAME?</v>
      </c>
      <c r="B37" s="13" t="e">
        <f ca="1"/>
        <v>#NAME?</v>
      </c>
      <c r="C37" s="23" t="e">
        <f ca="1">VLOOKUP(B37,'[1]BASE-15KV'!#REF!,3,0)</f>
        <v>#NAME?</v>
      </c>
      <c r="D37" s="24" t="e">
        <f ca="1">VLOOKUP(B37,'[1]BASE-15KV'!#REF!,4,0)</f>
        <v>#NAME?</v>
      </c>
      <c r="E37" s="25" t="e">
        <f>SUMIFS('[1]BASE-15KV'!C:C,'[1]BASE-15KV'!#REF!,'[1]ORÇAMENTO-15KV'!G37)</f>
        <v>#REF!</v>
      </c>
      <c r="F37" s="26" t="e">
        <f>SUMIFS('[1]BASE-15KV'!D:D,'[1]BASE-15KV'!#REF!,'[1]ORÇAMENTO-15KV'!G37)</f>
        <v>#REF!</v>
      </c>
      <c r="H37" s="27" t="s">
        <v>79</v>
      </c>
      <c r="I37" s="28" t="e">
        <f t="shared" ref="I37" si="32">VLOOKUP(H37,#REF!,2,0)</f>
        <v>#REF!</v>
      </c>
      <c r="J37" s="77"/>
      <c r="K37" s="27" t="s">
        <v>80</v>
      </c>
      <c r="L37" s="28" t="e">
        <f>VLOOKUP(K37,#REF!,2,0)</f>
        <v>#REF!</v>
      </c>
    </row>
    <row r="38" spans="1:12" ht="15.75" x14ac:dyDescent="0.25">
      <c r="A38" s="12" t="e">
        <f ca="1">VLOOKUP(B38,'[1]BASE-15KV'!#REF!,2,0)</f>
        <v>#NAME?</v>
      </c>
      <c r="B38" s="13" t="e">
        <f ca="1"/>
        <v>#NAME?</v>
      </c>
      <c r="C38" s="23" t="e">
        <f ca="1">VLOOKUP(B38,'[1]BASE-15KV'!#REF!,3,0)</f>
        <v>#NAME?</v>
      </c>
      <c r="D38" s="24" t="e">
        <f ca="1">VLOOKUP(B38,'[1]BASE-15KV'!#REF!,4,0)</f>
        <v>#NAME?</v>
      </c>
      <c r="E38" s="25" t="e">
        <f>SUMIFS('[1]BASE-15KV'!C:C,'[1]BASE-15KV'!#REF!,'[1]ORÇAMENTO-15KV'!G38)</f>
        <v>#REF!</v>
      </c>
      <c r="F38" s="26" t="e">
        <f>SUMIFS('[1]BASE-15KV'!D:D,'[1]BASE-15KV'!#REF!,'[1]ORÇAMENTO-15KV'!G38)</f>
        <v>#REF!</v>
      </c>
      <c r="H38" s="27" t="s">
        <v>81</v>
      </c>
      <c r="I38" s="28" t="e">
        <f t="shared" ref="I38" si="33">VLOOKUP(H38,#REF!,2,0)</f>
        <v>#REF!</v>
      </c>
      <c r="J38" s="77"/>
      <c r="K38" s="27" t="s">
        <v>82</v>
      </c>
      <c r="L38" s="28" t="e">
        <f>VLOOKUP(K38,#REF!,2,0)</f>
        <v>#REF!</v>
      </c>
    </row>
    <row r="39" spans="1:12" ht="15.75" x14ac:dyDescent="0.25">
      <c r="A39" s="12" t="e">
        <f ca="1">VLOOKUP(B39,'[1]BASE-15KV'!#REF!,2,0)</f>
        <v>#NAME?</v>
      </c>
      <c r="B39" s="13" t="e">
        <f ca="1"/>
        <v>#NAME?</v>
      </c>
      <c r="C39" s="23" t="e">
        <f ca="1">VLOOKUP(B39,'[1]BASE-15KV'!#REF!,3,0)</f>
        <v>#NAME?</v>
      </c>
      <c r="D39" s="24" t="e">
        <f ca="1">VLOOKUP(B39,'[1]BASE-15KV'!#REF!,4,0)</f>
        <v>#NAME?</v>
      </c>
      <c r="E39" s="25" t="e">
        <f>SUMIFS('[1]BASE-15KV'!C:C,'[1]BASE-15KV'!#REF!,'[1]ORÇAMENTO-15KV'!G39)</f>
        <v>#REF!</v>
      </c>
      <c r="F39" s="26" t="e">
        <f>SUMIFS('[1]BASE-15KV'!D:D,'[1]BASE-15KV'!#REF!,'[1]ORÇAMENTO-15KV'!G39)</f>
        <v>#REF!</v>
      </c>
      <c r="H39" s="27" t="s">
        <v>83</v>
      </c>
      <c r="I39" s="28" t="e">
        <f t="shared" ref="I39" si="34">VLOOKUP(H39,#REF!,2,0)</f>
        <v>#REF!</v>
      </c>
      <c r="J39" s="77"/>
      <c r="K39" s="27" t="s">
        <v>84</v>
      </c>
      <c r="L39" s="28" t="e">
        <f>VLOOKUP(K39,#REF!,2,0)</f>
        <v>#REF!</v>
      </c>
    </row>
    <row r="40" spans="1:12" ht="15.75" x14ac:dyDescent="0.25">
      <c r="A40" s="12" t="e">
        <f ca="1">VLOOKUP(B40,'[1]BASE-15KV'!#REF!,2,0)</f>
        <v>#NAME?</v>
      </c>
      <c r="B40" s="13" t="e">
        <f ca="1"/>
        <v>#NAME?</v>
      </c>
      <c r="C40" s="23" t="e">
        <f ca="1">VLOOKUP(B40,'[1]BASE-15KV'!#REF!,3,0)</f>
        <v>#NAME?</v>
      </c>
      <c r="D40" s="24" t="e">
        <f ca="1">VLOOKUP(B40,'[1]BASE-15KV'!#REF!,4,0)</f>
        <v>#NAME?</v>
      </c>
      <c r="E40" s="25" t="e">
        <f>SUMIFS('[1]BASE-15KV'!C:C,'[1]BASE-15KV'!#REF!,'[1]ORÇAMENTO-15KV'!G40)</f>
        <v>#REF!</v>
      </c>
      <c r="F40" s="26" t="e">
        <f>SUMIFS('[1]BASE-15KV'!D:D,'[1]BASE-15KV'!#REF!,'[1]ORÇAMENTO-15KV'!G40)</f>
        <v>#REF!</v>
      </c>
      <c r="H40" s="27" t="s">
        <v>85</v>
      </c>
      <c r="I40" s="28" t="e">
        <f t="shared" ref="I40" si="35">VLOOKUP(H40,#REF!,2,0)</f>
        <v>#REF!</v>
      </c>
      <c r="J40" s="77"/>
      <c r="K40" s="27" t="s">
        <v>86</v>
      </c>
      <c r="L40" s="28" t="e">
        <f>VLOOKUP(K40,#REF!,2,0)</f>
        <v>#REF!</v>
      </c>
    </row>
    <row r="41" spans="1:12" ht="15.75" x14ac:dyDescent="0.25">
      <c r="A41" s="12" t="e">
        <f ca="1">VLOOKUP(B41,'[1]BASE-15KV'!#REF!,2,0)</f>
        <v>#NAME?</v>
      </c>
      <c r="B41" s="13" t="e">
        <f ca="1"/>
        <v>#NAME?</v>
      </c>
      <c r="C41" s="23" t="e">
        <f ca="1">VLOOKUP(B41,'[1]BASE-15KV'!#REF!,3,0)</f>
        <v>#NAME?</v>
      </c>
      <c r="D41" s="24" t="e">
        <f ca="1">VLOOKUP(B41,'[1]BASE-15KV'!#REF!,4,0)</f>
        <v>#NAME?</v>
      </c>
      <c r="E41" s="25" t="e">
        <f>SUMIFS('[1]BASE-15KV'!C:C,'[1]BASE-15KV'!#REF!,'[1]ORÇAMENTO-15KV'!G41)</f>
        <v>#REF!</v>
      </c>
      <c r="F41" s="26" t="e">
        <f>SUMIFS('[1]BASE-15KV'!D:D,'[1]BASE-15KV'!#REF!,'[1]ORÇAMENTO-15KV'!G41)</f>
        <v>#REF!</v>
      </c>
      <c r="H41" s="27" t="s">
        <v>87</v>
      </c>
      <c r="I41" s="28" t="e">
        <f t="shared" ref="I41" si="36">VLOOKUP(H41,#REF!,2,0)</f>
        <v>#REF!</v>
      </c>
      <c r="J41" s="77"/>
      <c r="K41" s="28" t="s">
        <v>88</v>
      </c>
      <c r="L41" s="28" t="e">
        <f>VLOOKUP(K41,#REF!,2,0)</f>
        <v>#REF!</v>
      </c>
    </row>
    <row r="42" spans="1:12" ht="15.75" x14ac:dyDescent="0.25">
      <c r="A42" s="12" t="e">
        <f ca="1">VLOOKUP(B42,'[1]BASE-15KV'!#REF!,2,0)</f>
        <v>#NAME?</v>
      </c>
      <c r="B42" s="13" t="e">
        <f ca="1"/>
        <v>#NAME?</v>
      </c>
      <c r="C42" s="23" t="e">
        <f ca="1">VLOOKUP(B42,'[1]BASE-15KV'!#REF!,3,0)</f>
        <v>#NAME?</v>
      </c>
      <c r="D42" s="24" t="e">
        <f ca="1">VLOOKUP(B42,'[1]BASE-15KV'!#REF!,4,0)</f>
        <v>#NAME?</v>
      </c>
      <c r="E42" s="25" t="e">
        <f>SUMIFS('[1]BASE-15KV'!C:C,'[1]BASE-15KV'!#REF!,'[1]ORÇAMENTO-15KV'!G42)</f>
        <v>#REF!</v>
      </c>
      <c r="F42" s="26" t="e">
        <f>SUMIFS('[1]BASE-15KV'!D:D,'[1]BASE-15KV'!#REF!,'[1]ORÇAMENTO-15KV'!G42)</f>
        <v>#REF!</v>
      </c>
      <c r="H42" s="27" t="s">
        <v>89</v>
      </c>
      <c r="I42" s="28" t="e">
        <f t="shared" ref="I42" si="37">VLOOKUP(H42,#REF!,2,0)</f>
        <v>#REF!</v>
      </c>
      <c r="J42" s="77"/>
      <c r="K42" s="28" t="s">
        <v>90</v>
      </c>
      <c r="L42" s="28" t="e">
        <f>VLOOKUP(K42,#REF!,2,0)</f>
        <v>#REF!</v>
      </c>
    </row>
    <row r="43" spans="1:12" ht="15.75" x14ac:dyDescent="0.25">
      <c r="A43" s="12" t="e">
        <f ca="1">VLOOKUP(B43,'[1]BASE-15KV'!#REF!,2,0)</f>
        <v>#NAME?</v>
      </c>
      <c r="B43" s="13" t="e">
        <f ca="1"/>
        <v>#NAME?</v>
      </c>
      <c r="C43" s="23" t="e">
        <f ca="1">VLOOKUP(B43,'[1]BASE-15KV'!#REF!,3,0)</f>
        <v>#NAME?</v>
      </c>
      <c r="D43" s="24" t="e">
        <f ca="1">VLOOKUP(B43,'[1]BASE-15KV'!#REF!,4,0)</f>
        <v>#NAME?</v>
      </c>
      <c r="E43" s="25" t="e">
        <f>SUMIFS('[1]BASE-15KV'!C:C,'[1]BASE-15KV'!#REF!,'[1]ORÇAMENTO-15KV'!G43)</f>
        <v>#REF!</v>
      </c>
      <c r="F43" s="26" t="e">
        <f>SUMIFS('[1]BASE-15KV'!D:D,'[1]BASE-15KV'!#REF!,'[1]ORÇAMENTO-15KV'!G43)</f>
        <v>#REF!</v>
      </c>
      <c r="H43" s="27" t="s">
        <v>91</v>
      </c>
      <c r="I43" s="28" t="e">
        <f t="shared" ref="I43" si="38">VLOOKUP(H43,#REF!,2,0)</f>
        <v>#REF!</v>
      </c>
      <c r="J43" s="77"/>
      <c r="K43" s="28" t="s">
        <v>92</v>
      </c>
      <c r="L43" s="28" t="e">
        <f>VLOOKUP(K43,#REF!,2,0)</f>
        <v>#REF!</v>
      </c>
    </row>
    <row r="44" spans="1:12" ht="15.75" x14ac:dyDescent="0.25">
      <c r="A44" s="12" t="e">
        <f ca="1">VLOOKUP(B44,'[1]BASE-15KV'!#REF!,2,0)</f>
        <v>#NAME?</v>
      </c>
      <c r="B44" s="13" t="e">
        <f ca="1"/>
        <v>#NAME?</v>
      </c>
      <c r="C44" s="23" t="e">
        <f ca="1">VLOOKUP(B44,'[1]BASE-15KV'!#REF!,3,0)</f>
        <v>#NAME?</v>
      </c>
      <c r="D44" s="24" t="e">
        <f ca="1">VLOOKUP(B44,'[1]BASE-15KV'!#REF!,4,0)</f>
        <v>#NAME?</v>
      </c>
      <c r="E44" s="25" t="e">
        <f>SUMIFS('[1]BASE-15KV'!C:C,'[1]BASE-15KV'!#REF!,'[1]ORÇAMENTO-15KV'!G44)</f>
        <v>#REF!</v>
      </c>
      <c r="F44" s="26" t="e">
        <f>SUMIFS('[1]BASE-15KV'!D:D,'[1]BASE-15KV'!#REF!,'[1]ORÇAMENTO-15KV'!G44)</f>
        <v>#REF!</v>
      </c>
      <c r="H44" s="27" t="s">
        <v>93</v>
      </c>
      <c r="I44" s="28" t="e">
        <f t="shared" ref="I44" si="39">VLOOKUP(H44,#REF!,2,0)</f>
        <v>#REF!</v>
      </c>
      <c r="J44" s="77"/>
      <c r="K44" s="28" t="s">
        <v>94</v>
      </c>
      <c r="L44" s="28" t="e">
        <f>VLOOKUP(K44,#REF!,2,0)</f>
        <v>#REF!</v>
      </c>
    </row>
    <row r="45" spans="1:12" ht="16.5" x14ac:dyDescent="0.3">
      <c r="A45" s="12" t="e">
        <f ca="1">VLOOKUP(B45,'[1]BASE-15KV'!#REF!,2,0)</f>
        <v>#NAME?</v>
      </c>
      <c r="B45" s="14" t="e">
        <f ca="1"/>
        <v>#NAME?</v>
      </c>
      <c r="C45" s="23" t="e">
        <f ca="1">VLOOKUP(B45,'[1]BASE-15KV'!#REF!,3,0)</f>
        <v>#NAME?</v>
      </c>
      <c r="D45" s="24" t="e">
        <f ca="1">VLOOKUP(B45,'[1]BASE-15KV'!#REF!,4,0)</f>
        <v>#NAME?</v>
      </c>
      <c r="E45" s="25" t="e">
        <f>SUMIFS('[1]BASE-15KV'!C:C,'[1]BASE-15KV'!#REF!,'[1]ORÇAMENTO-15KV'!G45)</f>
        <v>#REF!</v>
      </c>
      <c r="F45" s="26" t="e">
        <f>SUMIFS('[1]BASE-15KV'!D:D,'[1]BASE-15KV'!#REF!,'[1]ORÇAMENTO-15KV'!G45)</f>
        <v>#REF!</v>
      </c>
      <c r="H45" s="27" t="s">
        <v>95</v>
      </c>
      <c r="I45" s="28" t="e">
        <f t="shared" ref="I45" si="40">VLOOKUP(H45,#REF!,2,0)</f>
        <v>#REF!</v>
      </c>
      <c r="J45" s="77"/>
      <c r="K45" s="28" t="s">
        <v>96</v>
      </c>
      <c r="L45" s="28" t="e">
        <f>VLOOKUP(K45,#REF!,2,0)</f>
        <v>#REF!</v>
      </c>
    </row>
    <row r="46" spans="1:12" ht="16.5" x14ac:dyDescent="0.3">
      <c r="A46" s="12" t="e">
        <f ca="1">VLOOKUP(B46,'[1]BASE-15KV'!#REF!,2,0)</f>
        <v>#NAME?</v>
      </c>
      <c r="B46" s="14" t="e">
        <f ca="1"/>
        <v>#NAME?</v>
      </c>
      <c r="C46" s="23" t="e">
        <f ca="1">VLOOKUP(B46,'[1]BASE-15KV'!#REF!,3,0)</f>
        <v>#NAME?</v>
      </c>
      <c r="D46" s="24" t="e">
        <f ca="1">VLOOKUP(B46,'[1]BASE-15KV'!#REF!,4,0)</f>
        <v>#NAME?</v>
      </c>
      <c r="E46" s="25" t="e">
        <f>SUMIFS('[1]BASE-15KV'!C:C,'[1]BASE-15KV'!#REF!,'[1]ORÇAMENTO-15KV'!G46)</f>
        <v>#REF!</v>
      </c>
      <c r="F46" s="26" t="e">
        <f>SUMIFS('[1]BASE-15KV'!D:D,'[1]BASE-15KV'!#REF!,'[1]ORÇAMENTO-15KV'!G46)</f>
        <v>#REF!</v>
      </c>
      <c r="H46" s="27" t="s">
        <v>97</v>
      </c>
      <c r="I46" s="28" t="e">
        <f t="shared" ref="I46" si="41">VLOOKUP(H46,#REF!,2,0)</f>
        <v>#REF!</v>
      </c>
      <c r="J46" s="77"/>
      <c r="K46" s="28" t="s">
        <v>98</v>
      </c>
      <c r="L46" s="28" t="e">
        <f>VLOOKUP(K46,#REF!,2,0)</f>
        <v>#REF!</v>
      </c>
    </row>
    <row r="47" spans="1:12" ht="16.5" x14ac:dyDescent="0.3">
      <c r="A47" s="12" t="e">
        <f ca="1">VLOOKUP(B47,'[1]BASE-15KV'!#REF!,2,0)</f>
        <v>#NAME?</v>
      </c>
      <c r="B47" s="14" t="e">
        <f ca="1"/>
        <v>#NAME?</v>
      </c>
      <c r="C47" s="23" t="e">
        <f ca="1">VLOOKUP(B47,'[1]BASE-15KV'!#REF!,3,0)</f>
        <v>#NAME?</v>
      </c>
      <c r="D47" s="24" t="e">
        <f ca="1">VLOOKUP(B47,'[1]BASE-15KV'!#REF!,4,0)</f>
        <v>#NAME?</v>
      </c>
      <c r="E47" s="25" t="e">
        <f>SUMIFS('[1]BASE-15KV'!C:C,'[1]BASE-15KV'!#REF!,'[1]ORÇAMENTO-15KV'!G47)</f>
        <v>#REF!</v>
      </c>
      <c r="F47" s="26" t="e">
        <f>SUMIFS('[1]BASE-15KV'!D:D,'[1]BASE-15KV'!#REF!,'[1]ORÇAMENTO-15KV'!G47)</f>
        <v>#REF!</v>
      </c>
      <c r="H47" s="27" t="s">
        <v>99</v>
      </c>
      <c r="I47" s="28" t="e">
        <f t="shared" ref="I47" si="42">VLOOKUP(H47,#REF!,2,0)</f>
        <v>#REF!</v>
      </c>
      <c r="J47" s="77"/>
      <c r="K47" s="27" t="s">
        <v>100</v>
      </c>
      <c r="L47" s="28" t="e">
        <f t="shared" ref="L47" si="43">VLOOKUP(K47,#REF!,2,0)</f>
        <v>#REF!</v>
      </c>
    </row>
    <row r="48" spans="1:12" ht="16.5" x14ac:dyDescent="0.3">
      <c r="A48" s="12" t="e">
        <f ca="1">VLOOKUP(B48,'[1]BASE-15KV'!#REF!,2,0)</f>
        <v>#NAME?</v>
      </c>
      <c r="B48" s="14" t="e">
        <f ca="1"/>
        <v>#NAME?</v>
      </c>
      <c r="C48" s="23" t="e">
        <f ca="1">VLOOKUP(B48,'[1]BASE-15KV'!#REF!,3,0)</f>
        <v>#NAME?</v>
      </c>
      <c r="D48" s="24" t="e">
        <f ca="1">VLOOKUP(B48,'[1]BASE-15KV'!#REF!,4,0)</f>
        <v>#NAME?</v>
      </c>
      <c r="E48" s="25" t="e">
        <f>SUMIFS('[1]BASE-15KV'!C:C,'[1]BASE-15KV'!#REF!,'[1]ORÇAMENTO-15KV'!G48)</f>
        <v>#REF!</v>
      </c>
      <c r="F48" s="26" t="e">
        <f>SUMIFS('[1]BASE-15KV'!D:D,'[1]BASE-15KV'!#REF!,'[1]ORÇAMENTO-15KV'!G48)</f>
        <v>#REF!</v>
      </c>
      <c r="H48" s="27" t="s">
        <v>101</v>
      </c>
      <c r="I48" s="28" t="e">
        <f t="shared" ref="I48" si="44">VLOOKUP(H48,#REF!,2,0)</f>
        <v>#REF!</v>
      </c>
      <c r="J48" s="77"/>
      <c r="K48" s="27" t="s">
        <v>102</v>
      </c>
      <c r="L48" s="28" t="e">
        <f t="shared" ref="L48" si="45">VLOOKUP(K48,#REF!,2,0)</f>
        <v>#REF!</v>
      </c>
    </row>
    <row r="49" spans="1:12" ht="16.5" x14ac:dyDescent="0.3">
      <c r="A49" s="12" t="e">
        <f ca="1">VLOOKUP(B49,'[1]BASE-15KV'!#REF!,2,0)</f>
        <v>#NAME?</v>
      </c>
      <c r="B49" s="14" t="e">
        <f ca="1"/>
        <v>#NAME?</v>
      </c>
      <c r="C49" s="23" t="e">
        <f ca="1">VLOOKUP(B49,'[1]BASE-15KV'!#REF!,3,0)</f>
        <v>#NAME?</v>
      </c>
      <c r="D49" s="24" t="e">
        <f ca="1">VLOOKUP(B49,'[1]BASE-15KV'!#REF!,4,0)</f>
        <v>#NAME?</v>
      </c>
      <c r="E49" s="25" t="e">
        <f>SUMIFS('[1]BASE-15KV'!C:C,'[1]BASE-15KV'!#REF!,'[1]ORÇAMENTO-15KV'!G49)</f>
        <v>#REF!</v>
      </c>
      <c r="F49" s="26" t="e">
        <f>SUMIFS('[1]BASE-15KV'!D:D,'[1]BASE-15KV'!#REF!,'[1]ORÇAMENTO-15KV'!G49)</f>
        <v>#REF!</v>
      </c>
      <c r="H49" s="27" t="s">
        <v>103</v>
      </c>
      <c r="I49" s="28" t="e">
        <f t="shared" ref="I49" si="46">VLOOKUP(H49,#REF!,2,0)</f>
        <v>#REF!</v>
      </c>
      <c r="J49" s="77"/>
      <c r="K49" s="27" t="s">
        <v>104</v>
      </c>
      <c r="L49" s="28" t="e">
        <f t="shared" ref="L49" si="47">VLOOKUP(K49,#REF!,2,0)</f>
        <v>#REF!</v>
      </c>
    </row>
    <row r="50" spans="1:12" ht="15.75" x14ac:dyDescent="0.25">
      <c r="A50" s="12" t="e">
        <f ca="1">VLOOKUP(B50,'[1]BASE-15KV'!#REF!,2,0)</f>
        <v>#NAME?</v>
      </c>
      <c r="B50" s="13" t="e">
        <f ca="1"/>
        <v>#NAME?</v>
      </c>
      <c r="C50" s="23" t="e">
        <f ca="1">VLOOKUP(B50,'[1]BASE-15KV'!#REF!,3,0)</f>
        <v>#NAME?</v>
      </c>
      <c r="D50" s="24" t="e">
        <f ca="1">VLOOKUP(B50,'[1]BASE-15KV'!#REF!,4,0)</f>
        <v>#NAME?</v>
      </c>
      <c r="E50" s="25" t="e">
        <f>SUMIFS('[1]BASE-15KV'!C:C,'[1]BASE-15KV'!#REF!,'[1]ORÇAMENTO-15KV'!G50)</f>
        <v>#REF!</v>
      </c>
      <c r="F50" s="26" t="e">
        <f>SUMIFS('[1]BASE-15KV'!D:D,'[1]BASE-15KV'!#REF!,'[1]ORÇAMENTO-15KV'!G50)</f>
        <v>#REF!</v>
      </c>
      <c r="H50" s="27" t="s">
        <v>105</v>
      </c>
      <c r="I50" s="28" t="e">
        <f t="shared" ref="I50" si="48">VLOOKUP(H50,#REF!,2,0)</f>
        <v>#REF!</v>
      </c>
      <c r="J50" s="77"/>
      <c r="K50" s="27" t="s">
        <v>106</v>
      </c>
      <c r="L50" s="28" t="e">
        <f t="shared" ref="L50" si="49">VLOOKUP(K50,#REF!,2,0)</f>
        <v>#REF!</v>
      </c>
    </row>
    <row r="51" spans="1:12" ht="15.75" x14ac:dyDescent="0.25">
      <c r="A51" s="12" t="e">
        <f ca="1">VLOOKUP(B51,'[1]BASE-15KV'!#REF!,2,0)</f>
        <v>#NAME?</v>
      </c>
      <c r="B51" s="13" t="e">
        <f ca="1"/>
        <v>#NAME?</v>
      </c>
      <c r="C51" s="23" t="e">
        <f ca="1">VLOOKUP(B51,'[1]BASE-15KV'!#REF!,3,0)</f>
        <v>#NAME?</v>
      </c>
      <c r="D51" s="24" t="e">
        <f ca="1">VLOOKUP(B51,'[1]BASE-15KV'!#REF!,4,0)</f>
        <v>#NAME?</v>
      </c>
      <c r="E51" s="25" t="e">
        <f>SUMIFS('[1]BASE-15KV'!C:C,'[1]BASE-15KV'!#REF!,'[1]ORÇAMENTO-15KV'!G51)</f>
        <v>#REF!</v>
      </c>
      <c r="F51" s="26" t="e">
        <f>SUMIFS('[1]BASE-15KV'!D:D,'[1]BASE-15KV'!#REF!,'[1]ORÇAMENTO-15KV'!G51)</f>
        <v>#REF!</v>
      </c>
      <c r="H51" s="27" t="s">
        <v>107</v>
      </c>
      <c r="I51" s="28" t="e">
        <f t="shared" ref="I51" si="50">VLOOKUP(H51,#REF!,2,0)</f>
        <v>#REF!</v>
      </c>
      <c r="J51" s="77"/>
      <c r="K51" s="27" t="s">
        <v>108</v>
      </c>
      <c r="L51" s="28" t="e">
        <f t="shared" ref="L51" si="51">VLOOKUP(K51,#REF!,2,0)</f>
        <v>#REF!</v>
      </c>
    </row>
    <row r="52" spans="1:12" ht="15.75" x14ac:dyDescent="0.25">
      <c r="A52" s="12" t="e">
        <f ca="1">VLOOKUP(B52,'[1]BASE-15KV'!#REF!,2,0)</f>
        <v>#NAME?</v>
      </c>
      <c r="B52" s="13" t="e">
        <f ca="1"/>
        <v>#NAME?</v>
      </c>
      <c r="C52" s="23" t="e">
        <f ca="1">VLOOKUP(B52,'[1]BASE-15KV'!#REF!,3,0)</f>
        <v>#NAME?</v>
      </c>
      <c r="D52" s="24" t="e">
        <f ca="1">VLOOKUP(B52,'[1]BASE-15KV'!#REF!,4,0)</f>
        <v>#NAME?</v>
      </c>
      <c r="E52" s="25" t="e">
        <f>SUMIFS('[1]BASE-15KV'!C:C,'[1]BASE-15KV'!#REF!,'[1]ORÇAMENTO-15KV'!G52)</f>
        <v>#REF!</v>
      </c>
      <c r="F52" s="26" t="e">
        <f>SUMIFS('[1]BASE-15KV'!D:D,'[1]BASE-15KV'!#REF!,'[1]ORÇAMENTO-15KV'!G52)</f>
        <v>#REF!</v>
      </c>
      <c r="H52" s="27" t="s">
        <v>109</v>
      </c>
      <c r="I52" s="28" t="e">
        <f t="shared" ref="I52" si="52">VLOOKUP(H52,#REF!,2,0)</f>
        <v>#REF!</v>
      </c>
      <c r="J52" s="77"/>
      <c r="K52" s="27" t="s">
        <v>110</v>
      </c>
      <c r="L52" s="28" t="e">
        <f t="shared" ref="L52" si="53">VLOOKUP(K52,#REF!,2,0)</f>
        <v>#REF!</v>
      </c>
    </row>
    <row r="53" spans="1:12" ht="15.75" x14ac:dyDescent="0.25">
      <c r="A53" s="12" t="e">
        <f ca="1">VLOOKUP(B53,'[1]BASE-15KV'!#REF!,2,0)</f>
        <v>#NAME?</v>
      </c>
      <c r="B53" s="13" t="e">
        <f ca="1"/>
        <v>#NAME?</v>
      </c>
      <c r="C53" s="23" t="e">
        <f ca="1">VLOOKUP(B53,'[1]BASE-15KV'!#REF!,3,0)</f>
        <v>#NAME?</v>
      </c>
      <c r="D53" s="24" t="e">
        <f ca="1">VLOOKUP(B53,'[1]BASE-15KV'!#REF!,4,0)</f>
        <v>#NAME?</v>
      </c>
      <c r="E53" s="25" t="e">
        <f>SUMIFS('[1]BASE-15KV'!C:C,'[1]BASE-15KV'!#REF!,'[1]ORÇAMENTO-15KV'!G53)</f>
        <v>#REF!</v>
      </c>
      <c r="F53" s="26" t="e">
        <f>SUMIFS('[1]BASE-15KV'!D:D,'[1]BASE-15KV'!#REF!,'[1]ORÇAMENTO-15KV'!G53)</f>
        <v>#REF!</v>
      </c>
      <c r="H53" s="27" t="s">
        <v>111</v>
      </c>
      <c r="I53" s="28" t="e">
        <f t="shared" ref="I53" si="54">VLOOKUP(H53,#REF!,2,0)</f>
        <v>#REF!</v>
      </c>
      <c r="J53" s="77"/>
      <c r="K53" s="27" t="s">
        <v>112</v>
      </c>
      <c r="L53" s="28" t="e">
        <f t="shared" ref="L53" si="55">VLOOKUP(K53,#REF!,2,0)</f>
        <v>#REF!</v>
      </c>
    </row>
    <row r="54" spans="1:12" ht="15.75" x14ac:dyDescent="0.25">
      <c r="A54" s="12" t="e">
        <f ca="1">VLOOKUP(B54,'[1]BASE-15KV'!#REF!,2,0)</f>
        <v>#NAME?</v>
      </c>
      <c r="B54" s="13" t="e">
        <f ca="1"/>
        <v>#NAME?</v>
      </c>
      <c r="C54" s="23" t="e">
        <f ca="1">VLOOKUP(B54,'[1]BASE-15KV'!#REF!,3,0)</f>
        <v>#NAME?</v>
      </c>
      <c r="D54" s="24" t="e">
        <f ca="1">VLOOKUP(B54,'[1]BASE-15KV'!#REF!,4,0)</f>
        <v>#NAME?</v>
      </c>
      <c r="E54" s="25" t="e">
        <f>SUMIFS('[1]BASE-15KV'!C:C,'[1]BASE-15KV'!#REF!,'[1]ORÇAMENTO-15KV'!G54)</f>
        <v>#REF!</v>
      </c>
      <c r="F54" s="26" t="e">
        <f>SUMIFS('[1]BASE-15KV'!D:D,'[1]BASE-15KV'!#REF!,'[1]ORÇAMENTO-15KV'!G54)</f>
        <v>#REF!</v>
      </c>
      <c r="H54" s="27" t="s">
        <v>113</v>
      </c>
      <c r="I54" s="28" t="e">
        <f t="shared" ref="I54" si="56">VLOOKUP(H54,#REF!,2,0)</f>
        <v>#REF!</v>
      </c>
      <c r="J54" s="77"/>
      <c r="K54" s="27" t="s">
        <v>114</v>
      </c>
      <c r="L54" s="28" t="e">
        <f t="shared" ref="L54" si="57">VLOOKUP(K54,#REF!,2,0)</f>
        <v>#REF!</v>
      </c>
    </row>
    <row r="55" spans="1:12" ht="15.75" x14ac:dyDescent="0.25">
      <c r="A55" s="12" t="e">
        <f ca="1">VLOOKUP(B55,'[1]BASE-15KV'!#REF!,2,0)</f>
        <v>#NAME?</v>
      </c>
      <c r="B55" s="13" t="e">
        <f ca="1"/>
        <v>#NAME?</v>
      </c>
      <c r="C55" s="23" t="e">
        <f ca="1">VLOOKUP(B55,'[1]BASE-15KV'!#REF!,3,0)</f>
        <v>#NAME?</v>
      </c>
      <c r="D55" s="24" t="e">
        <f ca="1">VLOOKUP(B55,'[1]BASE-15KV'!#REF!,4,0)</f>
        <v>#NAME?</v>
      </c>
      <c r="E55" s="25" t="e">
        <f>SUMIFS('[1]BASE-15KV'!C:C,'[1]BASE-15KV'!#REF!,'[1]ORÇAMENTO-15KV'!G55)</f>
        <v>#REF!</v>
      </c>
      <c r="F55" s="26" t="e">
        <f>SUMIFS('[1]BASE-15KV'!D:D,'[1]BASE-15KV'!#REF!,'[1]ORÇAMENTO-15KV'!G55)</f>
        <v>#REF!</v>
      </c>
      <c r="H55" s="27" t="s">
        <v>115</v>
      </c>
      <c r="I55" s="28" t="e">
        <f t="shared" ref="I55" si="58">VLOOKUP(H55,#REF!,2,0)</f>
        <v>#REF!</v>
      </c>
      <c r="J55" s="77"/>
      <c r="K55" s="27" t="s">
        <v>116</v>
      </c>
      <c r="L55" s="28" t="e">
        <f t="shared" ref="L55" si="59">VLOOKUP(K55,#REF!,2,0)</f>
        <v>#REF!</v>
      </c>
    </row>
    <row r="56" spans="1:12" ht="16.5" x14ac:dyDescent="0.3">
      <c r="A56" s="12" t="e">
        <f ca="1">VLOOKUP(B56,'[1]BASE-15KV'!#REF!,2,0)</f>
        <v>#NAME?</v>
      </c>
      <c r="B56" s="14" t="e">
        <f ca="1"/>
        <v>#NAME?</v>
      </c>
      <c r="C56" s="23" t="e">
        <f ca="1">VLOOKUP(B56,'[1]BASE-15KV'!#REF!,3,0)</f>
        <v>#NAME?</v>
      </c>
      <c r="D56" s="24" t="e">
        <f ca="1">VLOOKUP(B56,'[1]BASE-15KV'!#REF!,4,0)</f>
        <v>#NAME?</v>
      </c>
      <c r="E56" s="25" t="e">
        <f>SUMIFS('[1]BASE-15KV'!C:C,'[1]BASE-15KV'!#REF!,'[1]ORÇAMENTO-15KV'!G56)</f>
        <v>#REF!</v>
      </c>
      <c r="F56" s="26" t="e">
        <f>SUMIFS('[1]BASE-15KV'!D:D,'[1]BASE-15KV'!#REF!,'[1]ORÇAMENTO-15KV'!G56)</f>
        <v>#REF!</v>
      </c>
      <c r="H56" s="27" t="s">
        <v>117</v>
      </c>
      <c r="I56" s="28" t="e">
        <f t="shared" ref="I56" si="60">VLOOKUP(H56,#REF!,2,0)</f>
        <v>#REF!</v>
      </c>
      <c r="J56" s="77"/>
      <c r="K56" s="27" t="s">
        <v>118</v>
      </c>
      <c r="L56" s="28" t="e">
        <f t="shared" ref="L56" si="61">VLOOKUP(K56,#REF!,2,0)</f>
        <v>#REF!</v>
      </c>
    </row>
    <row r="57" spans="1:12" ht="15.75" x14ac:dyDescent="0.25">
      <c r="A57" s="12" t="e">
        <f ca="1">VLOOKUP(B57,'[1]BASE-15KV'!#REF!,2,0)</f>
        <v>#NAME?</v>
      </c>
      <c r="B57" s="13" t="e">
        <f ca="1"/>
        <v>#NAME?</v>
      </c>
      <c r="C57" s="23" t="e">
        <f ca="1">VLOOKUP(B57,'[1]BASE-15KV'!#REF!,3,0)</f>
        <v>#NAME?</v>
      </c>
      <c r="D57" s="24" t="e">
        <f ca="1">VLOOKUP(B57,'[1]BASE-15KV'!#REF!,4,0)</f>
        <v>#NAME?</v>
      </c>
      <c r="E57" s="25" t="e">
        <f>SUMIFS('[1]BASE-15KV'!C:C,'[1]BASE-15KV'!#REF!,'[1]ORÇAMENTO-15KV'!G57)</f>
        <v>#REF!</v>
      </c>
      <c r="F57" s="26" t="e">
        <f>SUMIFS('[1]BASE-15KV'!D:D,'[1]BASE-15KV'!#REF!,'[1]ORÇAMENTO-15KV'!G57)</f>
        <v>#REF!</v>
      </c>
      <c r="H57" s="27" t="s">
        <v>119</v>
      </c>
      <c r="I57" s="28" t="e">
        <f t="shared" ref="I57" si="62">VLOOKUP(H57,#REF!,2,0)</f>
        <v>#REF!</v>
      </c>
      <c r="J57" s="77"/>
      <c r="K57" s="27" t="s">
        <v>120</v>
      </c>
      <c r="L57" s="28" t="e">
        <f t="shared" ref="L57" si="63">VLOOKUP(K57,#REF!,2,0)</f>
        <v>#REF!</v>
      </c>
    </row>
    <row r="58" spans="1:12" ht="15.75" x14ac:dyDescent="0.25">
      <c r="A58" s="12" t="e">
        <f ca="1">VLOOKUP(B58,'[1]BASE-15KV'!#REF!,2,0)</f>
        <v>#NAME?</v>
      </c>
      <c r="B58" s="13" t="e">
        <f ca="1"/>
        <v>#NAME?</v>
      </c>
      <c r="C58" s="23" t="e">
        <f ca="1">VLOOKUP(B58,'[1]BASE-15KV'!#REF!,3,0)</f>
        <v>#NAME?</v>
      </c>
      <c r="D58" s="24" t="e">
        <f ca="1">VLOOKUP(B58,'[1]BASE-15KV'!#REF!,4,0)</f>
        <v>#NAME?</v>
      </c>
      <c r="E58" s="25" t="e">
        <f>SUMIFS('[1]BASE-15KV'!C:C,'[1]BASE-15KV'!#REF!,'[1]ORÇAMENTO-15KV'!G58)</f>
        <v>#REF!</v>
      </c>
      <c r="F58" s="26" t="e">
        <f>SUMIFS('[1]BASE-15KV'!D:D,'[1]BASE-15KV'!#REF!,'[1]ORÇAMENTO-15KV'!G58)</f>
        <v>#REF!</v>
      </c>
      <c r="H58" s="27" t="s">
        <v>121</v>
      </c>
      <c r="I58" s="28" t="e">
        <f t="shared" ref="I58" si="64">VLOOKUP(H58,#REF!,2,0)</f>
        <v>#REF!</v>
      </c>
      <c r="J58" s="77"/>
      <c r="K58" s="27" t="s">
        <v>122</v>
      </c>
      <c r="L58" s="28" t="e">
        <f t="shared" ref="L58" si="65">VLOOKUP(K58,#REF!,2,0)</f>
        <v>#REF!</v>
      </c>
    </row>
    <row r="59" spans="1:12" ht="16.5" x14ac:dyDescent="0.3">
      <c r="A59" s="12" t="e">
        <f ca="1">VLOOKUP(B59,'[1]BASE-15KV'!#REF!,2,0)</f>
        <v>#NAME?</v>
      </c>
      <c r="B59" s="14" t="e">
        <f ca="1"/>
        <v>#NAME?</v>
      </c>
      <c r="C59" s="23" t="e">
        <f ca="1">VLOOKUP(B59,'[1]BASE-15KV'!#REF!,3,0)</f>
        <v>#NAME?</v>
      </c>
      <c r="D59" s="24" t="e">
        <f ca="1">VLOOKUP(B59,'[1]BASE-15KV'!#REF!,4,0)</f>
        <v>#NAME?</v>
      </c>
      <c r="E59" s="25" t="e">
        <f>SUMIFS('[1]BASE-15KV'!C:C,'[1]BASE-15KV'!#REF!,'[1]ORÇAMENTO-15KV'!G59)</f>
        <v>#REF!</v>
      </c>
      <c r="F59" s="26" t="e">
        <f>SUMIFS('[1]BASE-15KV'!D:D,'[1]BASE-15KV'!#REF!,'[1]ORÇAMENTO-15KV'!G59)</f>
        <v>#REF!</v>
      </c>
      <c r="H59" s="27" t="s">
        <v>123</v>
      </c>
      <c r="I59" s="28" t="e">
        <f t="shared" ref="I59" si="66">VLOOKUP(H59,#REF!,2,0)</f>
        <v>#REF!</v>
      </c>
      <c r="J59" s="77"/>
      <c r="K59" s="27" t="s">
        <v>124</v>
      </c>
      <c r="L59" s="28" t="e">
        <f t="shared" ref="L59" si="67">VLOOKUP(K59,#REF!,2,0)</f>
        <v>#REF!</v>
      </c>
    </row>
    <row r="60" spans="1:12" ht="16.5" x14ac:dyDescent="0.3">
      <c r="A60" s="12" t="e">
        <f ca="1">VLOOKUP(B60,'[1]BASE-15KV'!#REF!,2,0)</f>
        <v>#NAME?</v>
      </c>
      <c r="B60" s="15" t="e">
        <f ca="1"/>
        <v>#NAME?</v>
      </c>
      <c r="C60" s="23" t="e">
        <f ca="1">VLOOKUP(B60,'[1]BASE-15KV'!#REF!,3,0)</f>
        <v>#NAME?</v>
      </c>
      <c r="D60" s="24" t="e">
        <f ca="1">VLOOKUP(B60,'[1]BASE-15KV'!#REF!,4,0)</f>
        <v>#NAME?</v>
      </c>
      <c r="E60" s="25" t="e">
        <f>SUMIFS('[1]BASE-15KV'!C:C,'[1]BASE-15KV'!#REF!,'[1]ORÇAMENTO-15KV'!G60)</f>
        <v>#REF!</v>
      </c>
      <c r="F60" s="26" t="e">
        <f>SUMIFS('[1]BASE-15KV'!D:D,'[1]BASE-15KV'!#REF!,'[1]ORÇAMENTO-15KV'!G60)</f>
        <v>#REF!</v>
      </c>
      <c r="H60" s="27" t="s">
        <v>125</v>
      </c>
      <c r="I60" s="28" t="e">
        <f t="shared" ref="I60" si="68">VLOOKUP(H60,#REF!,2,0)</f>
        <v>#REF!</v>
      </c>
      <c r="J60" s="77"/>
      <c r="K60" s="27" t="s">
        <v>126</v>
      </c>
      <c r="L60" s="28" t="e">
        <f t="shared" ref="L60" si="69">VLOOKUP(K60,#REF!,2,0)</f>
        <v>#REF!</v>
      </c>
    </row>
    <row r="61" spans="1:12" ht="16.5" x14ac:dyDescent="0.3">
      <c r="A61" s="12" t="e">
        <f ca="1">VLOOKUP(B61,'[1]BASE-15KV'!#REF!,2,0)</f>
        <v>#NAME?</v>
      </c>
      <c r="B61" s="14" t="e">
        <f ca="1"/>
        <v>#NAME?</v>
      </c>
      <c r="C61" s="23" t="e">
        <f ca="1">VLOOKUP(B61,'[1]BASE-15KV'!#REF!,3,0)</f>
        <v>#NAME?</v>
      </c>
      <c r="D61" s="24" t="e">
        <f ca="1">VLOOKUP(B61,'[1]BASE-15KV'!#REF!,4,0)</f>
        <v>#NAME?</v>
      </c>
      <c r="E61" s="25" t="e">
        <f>SUMIFS('[1]BASE-15KV'!C:C,'[1]BASE-15KV'!#REF!,'[1]ORÇAMENTO-15KV'!G61)</f>
        <v>#REF!</v>
      </c>
      <c r="F61" s="26" t="e">
        <f>SUMIFS('[1]BASE-15KV'!D:D,'[1]BASE-15KV'!#REF!,'[1]ORÇAMENTO-15KV'!G61)</f>
        <v>#REF!</v>
      </c>
      <c r="H61" s="27" t="s">
        <v>127</v>
      </c>
      <c r="I61" s="28" t="e">
        <f t="shared" ref="I61" si="70">VLOOKUP(H61,#REF!,2,0)</f>
        <v>#REF!</v>
      </c>
      <c r="J61" s="77"/>
      <c r="K61" s="27" t="s">
        <v>128</v>
      </c>
      <c r="L61" s="28" t="e">
        <f t="shared" ref="L61" si="71">VLOOKUP(K61,#REF!,2,0)</f>
        <v>#REF!</v>
      </c>
    </row>
    <row r="62" spans="1:12" ht="15.75" x14ac:dyDescent="0.25">
      <c r="A62" s="12" t="e">
        <f ca="1">VLOOKUP(B62,'[1]BASE-15KV'!#REF!,2,0)</f>
        <v>#NAME?</v>
      </c>
      <c r="B62" s="13" t="e">
        <f ca="1"/>
        <v>#NAME?</v>
      </c>
      <c r="C62" s="23" t="e">
        <f ca="1">VLOOKUP(B62,'[1]BASE-15KV'!#REF!,3,0)</f>
        <v>#NAME?</v>
      </c>
      <c r="D62" s="24" t="e">
        <f ca="1">VLOOKUP(B62,'[1]BASE-15KV'!#REF!,4,0)</f>
        <v>#NAME?</v>
      </c>
      <c r="E62" s="25" t="e">
        <f>SUMIFS('[1]BASE-15KV'!C:C,'[1]BASE-15KV'!#REF!,'[1]ORÇAMENTO-15KV'!G62)</f>
        <v>#REF!</v>
      </c>
      <c r="F62" s="26" t="e">
        <f>SUMIFS('[1]BASE-15KV'!D:D,'[1]BASE-15KV'!#REF!,'[1]ORÇAMENTO-15KV'!G62)</f>
        <v>#REF!</v>
      </c>
      <c r="H62" s="27" t="s">
        <v>129</v>
      </c>
      <c r="I62" s="28" t="e">
        <f t="shared" ref="I62" si="72">VLOOKUP(H62,#REF!,2,0)</f>
        <v>#REF!</v>
      </c>
      <c r="J62" s="77"/>
      <c r="K62" s="27" t="s">
        <v>130</v>
      </c>
      <c r="L62" s="28" t="e">
        <f t="shared" ref="L62" si="73">VLOOKUP(K62,#REF!,2,0)</f>
        <v>#REF!</v>
      </c>
    </row>
    <row r="63" spans="1:12" ht="15.75" x14ac:dyDescent="0.25">
      <c r="A63" s="12" t="e">
        <f ca="1">VLOOKUP(B63,'[1]BASE-15KV'!#REF!,2,0)</f>
        <v>#NAME?</v>
      </c>
      <c r="B63" s="13" t="e">
        <f ca="1"/>
        <v>#NAME?</v>
      </c>
      <c r="C63" s="23" t="e">
        <f ca="1">VLOOKUP(B63,'[1]BASE-15KV'!#REF!,3,0)</f>
        <v>#NAME?</v>
      </c>
      <c r="D63" s="24" t="e">
        <f ca="1">VLOOKUP(B63,'[1]BASE-15KV'!#REF!,4,0)</f>
        <v>#NAME?</v>
      </c>
      <c r="E63" s="25" t="e">
        <f>SUMIFS('[1]BASE-15KV'!C:C,'[1]BASE-15KV'!#REF!,'[1]ORÇAMENTO-15KV'!G63)</f>
        <v>#REF!</v>
      </c>
      <c r="F63" s="26" t="e">
        <f>SUMIFS('[1]BASE-15KV'!D:D,'[1]BASE-15KV'!#REF!,'[1]ORÇAMENTO-15KV'!G63)</f>
        <v>#REF!</v>
      </c>
      <c r="H63" s="27" t="s">
        <v>131</v>
      </c>
      <c r="I63" s="28" t="e">
        <f t="shared" ref="I63" si="74">VLOOKUP(H63,#REF!,2,0)</f>
        <v>#REF!</v>
      </c>
      <c r="J63" s="77"/>
      <c r="K63" s="27" t="s">
        <v>132</v>
      </c>
      <c r="L63" s="28" t="e">
        <f t="shared" ref="L63" si="75">VLOOKUP(K63,#REF!,2,0)</f>
        <v>#REF!</v>
      </c>
    </row>
    <row r="64" spans="1:12" ht="15.75" x14ac:dyDescent="0.25">
      <c r="A64" s="12" t="e">
        <f ca="1">VLOOKUP(B64,'[1]BASE-15KV'!#REF!,2,0)</f>
        <v>#NAME?</v>
      </c>
      <c r="B64" s="13" t="e">
        <f ca="1"/>
        <v>#NAME?</v>
      </c>
      <c r="C64" s="23" t="e">
        <f ca="1">VLOOKUP(B64,'[1]BASE-15KV'!#REF!,3,0)</f>
        <v>#NAME?</v>
      </c>
      <c r="D64" s="24" t="e">
        <f ca="1">VLOOKUP(B64,'[1]BASE-15KV'!#REF!,4,0)</f>
        <v>#NAME?</v>
      </c>
      <c r="E64" s="25" t="e">
        <f>SUMIFS('[1]BASE-15KV'!C:C,'[1]BASE-15KV'!#REF!,'[1]ORÇAMENTO-15KV'!G64)</f>
        <v>#REF!</v>
      </c>
      <c r="F64" s="26" t="e">
        <f>SUMIFS('[1]BASE-15KV'!D:D,'[1]BASE-15KV'!#REF!,'[1]ORÇAMENTO-15KV'!G64)</f>
        <v>#REF!</v>
      </c>
      <c r="H64" s="27" t="s">
        <v>133</v>
      </c>
      <c r="I64" s="28" t="e">
        <f t="shared" ref="I64" si="76">VLOOKUP(H64,#REF!,2,0)</f>
        <v>#REF!</v>
      </c>
      <c r="J64" s="77"/>
      <c r="K64" s="27" t="s">
        <v>134</v>
      </c>
      <c r="L64" s="28" t="e">
        <f t="shared" ref="L64" si="77">VLOOKUP(K64,#REF!,2,0)</f>
        <v>#REF!</v>
      </c>
    </row>
    <row r="65" spans="1:12" ht="16.5" x14ac:dyDescent="0.3">
      <c r="A65" s="12" t="e">
        <f ca="1">VLOOKUP(B65,'[1]BASE-15KV'!#REF!,2,0)</f>
        <v>#NAME?</v>
      </c>
      <c r="B65" s="14" t="e">
        <f ca="1"/>
        <v>#NAME?</v>
      </c>
      <c r="C65" s="23" t="e">
        <f ca="1">VLOOKUP(B65,'[1]BASE-15KV'!#REF!,3,0)</f>
        <v>#NAME?</v>
      </c>
      <c r="D65" s="24" t="e">
        <f ca="1">VLOOKUP(B65,'[1]BASE-15KV'!#REF!,4,0)</f>
        <v>#NAME?</v>
      </c>
      <c r="E65" s="25" t="e">
        <f>SUMIFS('[1]BASE-15KV'!C:C,'[1]BASE-15KV'!#REF!,'[1]ORÇAMENTO-15KV'!G65)</f>
        <v>#REF!</v>
      </c>
      <c r="F65" s="26" t="e">
        <f>SUMIFS('[1]BASE-15KV'!D:D,'[1]BASE-15KV'!#REF!,'[1]ORÇAMENTO-15KV'!G65)</f>
        <v>#REF!</v>
      </c>
      <c r="H65" s="27" t="s">
        <v>135</v>
      </c>
      <c r="I65" s="28" t="e">
        <f t="shared" ref="I65" si="78">VLOOKUP(H65,#REF!,2,0)</f>
        <v>#REF!</v>
      </c>
      <c r="J65" s="77"/>
      <c r="K65" s="27" t="s">
        <v>136</v>
      </c>
      <c r="L65" s="28" t="e">
        <f t="shared" ref="L65" si="79">VLOOKUP(K65,#REF!,2,0)</f>
        <v>#REF!</v>
      </c>
    </row>
    <row r="66" spans="1:12" ht="16.5" x14ac:dyDescent="0.3">
      <c r="A66" s="12" t="e">
        <f ca="1">VLOOKUP(B66,'[1]BASE-15KV'!#REF!,2,0)</f>
        <v>#NAME?</v>
      </c>
      <c r="B66" s="14" t="e">
        <f ca="1"/>
        <v>#NAME?</v>
      </c>
      <c r="C66" s="23" t="e">
        <f ca="1">VLOOKUP(B66,'[1]BASE-15KV'!#REF!,3,0)</f>
        <v>#NAME?</v>
      </c>
      <c r="D66" s="24" t="e">
        <f ca="1">VLOOKUP(B66,'[1]BASE-15KV'!#REF!,4,0)</f>
        <v>#NAME?</v>
      </c>
      <c r="E66" s="25" t="e">
        <f>SUMIFS('[1]BASE-15KV'!C:C,'[1]BASE-15KV'!#REF!,'[1]ORÇAMENTO-15KV'!G66)</f>
        <v>#REF!</v>
      </c>
      <c r="F66" s="26" t="e">
        <f>SUMIFS('[1]BASE-15KV'!D:D,'[1]BASE-15KV'!#REF!,'[1]ORÇAMENTO-15KV'!G66)</f>
        <v>#REF!</v>
      </c>
      <c r="H66" s="27" t="s">
        <v>137</v>
      </c>
      <c r="I66" s="28" t="e">
        <f t="shared" ref="I66" si="80">VLOOKUP(H66,#REF!,2,0)</f>
        <v>#REF!</v>
      </c>
      <c r="J66" s="77"/>
      <c r="K66" s="27" t="s">
        <v>138</v>
      </c>
      <c r="L66" s="28" t="e">
        <f t="shared" ref="L66" si="81">VLOOKUP(K66,#REF!,2,0)</f>
        <v>#REF!</v>
      </c>
    </row>
    <row r="67" spans="1:12" ht="16.5" x14ac:dyDescent="0.3">
      <c r="A67" s="12" t="e">
        <f ca="1">VLOOKUP(B67,'[1]BASE-15KV'!#REF!,2,0)</f>
        <v>#NAME?</v>
      </c>
      <c r="B67" s="14" t="e">
        <f ca="1"/>
        <v>#NAME?</v>
      </c>
      <c r="C67" s="23" t="e">
        <f ca="1">VLOOKUP(B67,'[1]BASE-15KV'!#REF!,3,0)</f>
        <v>#NAME?</v>
      </c>
      <c r="D67" s="24" t="e">
        <f ca="1">VLOOKUP(B67,'[1]BASE-15KV'!#REF!,4,0)</f>
        <v>#NAME?</v>
      </c>
      <c r="E67" s="25" t="e">
        <f>SUMIFS('[1]BASE-15KV'!C:C,'[1]BASE-15KV'!#REF!,'[1]ORÇAMENTO-15KV'!G67)</f>
        <v>#REF!</v>
      </c>
      <c r="F67" s="26" t="e">
        <f>SUMIFS('[1]BASE-15KV'!D:D,'[1]BASE-15KV'!#REF!,'[1]ORÇAMENTO-15KV'!G67)</f>
        <v>#REF!</v>
      </c>
      <c r="H67" s="27" t="s">
        <v>139</v>
      </c>
      <c r="I67" s="28" t="e">
        <f t="shared" ref="I67" si="82">VLOOKUP(H67,#REF!,2,0)</f>
        <v>#REF!</v>
      </c>
      <c r="J67" s="77"/>
      <c r="K67" s="27" t="s">
        <v>140</v>
      </c>
      <c r="L67" s="28" t="e">
        <f t="shared" ref="L67" si="83">VLOOKUP(K67,#REF!,2,0)</f>
        <v>#REF!</v>
      </c>
    </row>
    <row r="68" spans="1:12" ht="15.75" x14ac:dyDescent="0.25">
      <c r="A68" s="12" t="e">
        <f ca="1">VLOOKUP(B68,'[1]BASE-15KV'!#REF!,2,0)</f>
        <v>#NAME?</v>
      </c>
      <c r="B68" s="16" t="e">
        <f ca="1"/>
        <v>#NAME?</v>
      </c>
      <c r="C68" s="23" t="e">
        <f ca="1">VLOOKUP(B68,'[1]BASE-15KV'!#REF!,3,0)</f>
        <v>#NAME?</v>
      </c>
      <c r="D68" s="24" t="e">
        <f ca="1">VLOOKUP(B68,'[1]BASE-15KV'!#REF!,4,0)</f>
        <v>#NAME?</v>
      </c>
      <c r="E68" s="25" t="e">
        <f>SUMIFS('[1]BASE-15KV'!C:C,'[1]BASE-15KV'!#REF!,'[1]ORÇAMENTO-15KV'!G68)</f>
        <v>#REF!</v>
      </c>
      <c r="F68" s="26" t="e">
        <f>SUMIFS('[1]BASE-15KV'!D:D,'[1]BASE-15KV'!#REF!,'[1]ORÇAMENTO-15KV'!G68)</f>
        <v>#REF!</v>
      </c>
      <c r="H68" s="27" t="s">
        <v>141</v>
      </c>
      <c r="I68" s="28" t="e">
        <f t="shared" ref="I68" si="84">VLOOKUP(H68,#REF!,2,0)</f>
        <v>#REF!</v>
      </c>
      <c r="J68" s="77"/>
      <c r="K68" s="27" t="s">
        <v>142</v>
      </c>
      <c r="L68" s="28" t="e">
        <f t="shared" ref="L68" si="85">VLOOKUP(K68,#REF!,2,0)</f>
        <v>#REF!</v>
      </c>
    </row>
    <row r="69" spans="1:12" ht="16.5" x14ac:dyDescent="0.3">
      <c r="A69" s="12" t="e">
        <f ca="1">VLOOKUP(B69,'[1]BASE-15KV'!#REF!,2,0)</f>
        <v>#NAME?</v>
      </c>
      <c r="B69" s="14" t="e">
        <f ca="1"/>
        <v>#NAME?</v>
      </c>
      <c r="C69" s="23" t="e">
        <f ca="1">VLOOKUP(B69,'[1]BASE-15KV'!#REF!,3,0)</f>
        <v>#NAME?</v>
      </c>
      <c r="D69" s="24" t="e">
        <f ca="1">VLOOKUP(B69,'[1]BASE-15KV'!#REF!,4,0)</f>
        <v>#NAME?</v>
      </c>
      <c r="E69" s="25" t="e">
        <f>SUMIFS('[1]BASE-15KV'!C:C,'[1]BASE-15KV'!#REF!,'[1]ORÇAMENTO-15KV'!G69)</f>
        <v>#REF!</v>
      </c>
      <c r="F69" s="26" t="e">
        <f>SUMIFS('[1]BASE-15KV'!D:D,'[1]BASE-15KV'!#REF!,'[1]ORÇAMENTO-15KV'!G69)</f>
        <v>#REF!</v>
      </c>
      <c r="H69" s="27" t="s">
        <v>143</v>
      </c>
      <c r="I69" s="28" t="e">
        <f t="shared" ref="I69" si="86">VLOOKUP(H69,#REF!,2,0)</f>
        <v>#REF!</v>
      </c>
      <c r="J69" s="77"/>
      <c r="K69" s="27" t="s">
        <v>144</v>
      </c>
      <c r="L69" s="28" t="e">
        <f t="shared" ref="L69" si="87">VLOOKUP(K69,#REF!,2,0)</f>
        <v>#REF!</v>
      </c>
    </row>
    <row r="70" spans="1:12" ht="16.5" x14ac:dyDescent="0.3">
      <c r="A70" s="12" t="e">
        <f ca="1">VLOOKUP(B70,'[1]BASE-15KV'!#REF!,2,0)</f>
        <v>#NAME?</v>
      </c>
      <c r="B70" s="14" t="e">
        <f ca="1"/>
        <v>#NAME?</v>
      </c>
      <c r="C70" s="23" t="e">
        <f ca="1">VLOOKUP(B70,'[1]BASE-15KV'!#REF!,3,0)</f>
        <v>#NAME?</v>
      </c>
      <c r="D70" s="24" t="e">
        <f ca="1">VLOOKUP(B70,'[1]BASE-15KV'!#REF!,4,0)</f>
        <v>#NAME?</v>
      </c>
      <c r="E70" s="25" t="e">
        <f>SUMIFS('[1]BASE-15KV'!C:C,'[1]BASE-15KV'!#REF!,'[1]ORÇAMENTO-15KV'!G70)</f>
        <v>#REF!</v>
      </c>
      <c r="F70" s="26" t="e">
        <f>SUMIFS('[1]BASE-15KV'!D:D,'[1]BASE-15KV'!#REF!,'[1]ORÇAMENTO-15KV'!G70)</f>
        <v>#REF!</v>
      </c>
      <c r="H70" s="27" t="s">
        <v>145</v>
      </c>
      <c r="I70" s="28" t="e">
        <f t="shared" ref="I70" si="88">VLOOKUP(H70,#REF!,2,0)</f>
        <v>#REF!</v>
      </c>
      <c r="J70" s="77"/>
      <c r="K70" s="27" t="s">
        <v>146</v>
      </c>
      <c r="L70" s="28" t="e">
        <f t="shared" ref="L70" si="89">VLOOKUP(K70,#REF!,2,0)</f>
        <v>#REF!</v>
      </c>
    </row>
    <row r="71" spans="1:12" ht="16.5" x14ac:dyDescent="0.3">
      <c r="A71" s="12" t="e">
        <f ca="1">VLOOKUP(B71,'[1]BASE-15KV'!#REF!,2,0)</f>
        <v>#NAME?</v>
      </c>
      <c r="B71" s="15" t="e">
        <f ca="1"/>
        <v>#NAME?</v>
      </c>
      <c r="C71" s="23" t="e">
        <f ca="1">VLOOKUP(B71,'[1]BASE-15KV'!#REF!,3,0)</f>
        <v>#NAME?</v>
      </c>
      <c r="D71" s="24" t="e">
        <f ca="1">VLOOKUP(B71,'[1]BASE-15KV'!#REF!,4,0)</f>
        <v>#NAME?</v>
      </c>
      <c r="E71" s="25" t="e">
        <f>SUMIFS('[1]BASE-15KV'!C:C,'[1]BASE-15KV'!#REF!,'[1]ORÇAMENTO-15KV'!G71)</f>
        <v>#REF!</v>
      </c>
      <c r="F71" s="26" t="e">
        <f>SUMIFS('[1]BASE-15KV'!D:D,'[1]BASE-15KV'!#REF!,'[1]ORÇAMENTO-15KV'!G71)</f>
        <v>#REF!</v>
      </c>
      <c r="H71" s="27" t="s">
        <v>147</v>
      </c>
      <c r="I71" s="28" t="e">
        <f t="shared" ref="I71" si="90">VLOOKUP(H71,#REF!,2,0)</f>
        <v>#REF!</v>
      </c>
      <c r="J71" s="77"/>
    </row>
    <row r="72" spans="1:12" ht="15.75" x14ac:dyDescent="0.25">
      <c r="A72" s="12" t="e">
        <f ca="1">VLOOKUP(B72,'[1]BASE-15KV'!#REF!,2,0)</f>
        <v>#NAME?</v>
      </c>
      <c r="B72" s="13" t="e">
        <f ca="1"/>
        <v>#NAME?</v>
      </c>
      <c r="C72" s="23" t="e">
        <f ca="1">VLOOKUP(B72,'[1]BASE-15KV'!#REF!,3,0)</f>
        <v>#NAME?</v>
      </c>
      <c r="D72" s="24" t="e">
        <f ca="1">VLOOKUP(B72,'[1]BASE-15KV'!#REF!,4,0)</f>
        <v>#NAME?</v>
      </c>
      <c r="E72" s="25" t="e">
        <f>SUMIFS('[1]BASE-15KV'!C:C,'[1]BASE-15KV'!#REF!,'[1]ORÇAMENTO-15KV'!G72)</f>
        <v>#REF!</v>
      </c>
      <c r="F72" s="26" t="e">
        <f>SUMIFS('[1]BASE-15KV'!D:D,'[1]BASE-15KV'!#REF!,'[1]ORÇAMENTO-15KV'!G72)</f>
        <v>#REF!</v>
      </c>
      <c r="H72" s="30"/>
    </row>
    <row r="73" spans="1:12" ht="15.75" x14ac:dyDescent="0.25">
      <c r="A73" s="12" t="e">
        <f ca="1">VLOOKUP(B73,'[1]BASE-15KV'!#REF!,2,0)</f>
        <v>#NAME?</v>
      </c>
      <c r="B73" s="13" t="e">
        <f ca="1"/>
        <v>#NAME?</v>
      </c>
      <c r="C73" s="23" t="e">
        <f ca="1">VLOOKUP(B73,'[1]BASE-15KV'!#REF!,3,0)</f>
        <v>#NAME?</v>
      </c>
      <c r="D73" s="24" t="e">
        <f ca="1">VLOOKUP(B73,'[1]BASE-15KV'!#REF!,4,0)</f>
        <v>#NAME?</v>
      </c>
      <c r="E73" s="25" t="e">
        <f>SUMIFS('[1]BASE-15KV'!C:C,'[1]BASE-15KV'!#REF!,'[1]ORÇAMENTO-15KV'!G73)</f>
        <v>#REF!</v>
      </c>
      <c r="F73" s="26" t="e">
        <f>SUMIFS('[1]BASE-15KV'!D:D,'[1]BASE-15KV'!#REF!,'[1]ORÇAMENTO-15KV'!G73)</f>
        <v>#REF!</v>
      </c>
      <c r="H73" s="30"/>
    </row>
    <row r="74" spans="1:12" ht="15.75" x14ac:dyDescent="0.25">
      <c r="A74" s="12" t="e">
        <f ca="1">VLOOKUP(B74,'[1]BASE-15KV'!#REF!,2,0)</f>
        <v>#NAME?</v>
      </c>
      <c r="B74" s="13" t="e">
        <f ca="1"/>
        <v>#NAME?</v>
      </c>
      <c r="C74" s="23" t="e">
        <f ca="1">VLOOKUP(B74,'[1]BASE-15KV'!#REF!,3,0)</f>
        <v>#NAME?</v>
      </c>
      <c r="D74" s="24" t="e">
        <f ca="1">VLOOKUP(B74,'[1]BASE-15KV'!#REF!,4,0)</f>
        <v>#NAME?</v>
      </c>
      <c r="E74" s="25" t="e">
        <f>SUMIFS('[1]BASE-15KV'!C:C,'[1]BASE-15KV'!#REF!,'[1]ORÇAMENTO-15KV'!G74)</f>
        <v>#REF!</v>
      </c>
      <c r="F74" s="26" t="e">
        <f>SUMIFS('[1]BASE-15KV'!D:D,'[1]BASE-15KV'!#REF!,'[1]ORÇAMENTO-15KV'!G74)</f>
        <v>#REF!</v>
      </c>
      <c r="H74" s="30"/>
    </row>
    <row r="75" spans="1:12" ht="15.75" x14ac:dyDescent="0.25">
      <c r="A75" s="12" t="e">
        <f ca="1">VLOOKUP(B75,'[1]BASE-15KV'!#REF!,2,0)</f>
        <v>#NAME?</v>
      </c>
      <c r="B75" s="13" t="e">
        <f ca="1"/>
        <v>#NAME?</v>
      </c>
      <c r="C75" s="23" t="e">
        <f ca="1">VLOOKUP(B75,'[1]BASE-15KV'!#REF!,3,0)</f>
        <v>#NAME?</v>
      </c>
      <c r="D75" s="24" t="e">
        <f ca="1">VLOOKUP(B75,'[1]BASE-15KV'!#REF!,4,0)</f>
        <v>#NAME?</v>
      </c>
      <c r="E75" s="25" t="e">
        <f>SUMIFS('[1]BASE-15KV'!C:C,'[1]BASE-15KV'!#REF!,'[1]ORÇAMENTO-15KV'!G75)</f>
        <v>#REF!</v>
      </c>
      <c r="F75" s="26" t="e">
        <f>SUMIFS('[1]BASE-15KV'!D:D,'[1]BASE-15KV'!#REF!,'[1]ORÇAMENTO-15KV'!G75)</f>
        <v>#REF!</v>
      </c>
      <c r="H75" s="30"/>
    </row>
    <row r="76" spans="1:12" ht="15.75" x14ac:dyDescent="0.25">
      <c r="A76" s="12" t="e">
        <f ca="1">VLOOKUP(B76,'[1]BASE-15KV'!#REF!,2,0)</f>
        <v>#NAME?</v>
      </c>
      <c r="B76" s="13" t="e">
        <f ca="1"/>
        <v>#NAME?</v>
      </c>
      <c r="C76" s="23" t="e">
        <f ca="1">VLOOKUP(B76,'[1]BASE-15KV'!#REF!,3,0)</f>
        <v>#NAME?</v>
      </c>
      <c r="D76" s="24" t="e">
        <f ca="1">VLOOKUP(B76,'[1]BASE-15KV'!#REF!,4,0)</f>
        <v>#NAME?</v>
      </c>
      <c r="E76" s="25" t="e">
        <f>SUMIFS('[1]BASE-15KV'!C:C,'[1]BASE-15KV'!#REF!,'[1]ORÇAMENTO-15KV'!G76)</f>
        <v>#REF!</v>
      </c>
      <c r="F76" s="26" t="e">
        <f>SUMIFS('[1]BASE-15KV'!D:D,'[1]BASE-15KV'!#REF!,'[1]ORÇAMENTO-15KV'!G76)</f>
        <v>#REF!</v>
      </c>
      <c r="H76" s="30"/>
    </row>
    <row r="77" spans="1:12" ht="15.75" x14ac:dyDescent="0.25">
      <c r="A77" s="12" t="e">
        <f ca="1">VLOOKUP(B77,'[1]BASE-15KV'!#REF!,2,0)</f>
        <v>#NAME?</v>
      </c>
      <c r="B77" s="13" t="e">
        <f ca="1"/>
        <v>#NAME?</v>
      </c>
      <c r="C77" s="23" t="e">
        <f ca="1">VLOOKUP(B77,'[1]BASE-15KV'!#REF!,3,0)</f>
        <v>#NAME?</v>
      </c>
      <c r="D77" s="24" t="e">
        <f ca="1">VLOOKUP(B77,'[1]BASE-15KV'!#REF!,4,0)</f>
        <v>#NAME?</v>
      </c>
      <c r="E77" s="25" t="e">
        <f>SUMIFS('[1]BASE-15KV'!C:C,'[1]BASE-15KV'!#REF!,'[1]ORÇAMENTO-15KV'!G77)</f>
        <v>#REF!</v>
      </c>
      <c r="F77" s="26" t="e">
        <f>SUMIFS('[1]BASE-15KV'!D:D,'[1]BASE-15KV'!#REF!,'[1]ORÇAMENTO-15KV'!G77)</f>
        <v>#REF!</v>
      </c>
      <c r="H77" s="30"/>
    </row>
    <row r="78" spans="1:12" ht="16.5" x14ac:dyDescent="0.3">
      <c r="A78" s="12" t="e">
        <f ca="1">VLOOKUP(B78,'[1]BASE-15KV'!#REF!,2,0)</f>
        <v>#NAME?</v>
      </c>
      <c r="B78" s="14" t="e">
        <f ca="1"/>
        <v>#NAME?</v>
      </c>
      <c r="C78" s="23" t="e">
        <f ca="1">VLOOKUP(B78,'[1]BASE-15KV'!#REF!,3,0)</f>
        <v>#NAME?</v>
      </c>
      <c r="D78" s="24" t="e">
        <f ca="1">VLOOKUP(B78,'[1]BASE-15KV'!#REF!,4,0)</f>
        <v>#NAME?</v>
      </c>
      <c r="E78" s="25" t="e">
        <f>SUMIFS('[1]BASE-15KV'!C:C,'[1]BASE-15KV'!#REF!,'[1]ORÇAMENTO-15KV'!G78)</f>
        <v>#REF!</v>
      </c>
      <c r="F78" s="26" t="e">
        <f>SUMIFS('[1]BASE-15KV'!D:D,'[1]BASE-15KV'!#REF!,'[1]ORÇAMENTO-15KV'!G78)</f>
        <v>#REF!</v>
      </c>
      <c r="H78" s="30"/>
    </row>
    <row r="79" spans="1:12" ht="16.5" x14ac:dyDescent="0.3">
      <c r="A79" s="12" t="e">
        <f ca="1">VLOOKUP(B79,'[1]BASE-15KV'!#REF!,2,0)</f>
        <v>#NAME?</v>
      </c>
      <c r="B79" s="14" t="e">
        <f ca="1"/>
        <v>#NAME?</v>
      </c>
      <c r="C79" s="23" t="e">
        <f ca="1">VLOOKUP(B79,'[1]BASE-15KV'!#REF!,3,0)</f>
        <v>#NAME?</v>
      </c>
      <c r="D79" s="24" t="e">
        <f ca="1">VLOOKUP(B79,'[1]BASE-15KV'!#REF!,4,0)</f>
        <v>#NAME?</v>
      </c>
      <c r="E79" s="25" t="e">
        <f>SUMIFS('[1]BASE-15KV'!C:C,'[1]BASE-15KV'!#REF!,'[1]ORÇAMENTO-15KV'!G79)</f>
        <v>#REF!</v>
      </c>
      <c r="F79" s="26" t="e">
        <f>SUMIFS('[1]BASE-15KV'!D:D,'[1]BASE-15KV'!#REF!,'[1]ORÇAMENTO-15KV'!G79)</f>
        <v>#REF!</v>
      </c>
    </row>
    <row r="80" spans="1:12" ht="16.5" x14ac:dyDescent="0.3">
      <c r="A80" s="12" t="e">
        <f ca="1">VLOOKUP(B80,'[1]BASE-15KV'!#REF!,2,0)</f>
        <v>#NAME?</v>
      </c>
      <c r="B80" s="14" t="e">
        <f ca="1"/>
        <v>#NAME?</v>
      </c>
      <c r="C80" s="23" t="e">
        <f ca="1">VLOOKUP(B80,'[1]BASE-15KV'!#REF!,3,0)</f>
        <v>#NAME?</v>
      </c>
      <c r="D80" s="24" t="e">
        <f ca="1">VLOOKUP(B80,'[1]BASE-15KV'!#REF!,4,0)</f>
        <v>#NAME?</v>
      </c>
      <c r="E80" s="25" t="e">
        <f>SUMIFS('[1]BASE-15KV'!C:C,'[1]BASE-15KV'!#REF!,'[1]ORÇAMENTO-15KV'!G80)</f>
        <v>#REF!</v>
      </c>
      <c r="F80" s="26" t="e">
        <f>SUMIFS('[1]BASE-15KV'!D:D,'[1]BASE-15KV'!#REF!,'[1]ORÇAMENTO-15KV'!G80)</f>
        <v>#REF!</v>
      </c>
    </row>
    <row r="81" spans="1:8" ht="16.5" x14ac:dyDescent="0.3">
      <c r="A81" s="12" t="e">
        <f ca="1">VLOOKUP(B81,'[1]BASE-15KV'!#REF!,2,0)</f>
        <v>#NAME?</v>
      </c>
      <c r="B81" s="14" t="e">
        <f ca="1"/>
        <v>#NAME?</v>
      </c>
      <c r="C81" s="23" t="e">
        <f ca="1">VLOOKUP(B81,'[1]BASE-15KV'!#REF!,3,0)</f>
        <v>#NAME?</v>
      </c>
      <c r="D81" s="24" t="e">
        <f ca="1">VLOOKUP(B81,'[1]BASE-15KV'!#REF!,4,0)</f>
        <v>#NAME?</v>
      </c>
      <c r="E81" s="25" t="e">
        <f>SUMIFS('[1]BASE-15KV'!C:C,'[1]BASE-15KV'!#REF!,'[1]ORÇAMENTO-15KV'!G81)</f>
        <v>#REF!</v>
      </c>
      <c r="F81" s="26" t="e">
        <f>SUMIFS('[1]BASE-15KV'!D:D,'[1]BASE-15KV'!#REF!,'[1]ORÇAMENTO-15KV'!G81)</f>
        <v>#REF!</v>
      </c>
    </row>
    <row r="82" spans="1:8" ht="16.5" x14ac:dyDescent="0.3">
      <c r="A82" s="12" t="e">
        <f ca="1">VLOOKUP(B82,'[1]BASE-15KV'!#REF!,2,0)</f>
        <v>#NAME?</v>
      </c>
      <c r="B82" s="14" t="e">
        <f ca="1"/>
        <v>#NAME?</v>
      </c>
      <c r="C82" s="23" t="e">
        <f ca="1">VLOOKUP(B82,'[1]BASE-15KV'!#REF!,3,0)</f>
        <v>#NAME?</v>
      </c>
      <c r="D82" s="24" t="e">
        <f ca="1">VLOOKUP(B82,'[1]BASE-15KV'!#REF!,4,0)</f>
        <v>#NAME?</v>
      </c>
      <c r="E82" s="25" t="e">
        <f>SUMIFS('[1]BASE-15KV'!C:C,'[1]BASE-15KV'!#REF!,'[1]ORÇAMENTO-15KV'!G82)</f>
        <v>#REF!</v>
      </c>
      <c r="F82" s="26" t="e">
        <f>SUMIFS('[1]BASE-15KV'!D:D,'[1]BASE-15KV'!#REF!,'[1]ORÇAMENTO-15KV'!G82)</f>
        <v>#REF!</v>
      </c>
    </row>
    <row r="83" spans="1:8" ht="16.5" x14ac:dyDescent="0.3">
      <c r="A83" s="12" t="e">
        <f ca="1">VLOOKUP(B83,'[1]BASE-15KV'!#REF!,2,0)</f>
        <v>#NAME?</v>
      </c>
      <c r="B83" s="14" t="e">
        <f ca="1"/>
        <v>#NAME?</v>
      </c>
      <c r="C83" s="23" t="e">
        <f ca="1">VLOOKUP(B83,'[1]BASE-15KV'!#REF!,3,0)</f>
        <v>#NAME?</v>
      </c>
      <c r="D83" s="24" t="e">
        <f ca="1">VLOOKUP(B83,'[1]BASE-15KV'!#REF!,4,0)</f>
        <v>#NAME?</v>
      </c>
      <c r="E83" s="25" t="e">
        <f>SUMIFS('[1]BASE-15KV'!C:C,'[1]BASE-15KV'!#REF!,'[1]ORÇAMENTO-15KV'!G83)</f>
        <v>#REF!</v>
      </c>
      <c r="F83" s="26" t="e">
        <f>SUMIFS('[1]BASE-15KV'!D:D,'[1]BASE-15KV'!#REF!,'[1]ORÇAMENTO-15KV'!G83)</f>
        <v>#REF!</v>
      </c>
    </row>
    <row r="84" spans="1:8" ht="16.5" x14ac:dyDescent="0.3">
      <c r="A84" s="12" t="e">
        <f ca="1">VLOOKUP(B84,'[1]BASE-15KV'!#REF!,2,0)</f>
        <v>#NAME?</v>
      </c>
      <c r="B84" s="14" t="e">
        <f ca="1"/>
        <v>#NAME?</v>
      </c>
      <c r="C84" s="23" t="e">
        <f ca="1">VLOOKUP(B84,'[1]BASE-15KV'!#REF!,3,0)</f>
        <v>#NAME?</v>
      </c>
      <c r="D84" s="24" t="e">
        <f ca="1">VLOOKUP(B84,'[1]BASE-15KV'!#REF!,4,0)</f>
        <v>#NAME?</v>
      </c>
      <c r="E84" s="25" t="e">
        <f>SUMIFS('[1]BASE-15KV'!C:C,'[1]BASE-15KV'!#REF!,'[1]ORÇAMENTO-15KV'!G84)</f>
        <v>#REF!</v>
      </c>
      <c r="F84" s="26" t="e">
        <f>SUMIFS('[1]BASE-15KV'!D:D,'[1]BASE-15KV'!#REF!,'[1]ORÇAMENTO-15KV'!G84)</f>
        <v>#REF!</v>
      </c>
    </row>
    <row r="85" spans="1:8" ht="16.5" x14ac:dyDescent="0.3">
      <c r="A85" s="12" t="e">
        <f ca="1">VLOOKUP(B85,'[1]BASE-15KV'!#REF!,2,0)</f>
        <v>#NAME?</v>
      </c>
      <c r="B85" s="14" t="e">
        <f ca="1"/>
        <v>#NAME?</v>
      </c>
      <c r="C85" s="23" t="e">
        <f ca="1">VLOOKUP(B85,'[1]BASE-15KV'!#REF!,3,0)</f>
        <v>#NAME?</v>
      </c>
      <c r="D85" s="24" t="e">
        <f ca="1">VLOOKUP(B85,'[1]BASE-15KV'!#REF!,4,0)</f>
        <v>#NAME?</v>
      </c>
      <c r="E85" s="25" t="e">
        <f>SUMIFS('[1]BASE-15KV'!C:C,'[1]BASE-15KV'!#REF!,'[1]ORÇAMENTO-15KV'!G85)</f>
        <v>#REF!</v>
      </c>
      <c r="F85" s="26" t="e">
        <f>SUMIFS('[1]BASE-15KV'!D:D,'[1]BASE-15KV'!#REF!,'[1]ORÇAMENTO-15KV'!G85)</f>
        <v>#REF!</v>
      </c>
    </row>
    <row r="86" spans="1:8" ht="16.5" x14ac:dyDescent="0.3">
      <c r="A86" s="12" t="e">
        <f ca="1">VLOOKUP(B86,'[1]BASE-15KV'!#REF!,2,0)</f>
        <v>#NAME?</v>
      </c>
      <c r="B86" s="14" t="e">
        <f ca="1"/>
        <v>#NAME?</v>
      </c>
      <c r="C86" s="23" t="e">
        <f ca="1">VLOOKUP(B86,'[1]BASE-15KV'!#REF!,3,0)</f>
        <v>#NAME?</v>
      </c>
      <c r="D86" s="24" t="e">
        <f ca="1">VLOOKUP(B86,'[1]BASE-15KV'!#REF!,4,0)</f>
        <v>#NAME?</v>
      </c>
      <c r="E86" s="25" t="e">
        <f>SUMIFS('[1]BASE-15KV'!C:C,'[1]BASE-15KV'!#REF!,'[1]ORÇAMENTO-15KV'!G86)</f>
        <v>#REF!</v>
      </c>
      <c r="F86" s="26" t="e">
        <f>SUMIFS('[1]BASE-15KV'!D:D,'[1]BASE-15KV'!#REF!,'[1]ORÇAMENTO-15KV'!G86)</f>
        <v>#REF!</v>
      </c>
    </row>
    <row r="87" spans="1:8" ht="16.5" x14ac:dyDescent="0.3">
      <c r="A87" s="12" t="e">
        <f ca="1">VLOOKUP(B87,'[1]BASE-15KV'!#REF!,2,0)</f>
        <v>#NAME?</v>
      </c>
      <c r="B87" s="14" t="e">
        <f ca="1"/>
        <v>#NAME?</v>
      </c>
      <c r="C87" s="23" t="e">
        <f ca="1">VLOOKUP(B87,'[1]BASE-15KV'!#REF!,3,0)</f>
        <v>#NAME?</v>
      </c>
      <c r="D87" s="24" t="e">
        <f ca="1">VLOOKUP(B87,'[1]BASE-15KV'!#REF!,4,0)</f>
        <v>#NAME?</v>
      </c>
      <c r="E87" s="25" t="e">
        <f>SUMIFS('[1]BASE-15KV'!C:C,'[1]BASE-15KV'!#REF!,'[1]ORÇAMENTO-15KV'!G87)</f>
        <v>#REF!</v>
      </c>
      <c r="F87" s="26" t="e">
        <f>SUMIFS('[1]BASE-15KV'!D:D,'[1]BASE-15KV'!#REF!,'[1]ORÇAMENTO-15KV'!G87)</f>
        <v>#REF!</v>
      </c>
    </row>
    <row r="88" spans="1:8" ht="16.5" x14ac:dyDescent="0.3">
      <c r="A88" s="12" t="e">
        <f ca="1">VLOOKUP(B88,'[1]BASE-15KV'!#REF!,2,0)</f>
        <v>#NAME?</v>
      </c>
      <c r="B88" s="14" t="e">
        <f ca="1"/>
        <v>#NAME?</v>
      </c>
      <c r="C88" s="23" t="e">
        <f ca="1">VLOOKUP(B88,'[1]BASE-15KV'!#REF!,3,0)</f>
        <v>#NAME?</v>
      </c>
      <c r="D88" s="24" t="e">
        <f ca="1">VLOOKUP(B88,'[1]BASE-15KV'!#REF!,4,0)</f>
        <v>#NAME?</v>
      </c>
      <c r="E88" s="25" t="e">
        <f>SUMIFS('[1]BASE-15KV'!C:C,'[1]BASE-15KV'!#REF!,'[1]ORÇAMENTO-15KV'!G88)</f>
        <v>#REF!</v>
      </c>
      <c r="F88" s="26" t="e">
        <f>SUMIFS('[1]BASE-15KV'!D:D,'[1]BASE-15KV'!#REF!,'[1]ORÇAMENTO-15KV'!G88)</f>
        <v>#REF!</v>
      </c>
    </row>
    <row r="89" spans="1:8" ht="15.75" x14ac:dyDescent="0.25">
      <c r="A89" s="12" t="e">
        <f ca="1">VLOOKUP(B89,'[1]BASE-15KV'!#REF!,2,0)</f>
        <v>#NAME?</v>
      </c>
      <c r="B89" s="13" t="e">
        <f ca="1"/>
        <v>#NAME?</v>
      </c>
      <c r="C89" s="23" t="e">
        <f ca="1">VLOOKUP(B89,'[1]BASE-15KV'!#REF!,3,0)</f>
        <v>#NAME?</v>
      </c>
      <c r="D89" s="24" t="e">
        <f ca="1">VLOOKUP(B89,'[1]BASE-15KV'!#REF!,4,0)</f>
        <v>#NAME?</v>
      </c>
      <c r="E89" s="25" t="e">
        <f>SUMIFS('[1]BASE-15KV'!C:C,'[1]BASE-15KV'!#REF!,'[1]ORÇAMENTO-15KV'!G89)</f>
        <v>#REF!</v>
      </c>
      <c r="F89" s="26" t="e">
        <f>SUMIFS('[1]BASE-15KV'!D:D,'[1]BASE-15KV'!#REF!,'[1]ORÇAMENTO-15KV'!G89)</f>
        <v>#REF!</v>
      </c>
      <c r="H89" s="30"/>
    </row>
    <row r="90" spans="1:8" ht="16.5" x14ac:dyDescent="0.3">
      <c r="A90" s="12" t="e">
        <f ca="1">VLOOKUP(B90,'[1]BASE-15KV'!#REF!,2,0)</f>
        <v>#NAME?</v>
      </c>
      <c r="B90" s="14" t="e">
        <f ca="1"/>
        <v>#NAME?</v>
      </c>
      <c r="C90" s="23" t="e">
        <f ca="1">VLOOKUP(B90,'[1]BASE-15KV'!#REF!,3,0)</f>
        <v>#NAME?</v>
      </c>
      <c r="D90" s="24" t="e">
        <f ca="1">VLOOKUP(B90,'[1]BASE-15KV'!#REF!,4,0)</f>
        <v>#NAME?</v>
      </c>
      <c r="E90" s="25" t="e">
        <f>SUMIFS('[1]BASE-15KV'!C:C,'[1]BASE-15KV'!#REF!,'[1]ORÇAMENTO-15KV'!G90)</f>
        <v>#REF!</v>
      </c>
      <c r="F90" s="26" t="e">
        <f>SUMIFS('[1]BASE-15KV'!D:D,'[1]BASE-15KV'!#REF!,'[1]ORÇAMENTO-15KV'!G90)</f>
        <v>#REF!</v>
      </c>
      <c r="H90" s="30"/>
    </row>
    <row r="91" spans="1:8" ht="15.75" x14ac:dyDescent="0.25">
      <c r="A91" s="12" t="e">
        <f ca="1">VLOOKUP(B91,'[1]BASE-15KV'!#REF!,2,0)</f>
        <v>#NAME?</v>
      </c>
      <c r="B91" s="17" t="e">
        <f ca="1"/>
        <v>#NAME?</v>
      </c>
      <c r="C91" s="23" t="e">
        <f ca="1">VLOOKUP(B91,'[1]BASE-15KV'!#REF!,3,0)</f>
        <v>#NAME?</v>
      </c>
      <c r="D91" s="24" t="e">
        <f ca="1">VLOOKUP(B91,'[1]BASE-15KV'!#REF!,4,0)</f>
        <v>#NAME?</v>
      </c>
      <c r="E91" s="25" t="e">
        <f>SUMIFS('[1]BASE-15KV'!C:C,'[1]BASE-15KV'!#REF!,'[1]ORÇAMENTO-15KV'!G91)</f>
        <v>#REF!</v>
      </c>
      <c r="F91" s="26" t="e">
        <f>SUMIFS('[1]BASE-15KV'!D:D,'[1]BASE-15KV'!#REF!,'[1]ORÇAMENTO-15KV'!G91)</f>
        <v>#REF!</v>
      </c>
      <c r="H91" s="30"/>
    </row>
    <row r="92" spans="1:8" ht="16.5" x14ac:dyDescent="0.3">
      <c r="A92" s="12" t="e">
        <f ca="1">VLOOKUP(B92,'[1]BASE-15KV'!#REF!,2,0)</f>
        <v>#NAME?</v>
      </c>
      <c r="B92" s="14" t="e">
        <f ca="1"/>
        <v>#NAME?</v>
      </c>
      <c r="C92" s="23" t="e">
        <f ca="1">VLOOKUP(B92,'[1]BASE-15KV'!#REF!,3,0)</f>
        <v>#NAME?</v>
      </c>
      <c r="D92" s="24" t="e">
        <f ca="1">VLOOKUP(B92,'[1]BASE-15KV'!#REF!,4,0)</f>
        <v>#NAME?</v>
      </c>
      <c r="E92" s="25" t="e">
        <f>SUMIFS('[1]BASE-15KV'!C:C,'[1]BASE-15KV'!#REF!,'[1]ORÇAMENTO-15KV'!G92)</f>
        <v>#REF!</v>
      </c>
      <c r="F92" s="26" t="e">
        <f>SUMIFS('[1]BASE-15KV'!D:D,'[1]BASE-15KV'!#REF!,'[1]ORÇAMENTO-15KV'!G92)</f>
        <v>#REF!</v>
      </c>
      <c r="H92" s="30"/>
    </row>
    <row r="93" spans="1:8" ht="16.5" x14ac:dyDescent="0.3">
      <c r="A93" s="12" t="e">
        <f ca="1">VLOOKUP(B93,'[1]BASE-15KV'!#REF!,2,0)</f>
        <v>#NAME?</v>
      </c>
      <c r="B93" s="15" t="e">
        <f ca="1"/>
        <v>#NAME?</v>
      </c>
      <c r="C93" s="23" t="e">
        <f ca="1">VLOOKUP(B93,'[1]BASE-15KV'!#REF!,3,0)</f>
        <v>#NAME?</v>
      </c>
      <c r="D93" s="24" t="e">
        <f ca="1">VLOOKUP(B93,'[1]BASE-15KV'!#REF!,4,0)</f>
        <v>#NAME?</v>
      </c>
      <c r="E93" s="25" t="e">
        <f>SUMIFS('[1]BASE-15KV'!C:C,'[1]BASE-15KV'!#REF!,'[1]ORÇAMENTO-15KV'!G93)</f>
        <v>#REF!</v>
      </c>
      <c r="F93" s="26" t="e">
        <f>SUMIFS('[1]BASE-15KV'!D:D,'[1]BASE-15KV'!#REF!,'[1]ORÇAMENTO-15KV'!G93)</f>
        <v>#REF!</v>
      </c>
      <c r="H93" s="30"/>
    </row>
    <row r="94" spans="1:8" ht="16.5" x14ac:dyDescent="0.3">
      <c r="A94" s="12" t="e">
        <f ca="1">VLOOKUP(B94,'[1]BASE-15KV'!#REF!,2,0)</f>
        <v>#NAME?</v>
      </c>
      <c r="B94" s="14" t="e">
        <f ca="1"/>
        <v>#NAME?</v>
      </c>
      <c r="C94" s="23" t="e">
        <f ca="1">VLOOKUP(B94,'[1]BASE-15KV'!#REF!,3,0)</f>
        <v>#NAME?</v>
      </c>
      <c r="D94" s="24" t="e">
        <f ca="1">VLOOKUP(B94,'[1]BASE-15KV'!#REF!,4,0)</f>
        <v>#NAME?</v>
      </c>
      <c r="E94" s="25" t="e">
        <f>SUMIFS('[1]BASE-15KV'!C:C,'[1]BASE-15KV'!#REF!,'[1]ORÇAMENTO-15KV'!G94)</f>
        <v>#REF!</v>
      </c>
      <c r="F94" s="26" t="e">
        <f>SUMIFS('[1]BASE-15KV'!D:D,'[1]BASE-15KV'!#REF!,'[1]ORÇAMENTO-15KV'!G94)</f>
        <v>#REF!</v>
      </c>
      <c r="H94" s="30"/>
    </row>
    <row r="95" spans="1:8" ht="15.75" x14ac:dyDescent="0.25">
      <c r="A95" s="12" t="e">
        <f ca="1">VLOOKUP(B95,'[1]BASE-15KV'!#REF!,2,0)</f>
        <v>#NAME?</v>
      </c>
      <c r="B95" s="18" t="e">
        <f ca="1"/>
        <v>#NAME?</v>
      </c>
      <c r="C95" s="23" t="e">
        <f ca="1">VLOOKUP(B95,'[1]BASE-15KV'!#REF!,3,0)</f>
        <v>#NAME?</v>
      </c>
      <c r="D95" s="24" t="e">
        <f ca="1">VLOOKUP(B95,'[1]BASE-15KV'!#REF!,4,0)</f>
        <v>#NAME?</v>
      </c>
      <c r="E95" s="25" t="e">
        <f>SUMIFS('[1]BASE-15KV'!C:C,'[1]BASE-15KV'!#REF!,'[1]ORÇAMENTO-15KV'!G95)</f>
        <v>#REF!</v>
      </c>
      <c r="F95" s="26" t="e">
        <f>SUMIFS('[1]BASE-15KV'!D:D,'[1]BASE-15KV'!#REF!,'[1]ORÇAMENTO-15KV'!G95)</f>
        <v>#REF!</v>
      </c>
      <c r="H95" s="30"/>
    </row>
    <row r="96" spans="1:8" ht="15.75" x14ac:dyDescent="0.25">
      <c r="A96" s="12" t="e">
        <f ca="1">VLOOKUP(B96,'[1]BASE-15KV'!#REF!,2,0)</f>
        <v>#NAME?</v>
      </c>
      <c r="B96" s="18" t="e">
        <f ca="1"/>
        <v>#NAME?</v>
      </c>
      <c r="C96" s="23" t="e">
        <f ca="1">VLOOKUP(B96,'[1]BASE-15KV'!#REF!,3,0)</f>
        <v>#NAME?</v>
      </c>
      <c r="D96" s="24" t="e">
        <f ca="1">VLOOKUP(B96,'[1]BASE-15KV'!#REF!,4,0)</f>
        <v>#NAME?</v>
      </c>
      <c r="E96" s="25" t="e">
        <f>SUMIFS('[1]BASE-15KV'!C:C,'[1]BASE-15KV'!#REF!,'[1]ORÇAMENTO-15KV'!G96)</f>
        <v>#REF!</v>
      </c>
      <c r="F96" s="26" t="e">
        <f>SUMIFS('[1]BASE-15KV'!D:D,'[1]BASE-15KV'!#REF!,'[1]ORÇAMENTO-15KV'!G96)</f>
        <v>#REF!</v>
      </c>
      <c r="H96" s="30"/>
    </row>
    <row r="97" spans="1:8" ht="15.75" x14ac:dyDescent="0.25">
      <c r="A97" s="12" t="e">
        <f ca="1">VLOOKUP(B97,'[1]BASE-15KV'!#REF!,2,0)</f>
        <v>#NAME?</v>
      </c>
      <c r="B97" s="18" t="e">
        <f ca="1"/>
        <v>#NAME?</v>
      </c>
      <c r="C97" s="23" t="e">
        <f ca="1">VLOOKUP(B97,'[1]BASE-15KV'!#REF!,3,0)</f>
        <v>#NAME?</v>
      </c>
      <c r="D97" s="24" t="e">
        <f ca="1">VLOOKUP(B97,'[1]BASE-15KV'!#REF!,4,0)</f>
        <v>#NAME?</v>
      </c>
      <c r="E97" s="25" t="e">
        <f>SUMIFS('[1]BASE-15KV'!C:C,'[1]BASE-15KV'!#REF!,'[1]ORÇAMENTO-15KV'!G97)</f>
        <v>#REF!</v>
      </c>
      <c r="F97" s="26" t="e">
        <f>SUMIFS('[1]BASE-15KV'!D:D,'[1]BASE-15KV'!#REF!,'[1]ORÇAMENTO-15KV'!G97)</f>
        <v>#REF!</v>
      </c>
      <c r="H97" s="30"/>
    </row>
    <row r="98" spans="1:8" ht="15.75" x14ac:dyDescent="0.25">
      <c r="A98" s="12" t="e">
        <f ca="1">VLOOKUP(B98,'[1]BASE-15KV'!#REF!,2,0)</f>
        <v>#NAME?</v>
      </c>
      <c r="B98" s="18" t="e">
        <f ca="1"/>
        <v>#NAME?</v>
      </c>
      <c r="C98" s="23" t="e">
        <f ca="1">VLOOKUP(B98,'[1]BASE-15KV'!#REF!,3,0)</f>
        <v>#NAME?</v>
      </c>
      <c r="D98" s="24" t="e">
        <f ca="1">VLOOKUP(B98,'[1]BASE-15KV'!#REF!,4,0)</f>
        <v>#NAME?</v>
      </c>
      <c r="E98" s="25" t="e">
        <f>SUMIFS('[1]BASE-15KV'!C:C,'[1]BASE-15KV'!#REF!,'[1]ORÇAMENTO-15KV'!G98)</f>
        <v>#REF!</v>
      </c>
      <c r="F98" s="26" t="e">
        <f>SUMIFS('[1]BASE-15KV'!D:D,'[1]BASE-15KV'!#REF!,'[1]ORÇAMENTO-15KV'!G98)</f>
        <v>#REF!</v>
      </c>
      <c r="H98" s="30"/>
    </row>
    <row r="99" spans="1:8" ht="15.75" x14ac:dyDescent="0.25">
      <c r="A99" s="12" t="e">
        <f ca="1">VLOOKUP(B99,'[1]BASE-15KV'!#REF!,2,0)</f>
        <v>#NAME?</v>
      </c>
      <c r="B99" s="18" t="e">
        <f ca="1"/>
        <v>#NAME?</v>
      </c>
      <c r="C99" s="23" t="e">
        <f ca="1">VLOOKUP(B99,'[1]BASE-15KV'!#REF!,3,0)</f>
        <v>#NAME?</v>
      </c>
      <c r="D99" s="24" t="e">
        <f ca="1">VLOOKUP(B99,'[1]BASE-15KV'!#REF!,4,0)</f>
        <v>#NAME?</v>
      </c>
      <c r="E99" s="25" t="e">
        <f>SUMIFS('[1]BASE-15KV'!C:C,'[1]BASE-15KV'!#REF!,'[1]ORÇAMENTO-15KV'!G99)</f>
        <v>#REF!</v>
      </c>
      <c r="F99" s="26" t="e">
        <f>SUMIFS('[1]BASE-15KV'!D:D,'[1]BASE-15KV'!#REF!,'[1]ORÇAMENTO-15KV'!G99)</f>
        <v>#REF!</v>
      </c>
      <c r="H99" s="30"/>
    </row>
    <row r="100" spans="1:8" ht="15.75" x14ac:dyDescent="0.25">
      <c r="A100" s="12" t="e">
        <f ca="1">VLOOKUP(B100,'[1]BASE-15KV'!#REF!,2,0)</f>
        <v>#NAME?</v>
      </c>
      <c r="B100" s="18" t="e">
        <f ca="1"/>
        <v>#NAME?</v>
      </c>
      <c r="C100" s="23" t="e">
        <f ca="1">VLOOKUP(B100,'[1]BASE-15KV'!#REF!,3,0)</f>
        <v>#NAME?</v>
      </c>
      <c r="D100" s="24" t="e">
        <f ca="1">VLOOKUP(B100,'[1]BASE-15KV'!#REF!,4,0)</f>
        <v>#NAME?</v>
      </c>
      <c r="E100" s="25" t="e">
        <f>SUMIFS('[1]BASE-15KV'!C:C,'[1]BASE-15KV'!#REF!,'[1]ORÇAMENTO-15KV'!G100)</f>
        <v>#REF!</v>
      </c>
      <c r="F100" s="26" t="e">
        <f>SUMIFS('[1]BASE-15KV'!D:D,'[1]BASE-15KV'!#REF!,'[1]ORÇAMENTO-15KV'!G100)</f>
        <v>#REF!</v>
      </c>
      <c r="H100" s="30"/>
    </row>
    <row r="101" spans="1:8" ht="16.5" x14ac:dyDescent="0.3">
      <c r="A101" s="12" t="e">
        <f ca="1">VLOOKUP(B101,'[1]BASE-15KV'!#REF!,2,0)</f>
        <v>#NAME?</v>
      </c>
      <c r="B101" s="14" t="e">
        <f ca="1"/>
        <v>#NAME?</v>
      </c>
      <c r="C101" s="23" t="e">
        <f ca="1">VLOOKUP(B101,'[1]BASE-15KV'!#REF!,3,0)</f>
        <v>#NAME?</v>
      </c>
      <c r="D101" s="24" t="e">
        <f ca="1">VLOOKUP(B101,'[1]BASE-15KV'!#REF!,4,0)</f>
        <v>#NAME?</v>
      </c>
      <c r="E101" s="25" t="e">
        <f>SUMIFS('[1]BASE-15KV'!C:C,'[1]BASE-15KV'!#REF!,'[1]ORÇAMENTO-15KV'!G101)</f>
        <v>#REF!</v>
      </c>
      <c r="F101" s="26" t="e">
        <f>SUMIFS('[1]BASE-15KV'!D:D,'[1]BASE-15KV'!#REF!,'[1]ORÇAMENTO-15KV'!G101)</f>
        <v>#REF!</v>
      </c>
      <c r="H101" s="30"/>
    </row>
    <row r="102" spans="1:8" ht="15.75" x14ac:dyDescent="0.25">
      <c r="A102" s="12" t="e">
        <f ca="1">VLOOKUP(B102,'[1]BASE-15KV'!#REF!,2,0)</f>
        <v>#NAME?</v>
      </c>
      <c r="B102" s="18" t="e">
        <f ca="1"/>
        <v>#NAME?</v>
      </c>
      <c r="C102" s="23" t="e">
        <f ca="1">VLOOKUP(B102,'[1]BASE-15KV'!#REF!,3,0)</f>
        <v>#NAME?</v>
      </c>
      <c r="D102" s="24" t="e">
        <f ca="1">VLOOKUP(B102,'[1]BASE-15KV'!#REF!,4,0)</f>
        <v>#NAME?</v>
      </c>
      <c r="E102" s="25" t="e">
        <f>SUMIFS('[1]BASE-15KV'!C:C,'[1]BASE-15KV'!#REF!,'[1]ORÇAMENTO-15KV'!G102)</f>
        <v>#REF!</v>
      </c>
      <c r="F102" s="26" t="e">
        <f>SUMIFS('[1]BASE-15KV'!D:D,'[1]BASE-15KV'!#REF!,'[1]ORÇAMENTO-15KV'!G102)</f>
        <v>#REF!</v>
      </c>
      <c r="H102" s="30"/>
    </row>
    <row r="103" spans="1:8" ht="16.5" x14ac:dyDescent="0.3">
      <c r="A103" s="12" t="e">
        <f ca="1">VLOOKUP(B103,'[1]BASE-15KV'!#REF!,2,0)</f>
        <v>#NAME?</v>
      </c>
      <c r="B103" s="14" t="e">
        <f ca="1"/>
        <v>#NAME?</v>
      </c>
      <c r="C103" s="23" t="e">
        <f ca="1">VLOOKUP(B103,'[1]BASE-15KV'!#REF!,3,0)</f>
        <v>#NAME?</v>
      </c>
      <c r="D103" s="24" t="e">
        <f ca="1">VLOOKUP(B103,'[1]BASE-15KV'!#REF!,4,0)</f>
        <v>#NAME?</v>
      </c>
      <c r="E103" s="25" t="e">
        <f>SUMIFS('[1]BASE-15KV'!C:C,'[1]BASE-15KV'!#REF!,'[1]ORÇAMENTO-15KV'!G103)</f>
        <v>#REF!</v>
      </c>
      <c r="F103" s="26" t="e">
        <f>SUMIFS('[1]BASE-15KV'!D:D,'[1]BASE-15KV'!#REF!,'[1]ORÇAMENTO-15KV'!G103)</f>
        <v>#REF!</v>
      </c>
      <c r="H103" s="30"/>
    </row>
    <row r="104" spans="1:8" ht="15.75" x14ac:dyDescent="0.25">
      <c r="A104" s="12" t="e">
        <f ca="1">VLOOKUP(B104,'[1]BASE-15KV'!#REF!,2,0)</f>
        <v>#NAME?</v>
      </c>
      <c r="B104" s="18" t="e">
        <f ca="1"/>
        <v>#NAME?</v>
      </c>
      <c r="C104" s="23" t="e">
        <f ca="1">VLOOKUP(B104,'[1]BASE-15KV'!#REF!,3,0)</f>
        <v>#NAME?</v>
      </c>
      <c r="D104" s="24" t="e">
        <f ca="1">VLOOKUP(B104,'[1]BASE-15KV'!#REF!,4,0)</f>
        <v>#NAME?</v>
      </c>
      <c r="E104" s="25" t="e">
        <f>SUMIFS('[1]BASE-15KV'!C:C,'[1]BASE-15KV'!#REF!,'[1]ORÇAMENTO-15KV'!G104)</f>
        <v>#REF!</v>
      </c>
      <c r="F104" s="26" t="e">
        <f>SUMIFS('[1]BASE-15KV'!D:D,'[1]BASE-15KV'!#REF!,'[1]ORÇAMENTO-15KV'!G104)</f>
        <v>#REF!</v>
      </c>
      <c r="H104" s="30"/>
    </row>
    <row r="105" spans="1:8" ht="16.5" x14ac:dyDescent="0.3">
      <c r="A105" s="12" t="e">
        <f ca="1">VLOOKUP(B105,'[1]BASE-15KV'!#REF!,2,0)</f>
        <v>#NAME?</v>
      </c>
      <c r="B105" s="14" t="e">
        <f ca="1"/>
        <v>#NAME?</v>
      </c>
      <c r="C105" s="23" t="e">
        <f ca="1">VLOOKUP(B105,'[1]BASE-15KV'!#REF!,3,0)</f>
        <v>#NAME?</v>
      </c>
      <c r="D105" s="24" t="e">
        <f ca="1">VLOOKUP(B105,'[1]BASE-15KV'!#REF!,4,0)</f>
        <v>#NAME?</v>
      </c>
      <c r="E105" s="25" t="e">
        <f>SUMIFS('[1]BASE-15KV'!C:C,'[1]BASE-15KV'!#REF!,'[1]ORÇAMENTO-15KV'!G105)</f>
        <v>#REF!</v>
      </c>
      <c r="F105" s="26" t="e">
        <f>SUMIFS('[1]BASE-15KV'!D:D,'[1]BASE-15KV'!#REF!,'[1]ORÇAMENTO-15KV'!G105)</f>
        <v>#REF!</v>
      </c>
      <c r="H105" s="30"/>
    </row>
    <row r="106" spans="1:8" ht="15.75" x14ac:dyDescent="0.25">
      <c r="A106" s="12" t="e">
        <f ca="1">VLOOKUP(B106,'[1]BASE-15KV'!#REF!,2,0)</f>
        <v>#NAME?</v>
      </c>
      <c r="B106" s="18" t="e">
        <f ca="1"/>
        <v>#NAME?</v>
      </c>
      <c r="C106" s="23" t="e">
        <f ca="1">VLOOKUP(B106,'[1]BASE-15KV'!#REF!,3,0)</f>
        <v>#NAME?</v>
      </c>
      <c r="D106" s="24" t="e">
        <f ca="1">VLOOKUP(B106,'[1]BASE-15KV'!#REF!,4,0)</f>
        <v>#NAME?</v>
      </c>
      <c r="E106" s="25" t="e">
        <f>SUMIFS('[1]BASE-15KV'!C:C,'[1]BASE-15KV'!#REF!,'[1]ORÇAMENTO-15KV'!G106)</f>
        <v>#REF!</v>
      </c>
      <c r="F106" s="26" t="e">
        <f>SUMIFS('[1]BASE-15KV'!D:D,'[1]BASE-15KV'!#REF!,'[1]ORÇAMENTO-15KV'!G106)</f>
        <v>#REF!</v>
      </c>
      <c r="H106" s="30"/>
    </row>
    <row r="107" spans="1:8" ht="16.5" x14ac:dyDescent="0.3">
      <c r="A107" s="12" t="e">
        <f ca="1">VLOOKUP(B107,'[1]BASE-15KV'!#REF!,2,0)</f>
        <v>#NAME?</v>
      </c>
      <c r="B107" s="14" t="e">
        <f ca="1"/>
        <v>#NAME?</v>
      </c>
      <c r="C107" s="23" t="e">
        <f ca="1">VLOOKUP(B107,'[1]BASE-15KV'!#REF!,3,0)</f>
        <v>#NAME?</v>
      </c>
      <c r="D107" s="24" t="e">
        <f ca="1">VLOOKUP(B107,'[1]BASE-15KV'!#REF!,4,0)</f>
        <v>#NAME?</v>
      </c>
      <c r="E107" s="25" t="e">
        <f>SUMIFS('[1]BASE-15KV'!C:C,'[1]BASE-15KV'!#REF!,'[1]ORÇAMENTO-15KV'!G107)</f>
        <v>#REF!</v>
      </c>
      <c r="F107" s="26" t="e">
        <f>SUMIFS('[1]BASE-15KV'!D:D,'[1]BASE-15KV'!#REF!,'[1]ORÇAMENTO-15KV'!G107)</f>
        <v>#REF!</v>
      </c>
      <c r="H107" s="30"/>
    </row>
    <row r="108" spans="1:8" ht="16.5" x14ac:dyDescent="0.3">
      <c r="A108" s="12" t="e">
        <f ca="1">VLOOKUP(B108,'[1]BASE-15KV'!#REF!,2,0)</f>
        <v>#NAME?</v>
      </c>
      <c r="B108" s="14" t="e">
        <f ca="1"/>
        <v>#NAME?</v>
      </c>
      <c r="C108" s="23" t="e">
        <f ca="1">VLOOKUP(B108,'[1]BASE-15KV'!#REF!,3,0)</f>
        <v>#NAME?</v>
      </c>
      <c r="D108" s="24" t="e">
        <f ca="1">VLOOKUP(B108,'[1]BASE-15KV'!#REF!,4,0)</f>
        <v>#NAME?</v>
      </c>
      <c r="E108" s="25" t="e">
        <f>SUMIFS('[1]BASE-15KV'!C:C,'[1]BASE-15KV'!#REF!,'[1]ORÇAMENTO-15KV'!G108)</f>
        <v>#REF!</v>
      </c>
      <c r="F108" s="26" t="e">
        <f>SUMIFS('[1]BASE-15KV'!D:D,'[1]BASE-15KV'!#REF!,'[1]ORÇAMENTO-15KV'!G108)</f>
        <v>#REF!</v>
      </c>
      <c r="H108" s="30"/>
    </row>
    <row r="109" spans="1:8" ht="15.75" x14ac:dyDescent="0.25">
      <c r="A109" s="12" t="e">
        <f ca="1">VLOOKUP(B109,'[1]BASE-15KV'!#REF!,2,0)</f>
        <v>#NAME?</v>
      </c>
      <c r="B109" s="18" t="e">
        <f ca="1"/>
        <v>#NAME?</v>
      </c>
      <c r="C109" s="23" t="e">
        <f ca="1">VLOOKUP(B109,'[1]BASE-15KV'!#REF!,3,0)</f>
        <v>#NAME?</v>
      </c>
      <c r="D109" s="24" t="e">
        <f ca="1">VLOOKUP(B109,'[1]BASE-15KV'!#REF!,4,0)</f>
        <v>#NAME?</v>
      </c>
      <c r="E109" s="25" t="e">
        <f>SUMIFS('[1]BASE-15KV'!C:C,'[1]BASE-15KV'!#REF!,'[1]ORÇAMENTO-15KV'!G109)</f>
        <v>#REF!</v>
      </c>
      <c r="F109" s="26" t="e">
        <f>SUMIFS('[1]BASE-15KV'!D:D,'[1]BASE-15KV'!#REF!,'[1]ORÇAMENTO-15KV'!G109)</f>
        <v>#REF!</v>
      </c>
      <c r="H109" s="30"/>
    </row>
    <row r="110" spans="1:8" ht="16.5" x14ac:dyDescent="0.3">
      <c r="A110" s="12" t="e">
        <f ca="1">VLOOKUP(B110,'[1]BASE-15KV'!#REF!,2,0)</f>
        <v>#NAME?</v>
      </c>
      <c r="B110" s="14" t="e">
        <f ca="1"/>
        <v>#NAME?</v>
      </c>
      <c r="C110" s="23" t="e">
        <f ca="1">VLOOKUP(B110,'[1]BASE-15KV'!#REF!,3,0)</f>
        <v>#NAME?</v>
      </c>
      <c r="D110" s="24" t="e">
        <f ca="1">VLOOKUP(B110,'[1]BASE-15KV'!#REF!,4,0)</f>
        <v>#NAME?</v>
      </c>
      <c r="E110" s="25" t="e">
        <f>SUMIFS('[1]BASE-15KV'!C:C,'[1]BASE-15KV'!#REF!,'[1]ORÇAMENTO-15KV'!G110)</f>
        <v>#REF!</v>
      </c>
      <c r="F110" s="26" t="e">
        <f>SUMIFS('[1]BASE-15KV'!D:D,'[1]BASE-15KV'!#REF!,'[1]ORÇAMENTO-15KV'!G110)</f>
        <v>#REF!</v>
      </c>
      <c r="H110" s="30"/>
    </row>
    <row r="111" spans="1:8" ht="15.75" x14ac:dyDescent="0.25">
      <c r="A111" s="12" t="e">
        <f ca="1">VLOOKUP(B111,'[1]BASE-15KV'!#REF!,2,0)</f>
        <v>#NAME?</v>
      </c>
      <c r="B111" s="18" t="e">
        <f ca="1"/>
        <v>#NAME?</v>
      </c>
      <c r="C111" s="23" t="e">
        <f ca="1">VLOOKUP(B111,'[1]BASE-15KV'!#REF!,3,0)</f>
        <v>#NAME?</v>
      </c>
      <c r="D111" s="24" t="e">
        <f ca="1">VLOOKUP(B111,'[1]BASE-15KV'!#REF!,4,0)</f>
        <v>#NAME?</v>
      </c>
      <c r="E111" s="25" t="e">
        <f>SUMIFS('[1]BASE-15KV'!C:C,'[1]BASE-15KV'!#REF!,'[1]ORÇAMENTO-15KV'!G111)</f>
        <v>#REF!</v>
      </c>
      <c r="F111" s="26" t="e">
        <f>SUMIFS('[1]BASE-15KV'!D:D,'[1]BASE-15KV'!#REF!,'[1]ORÇAMENTO-15KV'!G111)</f>
        <v>#REF!</v>
      </c>
      <c r="H111" s="30"/>
    </row>
    <row r="112" spans="1:8" ht="15.75" x14ac:dyDescent="0.25">
      <c r="A112" s="12" t="e">
        <f ca="1">VLOOKUP(B112,'[1]BASE-15KV'!#REF!,2,0)</f>
        <v>#NAME?</v>
      </c>
      <c r="B112" s="18" t="e">
        <f ca="1"/>
        <v>#NAME?</v>
      </c>
      <c r="C112" s="23" t="e">
        <f ca="1">VLOOKUP(B112,'[1]BASE-15KV'!#REF!,3,0)</f>
        <v>#NAME?</v>
      </c>
      <c r="D112" s="24" t="e">
        <f ca="1">VLOOKUP(B112,'[1]BASE-15KV'!#REF!,4,0)</f>
        <v>#NAME?</v>
      </c>
      <c r="E112" s="25" t="e">
        <f>SUMIFS('[1]BASE-15KV'!C:C,'[1]BASE-15KV'!#REF!,'[1]ORÇAMENTO-15KV'!G112)</f>
        <v>#REF!</v>
      </c>
      <c r="F112" s="26" t="e">
        <f>SUMIFS('[1]BASE-15KV'!D:D,'[1]BASE-15KV'!#REF!,'[1]ORÇAMENTO-15KV'!G112)</f>
        <v>#REF!</v>
      </c>
      <c r="H112" s="30"/>
    </row>
    <row r="113" spans="1:8" ht="16.5" x14ac:dyDescent="0.3">
      <c r="A113" s="12" t="e">
        <f ca="1">VLOOKUP(B113,'[1]BASE-15KV'!#REF!,2,0)</f>
        <v>#NAME?</v>
      </c>
      <c r="B113" s="14" t="e">
        <f ca="1"/>
        <v>#NAME?</v>
      </c>
      <c r="C113" s="23" t="e">
        <f ca="1">VLOOKUP(B113,'[1]BASE-15KV'!#REF!,3,0)</f>
        <v>#NAME?</v>
      </c>
      <c r="D113" s="24" t="e">
        <f ca="1">VLOOKUP(B113,'[1]BASE-15KV'!#REF!,4,0)</f>
        <v>#NAME?</v>
      </c>
      <c r="E113" s="25" t="e">
        <f>SUMIFS('[1]BASE-15KV'!C:C,'[1]BASE-15KV'!#REF!,'[1]ORÇAMENTO-15KV'!G113)</f>
        <v>#REF!</v>
      </c>
      <c r="F113" s="26" t="e">
        <f>SUMIFS('[1]BASE-15KV'!D:D,'[1]BASE-15KV'!#REF!,'[1]ORÇAMENTO-15KV'!G113)</f>
        <v>#REF!</v>
      </c>
      <c r="H113" s="30"/>
    </row>
    <row r="114" spans="1:8" ht="16.5" x14ac:dyDescent="0.3">
      <c r="A114" s="12" t="e">
        <f ca="1">VLOOKUP(B114,'[1]BASE-15KV'!#REF!,2,0)</f>
        <v>#NAME?</v>
      </c>
      <c r="B114" s="14" t="e">
        <f ca="1"/>
        <v>#NAME?</v>
      </c>
      <c r="C114" s="23" t="e">
        <f ca="1">VLOOKUP(B114,'[1]BASE-15KV'!#REF!,3,0)</f>
        <v>#NAME?</v>
      </c>
      <c r="D114" s="24" t="e">
        <f ca="1">VLOOKUP(B114,'[1]BASE-15KV'!#REF!,4,0)</f>
        <v>#NAME?</v>
      </c>
      <c r="E114" s="25" t="e">
        <f>SUMIFS('[1]BASE-15KV'!C:C,'[1]BASE-15KV'!#REF!,'[1]ORÇAMENTO-15KV'!G114)</f>
        <v>#REF!</v>
      </c>
      <c r="F114" s="26" t="e">
        <f>SUMIFS('[1]BASE-15KV'!D:D,'[1]BASE-15KV'!#REF!,'[1]ORÇAMENTO-15KV'!G114)</f>
        <v>#REF!</v>
      </c>
      <c r="H114" s="30"/>
    </row>
    <row r="115" spans="1:8" ht="16.5" x14ac:dyDescent="0.3">
      <c r="A115" s="12" t="e">
        <f ca="1">VLOOKUP(B115,'[1]BASE-15KV'!#REF!,2,0)</f>
        <v>#NAME?</v>
      </c>
      <c r="B115" s="15" t="e">
        <f ca="1"/>
        <v>#NAME?</v>
      </c>
      <c r="C115" s="23" t="e">
        <f ca="1">VLOOKUP(B115,'[1]BASE-15KV'!#REF!,3,0)</f>
        <v>#NAME?</v>
      </c>
      <c r="D115" s="24" t="e">
        <f ca="1">VLOOKUP(B115,'[1]BASE-15KV'!#REF!,4,0)</f>
        <v>#NAME?</v>
      </c>
      <c r="E115" s="25" t="e">
        <f>SUMIFS('[1]BASE-15KV'!C:C,'[1]BASE-15KV'!#REF!,'[1]ORÇAMENTO-15KV'!G115)</f>
        <v>#REF!</v>
      </c>
      <c r="F115" s="26" t="e">
        <f>SUMIFS('[1]BASE-15KV'!D:D,'[1]BASE-15KV'!#REF!,'[1]ORÇAMENTO-15KV'!G115)</f>
        <v>#REF!</v>
      </c>
      <c r="H115" s="30"/>
    </row>
    <row r="116" spans="1:8" ht="15.75" x14ac:dyDescent="0.25">
      <c r="A116" s="12" t="e">
        <f ca="1">VLOOKUP(B116,'[1]BASE-15KV'!#REF!,2,0)</f>
        <v>#NAME?</v>
      </c>
      <c r="B116" s="18" t="e">
        <f ca="1"/>
        <v>#NAME?</v>
      </c>
      <c r="C116" s="23" t="e">
        <f ca="1">VLOOKUP(B116,'[1]BASE-15KV'!#REF!,3,0)</f>
        <v>#NAME?</v>
      </c>
      <c r="D116" s="24" t="e">
        <f ca="1">VLOOKUP(B116,'[1]BASE-15KV'!#REF!,4,0)</f>
        <v>#NAME?</v>
      </c>
      <c r="E116" s="25" t="e">
        <f>SUMIFS('[1]BASE-15KV'!C:C,'[1]BASE-15KV'!#REF!,'[1]ORÇAMENTO-15KV'!G116)</f>
        <v>#REF!</v>
      </c>
      <c r="F116" s="26" t="e">
        <f>SUMIFS('[1]BASE-15KV'!D:D,'[1]BASE-15KV'!#REF!,'[1]ORÇAMENTO-15KV'!G116)</f>
        <v>#REF!</v>
      </c>
      <c r="H116" s="30"/>
    </row>
    <row r="117" spans="1:8" ht="15.75" x14ac:dyDescent="0.25">
      <c r="A117" s="12" t="e">
        <f ca="1">VLOOKUP(B117,'[1]BASE-15KV'!#REF!,2,0)</f>
        <v>#NAME?</v>
      </c>
      <c r="B117" s="18" t="e">
        <f ca="1"/>
        <v>#NAME?</v>
      </c>
      <c r="C117" s="23" t="e">
        <f ca="1">VLOOKUP(B117,'[1]BASE-15KV'!#REF!,3,0)</f>
        <v>#NAME?</v>
      </c>
      <c r="D117" s="24" t="e">
        <f ca="1">VLOOKUP(B117,'[1]BASE-15KV'!#REF!,4,0)</f>
        <v>#NAME?</v>
      </c>
      <c r="E117" s="25" t="e">
        <f>SUMIFS('[1]BASE-15KV'!C:C,'[1]BASE-15KV'!#REF!,'[1]ORÇAMENTO-15KV'!G117)</f>
        <v>#REF!</v>
      </c>
      <c r="F117" s="26" t="e">
        <f>SUMIFS('[1]BASE-15KV'!D:D,'[1]BASE-15KV'!#REF!,'[1]ORÇAMENTO-15KV'!G117)</f>
        <v>#REF!</v>
      </c>
      <c r="H117" s="30"/>
    </row>
    <row r="118" spans="1:8" ht="15.75" x14ac:dyDescent="0.25">
      <c r="A118" s="12" t="e">
        <f ca="1">VLOOKUP(B118,'[1]BASE-15KV'!#REF!,2,0)</f>
        <v>#NAME?</v>
      </c>
      <c r="B118" s="18" t="e">
        <f ca="1"/>
        <v>#NAME?</v>
      </c>
      <c r="C118" s="23" t="e">
        <f ca="1">VLOOKUP(B118,'[1]BASE-15KV'!#REF!,3,0)</f>
        <v>#NAME?</v>
      </c>
      <c r="D118" s="24" t="e">
        <f ca="1">VLOOKUP(B118,'[1]BASE-15KV'!#REF!,4,0)</f>
        <v>#NAME?</v>
      </c>
      <c r="E118" s="25" t="e">
        <f>SUMIFS('[1]BASE-15KV'!C:C,'[1]BASE-15KV'!#REF!,'[1]ORÇAMENTO-15KV'!G118)</f>
        <v>#REF!</v>
      </c>
      <c r="F118" s="26" t="e">
        <f>SUMIFS('[1]BASE-15KV'!D:D,'[1]BASE-15KV'!#REF!,'[1]ORÇAMENTO-15KV'!G118)</f>
        <v>#REF!</v>
      </c>
      <c r="H118" s="30"/>
    </row>
    <row r="119" spans="1:8" ht="16.5" x14ac:dyDescent="0.3">
      <c r="A119" s="12" t="e">
        <f ca="1">VLOOKUP(B119,'[1]BASE-15KV'!#REF!,2,0)</f>
        <v>#NAME?</v>
      </c>
      <c r="B119" s="14" t="e">
        <f ca="1"/>
        <v>#NAME?</v>
      </c>
      <c r="C119" s="23" t="e">
        <f ca="1">VLOOKUP(B119,'[1]BASE-15KV'!#REF!,3,0)</f>
        <v>#NAME?</v>
      </c>
      <c r="D119" s="24" t="e">
        <f ca="1">VLOOKUP(B119,'[1]BASE-15KV'!#REF!,4,0)</f>
        <v>#NAME?</v>
      </c>
      <c r="E119" s="25" t="e">
        <f>SUMIFS('[1]BASE-15KV'!C:C,'[1]BASE-15KV'!#REF!,'[1]ORÇAMENTO-15KV'!G119)</f>
        <v>#REF!</v>
      </c>
      <c r="F119" s="26" t="e">
        <f>SUMIFS('[1]BASE-15KV'!D:D,'[1]BASE-15KV'!#REF!,'[1]ORÇAMENTO-15KV'!G119)</f>
        <v>#REF!</v>
      </c>
      <c r="H119" s="30"/>
    </row>
    <row r="120" spans="1:8" ht="16.5" x14ac:dyDescent="0.3">
      <c r="A120" s="12" t="e">
        <f ca="1">VLOOKUP(B120,'[1]BASE-15KV'!#REF!,2,0)</f>
        <v>#NAME?</v>
      </c>
      <c r="B120" s="14" t="e">
        <f ca="1"/>
        <v>#NAME?</v>
      </c>
      <c r="C120" s="23" t="e">
        <f ca="1">VLOOKUP(B120,'[1]BASE-15KV'!#REF!,3,0)</f>
        <v>#NAME?</v>
      </c>
      <c r="D120" s="24" t="e">
        <f ca="1">VLOOKUP(B120,'[1]BASE-15KV'!#REF!,4,0)</f>
        <v>#NAME?</v>
      </c>
      <c r="E120" s="25" t="e">
        <f>SUMIFS('[1]BASE-15KV'!C:C,'[1]BASE-15KV'!#REF!,'[1]ORÇAMENTO-15KV'!G120)</f>
        <v>#REF!</v>
      </c>
      <c r="F120" s="26" t="e">
        <f>SUMIFS('[1]BASE-15KV'!D:D,'[1]BASE-15KV'!#REF!,'[1]ORÇAMENTO-15KV'!G120)</f>
        <v>#REF!</v>
      </c>
      <c r="H120" s="30"/>
    </row>
    <row r="121" spans="1:8" ht="16.5" x14ac:dyDescent="0.3">
      <c r="A121" s="12" t="e">
        <f ca="1">VLOOKUP(B121,'[1]BASE-15KV'!#REF!,2,0)</f>
        <v>#NAME?</v>
      </c>
      <c r="B121" s="14" t="e">
        <f ca="1"/>
        <v>#NAME?</v>
      </c>
      <c r="C121" s="23" t="e">
        <f ca="1">VLOOKUP(B121,'[1]BASE-15KV'!#REF!,3,0)</f>
        <v>#NAME?</v>
      </c>
      <c r="D121" s="24" t="e">
        <f ca="1">VLOOKUP(B121,'[1]BASE-15KV'!#REF!,4,0)</f>
        <v>#NAME?</v>
      </c>
      <c r="E121" s="25" t="e">
        <f>SUMIFS('[1]BASE-15KV'!C:C,'[1]BASE-15KV'!#REF!,'[1]ORÇAMENTO-15KV'!G121)</f>
        <v>#REF!</v>
      </c>
      <c r="F121" s="26" t="e">
        <f>SUMIFS('[1]BASE-15KV'!D:D,'[1]BASE-15KV'!#REF!,'[1]ORÇAMENTO-15KV'!G121)</f>
        <v>#REF!</v>
      </c>
      <c r="H121" s="30"/>
    </row>
    <row r="122" spans="1:8" ht="16.5" x14ac:dyDescent="0.3">
      <c r="A122" s="12" t="e">
        <f ca="1">VLOOKUP(B122,'[1]BASE-15KV'!#REF!,2,0)</f>
        <v>#NAME?</v>
      </c>
      <c r="B122" s="14" t="e">
        <f ca="1"/>
        <v>#NAME?</v>
      </c>
      <c r="C122" s="23" t="e">
        <f ca="1">VLOOKUP(B122,'[1]BASE-15KV'!#REF!,3,0)</f>
        <v>#NAME?</v>
      </c>
      <c r="D122" s="24" t="e">
        <f ca="1">VLOOKUP(B122,'[1]BASE-15KV'!#REF!,4,0)</f>
        <v>#NAME?</v>
      </c>
      <c r="E122" s="25" t="e">
        <f>SUMIFS('[1]BASE-15KV'!C:C,'[1]BASE-15KV'!#REF!,'[1]ORÇAMENTO-15KV'!G122)</f>
        <v>#REF!</v>
      </c>
      <c r="F122" s="26" t="e">
        <f>SUMIFS('[1]BASE-15KV'!D:D,'[1]BASE-15KV'!#REF!,'[1]ORÇAMENTO-15KV'!G122)</f>
        <v>#REF!</v>
      </c>
      <c r="H122" s="30"/>
    </row>
    <row r="123" spans="1:8" ht="16.5" x14ac:dyDescent="0.3">
      <c r="A123" s="12" t="e">
        <f ca="1">VLOOKUP(B123,'[1]BASE-15KV'!#REF!,2,0)</f>
        <v>#NAME?</v>
      </c>
      <c r="B123" s="14" t="e">
        <f ca="1"/>
        <v>#NAME?</v>
      </c>
      <c r="C123" s="23" t="e">
        <f ca="1">VLOOKUP(B123,'[1]BASE-15KV'!#REF!,3,0)</f>
        <v>#NAME?</v>
      </c>
      <c r="D123" s="24" t="e">
        <f ca="1">VLOOKUP(B123,'[1]BASE-15KV'!#REF!,4,0)</f>
        <v>#NAME?</v>
      </c>
      <c r="E123" s="25" t="e">
        <f>SUMIFS('[1]BASE-15KV'!C:C,'[1]BASE-15KV'!#REF!,'[1]ORÇAMENTO-15KV'!G123)</f>
        <v>#REF!</v>
      </c>
      <c r="F123" s="26" t="e">
        <f>SUMIFS('[1]BASE-15KV'!D:D,'[1]BASE-15KV'!#REF!,'[1]ORÇAMENTO-15KV'!G123)</f>
        <v>#REF!</v>
      </c>
      <c r="H123" s="30"/>
    </row>
    <row r="124" spans="1:8" ht="16.5" x14ac:dyDescent="0.3">
      <c r="A124" s="12" t="e">
        <f ca="1">VLOOKUP(B124,'[1]BASE-15KV'!#REF!,2,0)</f>
        <v>#NAME?</v>
      </c>
      <c r="B124" s="14" t="e">
        <f ca="1"/>
        <v>#NAME?</v>
      </c>
      <c r="C124" s="23" t="e">
        <f ca="1">VLOOKUP(B124,'[1]BASE-15KV'!#REF!,3,0)</f>
        <v>#NAME?</v>
      </c>
      <c r="D124" s="24" t="e">
        <f ca="1">VLOOKUP(B124,'[1]BASE-15KV'!#REF!,4,0)</f>
        <v>#NAME?</v>
      </c>
      <c r="E124" s="25" t="e">
        <f>SUMIFS('[1]BASE-15KV'!C:C,'[1]BASE-15KV'!#REF!,'[1]ORÇAMENTO-15KV'!G124)</f>
        <v>#REF!</v>
      </c>
      <c r="F124" s="26" t="e">
        <f>SUMIFS('[1]BASE-15KV'!D:D,'[1]BASE-15KV'!#REF!,'[1]ORÇAMENTO-15KV'!G124)</f>
        <v>#REF!</v>
      </c>
      <c r="H124" s="30"/>
    </row>
    <row r="125" spans="1:8" ht="15.75" x14ac:dyDescent="0.25">
      <c r="A125" s="12" t="e">
        <f ca="1">VLOOKUP(B125,'[1]BASE-15KV'!#REF!,2,0)</f>
        <v>#NAME?</v>
      </c>
      <c r="B125" s="18" t="e">
        <f ca="1"/>
        <v>#NAME?</v>
      </c>
      <c r="C125" s="23" t="e">
        <f ca="1">VLOOKUP(B125,'[1]BASE-15KV'!#REF!,3,0)</f>
        <v>#NAME?</v>
      </c>
      <c r="D125" s="24" t="e">
        <f ca="1">VLOOKUP(B125,'[1]BASE-15KV'!#REF!,4,0)</f>
        <v>#NAME?</v>
      </c>
      <c r="E125" s="25" t="e">
        <f>SUMIFS('[1]BASE-15KV'!C:C,'[1]BASE-15KV'!#REF!,'[1]ORÇAMENTO-15KV'!G125)</f>
        <v>#REF!</v>
      </c>
      <c r="F125" s="26" t="e">
        <f>SUMIFS('[1]BASE-15KV'!D:D,'[1]BASE-15KV'!#REF!,'[1]ORÇAMENTO-15KV'!G125)</f>
        <v>#REF!</v>
      </c>
      <c r="H125" s="30"/>
    </row>
    <row r="126" spans="1:8" ht="16.5" x14ac:dyDescent="0.3">
      <c r="A126" s="12" t="e">
        <f ca="1">VLOOKUP(B126,'[1]BASE-15KV'!#REF!,2,0)</f>
        <v>#NAME?</v>
      </c>
      <c r="B126" s="14" t="e">
        <f ca="1"/>
        <v>#NAME?</v>
      </c>
      <c r="C126" s="23" t="e">
        <f ca="1">VLOOKUP(B126,'[1]BASE-15KV'!#REF!,3,0)</f>
        <v>#NAME?</v>
      </c>
      <c r="D126" s="24" t="e">
        <f ca="1">VLOOKUP(B126,'[1]BASE-15KV'!#REF!,4,0)</f>
        <v>#NAME?</v>
      </c>
      <c r="E126" s="25" t="e">
        <f>SUMIFS('[1]BASE-15KV'!C:C,'[1]BASE-15KV'!#REF!,'[1]ORÇAMENTO-15KV'!G126)</f>
        <v>#REF!</v>
      </c>
      <c r="F126" s="26" t="e">
        <f>SUMIFS('[1]BASE-15KV'!D:D,'[1]BASE-15KV'!#REF!,'[1]ORÇAMENTO-15KV'!G126)</f>
        <v>#REF!</v>
      </c>
      <c r="H126" s="30"/>
    </row>
    <row r="127" spans="1:8" ht="16.5" x14ac:dyDescent="0.3">
      <c r="A127" s="12" t="e">
        <f ca="1">VLOOKUP(B127,'[1]BASE-15KV'!#REF!,2,0)</f>
        <v>#NAME?</v>
      </c>
      <c r="B127" s="14" t="e">
        <f ca="1"/>
        <v>#NAME?</v>
      </c>
      <c r="C127" s="23" t="e">
        <f ca="1">VLOOKUP(B127,'[1]BASE-15KV'!#REF!,3,0)</f>
        <v>#NAME?</v>
      </c>
      <c r="D127" s="24" t="e">
        <f ca="1">VLOOKUP(B127,'[1]BASE-15KV'!#REF!,4,0)</f>
        <v>#NAME?</v>
      </c>
      <c r="E127" s="25" t="e">
        <f>SUMIFS('[1]BASE-15KV'!C:C,'[1]BASE-15KV'!#REF!,'[1]ORÇAMENTO-15KV'!G127)</f>
        <v>#REF!</v>
      </c>
      <c r="F127" s="26" t="e">
        <f>SUMIFS('[1]BASE-15KV'!D:D,'[1]BASE-15KV'!#REF!,'[1]ORÇAMENTO-15KV'!G127)</f>
        <v>#REF!</v>
      </c>
      <c r="H127" s="30"/>
    </row>
    <row r="128" spans="1:8" ht="16.5" x14ac:dyDescent="0.3">
      <c r="A128" s="12" t="e">
        <f ca="1">VLOOKUP(B128,'[1]BASE-15KV'!#REF!,2,0)</f>
        <v>#NAME?</v>
      </c>
      <c r="B128" s="14" t="e">
        <f ca="1"/>
        <v>#NAME?</v>
      </c>
      <c r="C128" s="23" t="e">
        <f ca="1">VLOOKUP(B128,'[1]BASE-15KV'!#REF!,3,0)</f>
        <v>#NAME?</v>
      </c>
      <c r="D128" s="24" t="e">
        <f ca="1">VLOOKUP(B128,'[1]BASE-15KV'!#REF!,4,0)</f>
        <v>#NAME?</v>
      </c>
      <c r="E128" s="25" t="e">
        <f>SUMIFS('[1]BASE-15KV'!C:C,'[1]BASE-15KV'!#REF!,'[1]ORÇAMENTO-15KV'!G128)</f>
        <v>#REF!</v>
      </c>
      <c r="F128" s="26" t="e">
        <f>SUMIFS('[1]BASE-15KV'!D:D,'[1]BASE-15KV'!#REF!,'[1]ORÇAMENTO-15KV'!G128)</f>
        <v>#REF!</v>
      </c>
      <c r="H128" s="30"/>
    </row>
    <row r="129" spans="1:8" ht="15.75" x14ac:dyDescent="0.25">
      <c r="A129" s="12" t="e">
        <f ca="1">VLOOKUP(B129,'[1]BASE-15KV'!#REF!,2,0)</f>
        <v>#NAME?</v>
      </c>
      <c r="B129" s="18" t="e">
        <f ca="1"/>
        <v>#NAME?</v>
      </c>
      <c r="C129" s="23" t="e">
        <f ca="1">VLOOKUP(B129,'[1]BASE-15KV'!#REF!,3,0)</f>
        <v>#NAME?</v>
      </c>
      <c r="D129" s="24" t="e">
        <f ca="1">VLOOKUP(B129,'[1]BASE-15KV'!#REF!,4,0)</f>
        <v>#NAME?</v>
      </c>
      <c r="E129" s="25" t="e">
        <f>SUMIFS('[1]BASE-15KV'!C:C,'[1]BASE-15KV'!#REF!,'[1]ORÇAMENTO-15KV'!G129)</f>
        <v>#REF!</v>
      </c>
      <c r="F129" s="26" t="e">
        <f>SUMIFS('[1]BASE-15KV'!D:D,'[1]BASE-15KV'!#REF!,'[1]ORÇAMENTO-15KV'!G129)</f>
        <v>#REF!</v>
      </c>
      <c r="H129" s="30"/>
    </row>
    <row r="130" spans="1:8" ht="16.5" x14ac:dyDescent="0.3">
      <c r="A130" s="12" t="e">
        <f ca="1">VLOOKUP(B130,'[1]BASE-15KV'!#REF!,2,0)</f>
        <v>#NAME?</v>
      </c>
      <c r="B130" s="14" t="e">
        <f ca="1"/>
        <v>#NAME?</v>
      </c>
      <c r="C130" s="23" t="e">
        <f ca="1">VLOOKUP(B130,'[1]BASE-15KV'!#REF!,3,0)</f>
        <v>#NAME?</v>
      </c>
      <c r="D130" s="24" t="e">
        <f ca="1">VLOOKUP(B130,'[1]BASE-15KV'!#REF!,4,0)</f>
        <v>#NAME?</v>
      </c>
      <c r="E130" s="25" t="e">
        <f>SUMIFS('[1]BASE-15KV'!C:C,'[1]BASE-15KV'!#REF!,'[1]ORÇAMENTO-15KV'!G130)</f>
        <v>#REF!</v>
      </c>
      <c r="F130" s="26" t="e">
        <f>SUMIFS('[1]BASE-15KV'!D:D,'[1]BASE-15KV'!#REF!,'[1]ORÇAMENTO-15KV'!G130)</f>
        <v>#REF!</v>
      </c>
      <c r="H130" s="30"/>
    </row>
    <row r="131" spans="1:8" ht="15.75" x14ac:dyDescent="0.25">
      <c r="A131" s="12" t="e">
        <f ca="1">VLOOKUP(B131,'[1]BASE-15KV'!#REF!,2,0)</f>
        <v>#NAME?</v>
      </c>
      <c r="B131" s="18" t="e">
        <f ca="1"/>
        <v>#NAME?</v>
      </c>
      <c r="C131" s="23" t="e">
        <f ca="1">VLOOKUP(B131,'[1]BASE-15KV'!#REF!,3,0)</f>
        <v>#NAME?</v>
      </c>
      <c r="D131" s="24" t="e">
        <f ca="1">VLOOKUP(B131,'[1]BASE-15KV'!#REF!,4,0)</f>
        <v>#NAME?</v>
      </c>
      <c r="E131" s="25" t="e">
        <f>SUMIFS('[1]BASE-15KV'!C:C,'[1]BASE-15KV'!#REF!,'[1]ORÇAMENTO-15KV'!G131)</f>
        <v>#REF!</v>
      </c>
      <c r="F131" s="26" t="e">
        <f>SUMIFS('[1]BASE-15KV'!D:D,'[1]BASE-15KV'!#REF!,'[1]ORÇAMENTO-15KV'!G131)</f>
        <v>#REF!</v>
      </c>
      <c r="H131" s="30"/>
    </row>
    <row r="132" spans="1:8" ht="16.5" x14ac:dyDescent="0.3">
      <c r="A132" s="12" t="e">
        <f ca="1">VLOOKUP(B132,'[1]BASE-15KV'!#REF!,2,0)</f>
        <v>#NAME?</v>
      </c>
      <c r="B132" s="14" t="e">
        <f ca="1"/>
        <v>#NAME?</v>
      </c>
      <c r="C132" s="23" t="e">
        <f ca="1">VLOOKUP(B132,'[1]BASE-15KV'!#REF!,3,0)</f>
        <v>#NAME?</v>
      </c>
      <c r="D132" s="24" t="e">
        <f ca="1">VLOOKUP(B132,'[1]BASE-15KV'!#REF!,4,0)</f>
        <v>#NAME?</v>
      </c>
      <c r="E132" s="25" t="e">
        <f>SUMIFS('[1]BASE-15KV'!C:C,'[1]BASE-15KV'!#REF!,'[1]ORÇAMENTO-15KV'!G132)</f>
        <v>#REF!</v>
      </c>
      <c r="F132" s="26" t="e">
        <f>SUMIFS('[1]BASE-15KV'!D:D,'[1]BASE-15KV'!#REF!,'[1]ORÇAMENTO-15KV'!G132)</f>
        <v>#REF!</v>
      </c>
      <c r="H132" s="30"/>
    </row>
    <row r="133" spans="1:8" ht="15.75" x14ac:dyDescent="0.25">
      <c r="A133" s="12" t="e">
        <f ca="1">VLOOKUP(B133,'[1]BASE-15KV'!#REF!,2,0)</f>
        <v>#NAME?</v>
      </c>
      <c r="B133" s="18" t="e">
        <f ca="1"/>
        <v>#NAME?</v>
      </c>
      <c r="C133" s="23" t="e">
        <f ca="1">VLOOKUP(B133,'[1]BASE-15KV'!#REF!,3,0)</f>
        <v>#NAME?</v>
      </c>
      <c r="D133" s="24" t="e">
        <f ca="1">VLOOKUP(B133,'[1]BASE-15KV'!#REF!,4,0)</f>
        <v>#NAME?</v>
      </c>
      <c r="E133" s="25" t="e">
        <f>SUMIFS('[1]BASE-15KV'!C:C,'[1]BASE-15KV'!#REF!,'[1]ORÇAMENTO-15KV'!G133)</f>
        <v>#REF!</v>
      </c>
      <c r="F133" s="26" t="e">
        <f>SUMIFS('[1]BASE-15KV'!D:D,'[1]BASE-15KV'!#REF!,'[1]ORÇAMENTO-15KV'!G133)</f>
        <v>#REF!</v>
      </c>
      <c r="H133" s="30"/>
    </row>
    <row r="134" spans="1:8" ht="16.5" x14ac:dyDescent="0.3">
      <c r="A134" s="12" t="e">
        <f ca="1">VLOOKUP(B134,'[1]BASE-15KV'!#REF!,2,0)</f>
        <v>#NAME?</v>
      </c>
      <c r="B134" s="14" t="e">
        <f ca="1"/>
        <v>#NAME?</v>
      </c>
      <c r="C134" s="23" t="e">
        <f ca="1">VLOOKUP(B134,'[1]BASE-15KV'!#REF!,3,0)</f>
        <v>#NAME?</v>
      </c>
      <c r="D134" s="24" t="e">
        <f ca="1">VLOOKUP(B134,'[1]BASE-15KV'!#REF!,4,0)</f>
        <v>#NAME?</v>
      </c>
      <c r="E134" s="25" t="e">
        <f>SUMIFS('[1]BASE-15KV'!C:C,'[1]BASE-15KV'!#REF!,'[1]ORÇAMENTO-15KV'!G134)</f>
        <v>#REF!</v>
      </c>
      <c r="F134" s="26" t="e">
        <f>SUMIFS('[1]BASE-15KV'!D:D,'[1]BASE-15KV'!#REF!,'[1]ORÇAMENTO-15KV'!G134)</f>
        <v>#REF!</v>
      </c>
      <c r="H134" s="30"/>
    </row>
    <row r="135" spans="1:8" ht="16.5" x14ac:dyDescent="0.3">
      <c r="A135" s="12" t="e">
        <f ca="1">VLOOKUP(B135,'[1]BASE-15KV'!#REF!,2,0)</f>
        <v>#NAME?</v>
      </c>
      <c r="B135" s="14" t="e">
        <f ca="1"/>
        <v>#NAME?</v>
      </c>
      <c r="C135" s="23" t="e">
        <f ca="1">VLOOKUP(B135,'[1]BASE-15KV'!#REF!,3,0)</f>
        <v>#NAME?</v>
      </c>
      <c r="D135" s="24" t="e">
        <f ca="1">VLOOKUP(B135,'[1]BASE-15KV'!#REF!,4,0)</f>
        <v>#NAME?</v>
      </c>
      <c r="E135" s="25" t="e">
        <f>SUMIFS('[1]BASE-15KV'!C:C,'[1]BASE-15KV'!#REF!,'[1]ORÇAMENTO-15KV'!G135)</f>
        <v>#REF!</v>
      </c>
      <c r="F135" s="26" t="e">
        <f>SUMIFS('[1]BASE-15KV'!D:D,'[1]BASE-15KV'!#REF!,'[1]ORÇAMENTO-15KV'!G135)</f>
        <v>#REF!</v>
      </c>
      <c r="H135" s="30"/>
    </row>
    <row r="136" spans="1:8" ht="16.5" x14ac:dyDescent="0.3">
      <c r="A136" s="12" t="e">
        <f ca="1">VLOOKUP(B136,'[1]BASE-15KV'!#REF!,2,0)</f>
        <v>#NAME?</v>
      </c>
      <c r="B136" s="19" t="e">
        <f ca="1"/>
        <v>#NAME?</v>
      </c>
      <c r="C136" s="23" t="e">
        <f ca="1">VLOOKUP(B136,'[1]BASE-15KV'!#REF!,3,0)</f>
        <v>#NAME?</v>
      </c>
      <c r="D136" s="24" t="e">
        <f ca="1">VLOOKUP(B136,'[1]BASE-15KV'!#REF!,4,0)</f>
        <v>#NAME?</v>
      </c>
      <c r="E136" s="25" t="e">
        <f>SUMIFS('[1]BASE-15KV'!C:C,'[1]BASE-15KV'!#REF!,'[1]ORÇAMENTO-15KV'!G136)</f>
        <v>#REF!</v>
      </c>
      <c r="F136" s="26" t="e">
        <f>SUMIFS('[1]BASE-15KV'!D:D,'[1]BASE-15KV'!#REF!,'[1]ORÇAMENTO-15KV'!G136)</f>
        <v>#REF!</v>
      </c>
      <c r="H136" s="30"/>
    </row>
    <row r="137" spans="1:8" ht="15.75" x14ac:dyDescent="0.25">
      <c r="A137" s="12" t="e">
        <f ca="1">VLOOKUP(B137,'[1]BASE-15KV'!#REF!,2,0)</f>
        <v>#NAME?</v>
      </c>
      <c r="B137" s="18" t="e">
        <f ca="1"/>
        <v>#NAME?</v>
      </c>
      <c r="C137" s="23" t="e">
        <f ca="1">VLOOKUP(B137,'[1]BASE-15KV'!#REF!,3,0)</f>
        <v>#NAME?</v>
      </c>
      <c r="D137" s="24" t="e">
        <f ca="1">VLOOKUP(B137,'[1]BASE-15KV'!#REF!,4,0)</f>
        <v>#NAME?</v>
      </c>
      <c r="E137" s="25" t="e">
        <f>SUMIFS('[1]BASE-15KV'!C:C,'[1]BASE-15KV'!#REF!,'[1]ORÇAMENTO-15KV'!G137)</f>
        <v>#REF!</v>
      </c>
      <c r="F137" s="26" t="e">
        <f>SUMIFS('[1]BASE-15KV'!D:D,'[1]BASE-15KV'!#REF!,'[1]ORÇAMENTO-15KV'!G137)</f>
        <v>#REF!</v>
      </c>
      <c r="H137" s="30"/>
    </row>
    <row r="138" spans="1:8" ht="16.5" x14ac:dyDescent="0.3">
      <c r="A138" s="12" t="e">
        <f ca="1">VLOOKUP(B138,'[1]BASE-15KV'!#REF!,2,0)</f>
        <v>#NAME?</v>
      </c>
      <c r="B138" s="14" t="e">
        <f ca="1"/>
        <v>#NAME?</v>
      </c>
      <c r="C138" s="23" t="e">
        <f ca="1">VLOOKUP(B138,'[1]BASE-15KV'!#REF!,3,0)</f>
        <v>#NAME?</v>
      </c>
      <c r="D138" s="24" t="e">
        <f ca="1">VLOOKUP(B138,'[1]BASE-15KV'!#REF!,4,0)</f>
        <v>#NAME?</v>
      </c>
      <c r="E138" s="25" t="e">
        <f>SUMIFS('[1]BASE-15KV'!C:C,'[1]BASE-15KV'!#REF!,'[1]ORÇAMENTO-15KV'!G138)</f>
        <v>#REF!</v>
      </c>
      <c r="F138" s="26" t="e">
        <f>SUMIFS('[1]BASE-15KV'!D:D,'[1]BASE-15KV'!#REF!,'[1]ORÇAMENTO-15KV'!G138)</f>
        <v>#REF!</v>
      </c>
      <c r="H138" s="30"/>
    </row>
    <row r="139" spans="1:8" ht="16.5" x14ac:dyDescent="0.3">
      <c r="A139" s="12" t="e">
        <f ca="1">VLOOKUP(B139,'[1]BASE-15KV'!#REF!,2,0)</f>
        <v>#NAME?</v>
      </c>
      <c r="B139" s="14" t="e">
        <f ca="1"/>
        <v>#NAME?</v>
      </c>
      <c r="C139" s="23" t="e">
        <f ca="1">VLOOKUP(B139,'[1]BASE-15KV'!#REF!,3,0)</f>
        <v>#NAME?</v>
      </c>
      <c r="D139" s="24" t="e">
        <f ca="1">VLOOKUP(B139,'[1]BASE-15KV'!#REF!,4,0)</f>
        <v>#NAME?</v>
      </c>
      <c r="E139" s="25" t="e">
        <f>SUMIFS('[1]BASE-15KV'!C:C,'[1]BASE-15KV'!#REF!,'[1]ORÇAMENTO-15KV'!G139)</f>
        <v>#REF!</v>
      </c>
      <c r="F139" s="26" t="e">
        <f>SUMIFS('[1]BASE-15KV'!D:D,'[1]BASE-15KV'!#REF!,'[1]ORÇAMENTO-15KV'!G139)</f>
        <v>#REF!</v>
      </c>
      <c r="H139" s="30"/>
    </row>
    <row r="140" spans="1:8" ht="16.5" x14ac:dyDescent="0.3">
      <c r="A140" s="12" t="e">
        <f ca="1">VLOOKUP(B140,'[1]BASE-15KV'!#REF!,2,0)</f>
        <v>#NAME?</v>
      </c>
      <c r="B140" s="14" t="e">
        <f ca="1"/>
        <v>#NAME?</v>
      </c>
      <c r="C140" s="23" t="e">
        <f ca="1">VLOOKUP(B140,'[1]BASE-15KV'!#REF!,3,0)</f>
        <v>#NAME?</v>
      </c>
      <c r="D140" s="24" t="e">
        <f ca="1">VLOOKUP(B140,'[1]BASE-15KV'!#REF!,4,0)</f>
        <v>#NAME?</v>
      </c>
      <c r="E140" s="25" t="e">
        <f>SUMIFS('[1]BASE-15KV'!C:C,'[1]BASE-15KV'!#REF!,'[1]ORÇAMENTO-15KV'!G140)</f>
        <v>#REF!</v>
      </c>
      <c r="F140" s="26" t="e">
        <f>SUMIFS('[1]BASE-15KV'!D:D,'[1]BASE-15KV'!#REF!,'[1]ORÇAMENTO-15KV'!G140)</f>
        <v>#REF!</v>
      </c>
      <c r="H140" s="30"/>
    </row>
    <row r="141" spans="1:8" ht="16.5" x14ac:dyDescent="0.3">
      <c r="A141" s="12" t="e">
        <f ca="1">VLOOKUP(B141,'[1]BASE-15KV'!#REF!,2,0)</f>
        <v>#NAME?</v>
      </c>
      <c r="B141" s="14" t="e">
        <f ca="1"/>
        <v>#NAME?</v>
      </c>
      <c r="C141" s="23" t="e">
        <f ca="1">VLOOKUP(B141,'[1]BASE-15KV'!#REF!,3,0)</f>
        <v>#NAME?</v>
      </c>
      <c r="D141" s="24" t="e">
        <f ca="1">VLOOKUP(B141,'[1]BASE-15KV'!#REF!,4,0)</f>
        <v>#NAME?</v>
      </c>
      <c r="E141" s="25" t="e">
        <f>SUMIFS('[1]BASE-15KV'!C:C,'[1]BASE-15KV'!#REF!,'[1]ORÇAMENTO-15KV'!G141)</f>
        <v>#REF!</v>
      </c>
      <c r="F141" s="26" t="e">
        <f>SUMIFS('[1]BASE-15KV'!D:D,'[1]BASE-15KV'!#REF!,'[1]ORÇAMENTO-15KV'!G141)</f>
        <v>#REF!</v>
      </c>
      <c r="H141" s="30"/>
    </row>
    <row r="142" spans="1:8" ht="15.75" x14ac:dyDescent="0.25">
      <c r="A142" s="12" t="e">
        <f ca="1">VLOOKUP(B142,'[1]BASE-15KV'!#REF!,2,0)</f>
        <v>#NAME?</v>
      </c>
      <c r="B142" s="18" t="e">
        <f ca="1"/>
        <v>#NAME?</v>
      </c>
      <c r="C142" s="23" t="e">
        <f ca="1">VLOOKUP(B142,'[1]BASE-15KV'!#REF!,3,0)</f>
        <v>#NAME?</v>
      </c>
      <c r="D142" s="24" t="e">
        <f ca="1">VLOOKUP(B142,'[1]BASE-15KV'!#REF!,4,0)</f>
        <v>#NAME?</v>
      </c>
      <c r="E142" s="25" t="e">
        <f>SUMIFS('[1]BASE-15KV'!C:C,'[1]BASE-15KV'!#REF!,'[1]ORÇAMENTO-15KV'!G142)</f>
        <v>#REF!</v>
      </c>
      <c r="F142" s="26" t="e">
        <f>SUMIFS('[1]BASE-15KV'!D:D,'[1]BASE-15KV'!#REF!,'[1]ORÇAMENTO-15KV'!G142)</f>
        <v>#REF!</v>
      </c>
      <c r="H142" s="30"/>
    </row>
    <row r="143" spans="1:8" ht="15.75" x14ac:dyDescent="0.25">
      <c r="A143" s="12" t="e">
        <f ca="1">VLOOKUP(B143,'[1]BASE-15KV'!#REF!,2,0)</f>
        <v>#NAME?</v>
      </c>
      <c r="B143" s="18" t="e">
        <f ca="1"/>
        <v>#NAME?</v>
      </c>
      <c r="C143" s="23" t="e">
        <f ca="1">VLOOKUP(B143,'[1]BASE-15KV'!#REF!,3,0)</f>
        <v>#NAME?</v>
      </c>
      <c r="D143" s="24" t="e">
        <f ca="1">VLOOKUP(B143,'[1]BASE-15KV'!#REF!,4,0)</f>
        <v>#NAME?</v>
      </c>
      <c r="E143" s="25" t="e">
        <f>SUMIFS('[1]BASE-15KV'!C:C,'[1]BASE-15KV'!#REF!,'[1]ORÇAMENTO-15KV'!G143)</f>
        <v>#REF!</v>
      </c>
      <c r="F143" s="26" t="e">
        <f>SUMIFS('[1]BASE-15KV'!D:D,'[1]BASE-15KV'!#REF!,'[1]ORÇAMENTO-15KV'!G143)</f>
        <v>#REF!</v>
      </c>
      <c r="H143" s="30"/>
    </row>
    <row r="144" spans="1:8" ht="15.75" x14ac:dyDescent="0.25">
      <c r="A144" s="12" t="e">
        <f ca="1">VLOOKUP(B144,'[1]BASE-15KV'!#REF!,2,0)</f>
        <v>#NAME?</v>
      </c>
      <c r="B144" s="18" t="e">
        <f ca="1"/>
        <v>#NAME?</v>
      </c>
      <c r="C144" s="23" t="e">
        <f ca="1">VLOOKUP(B144,'[1]BASE-15KV'!#REF!,3,0)</f>
        <v>#NAME?</v>
      </c>
      <c r="D144" s="24" t="e">
        <f ca="1">VLOOKUP(B144,'[1]BASE-15KV'!#REF!,4,0)</f>
        <v>#NAME?</v>
      </c>
      <c r="E144" s="25" t="e">
        <f>SUMIFS('[1]BASE-15KV'!C:C,'[1]BASE-15KV'!#REF!,'[1]ORÇAMENTO-15KV'!G144)</f>
        <v>#REF!</v>
      </c>
      <c r="F144" s="26" t="e">
        <f>SUMIFS('[1]BASE-15KV'!D:D,'[1]BASE-15KV'!#REF!,'[1]ORÇAMENTO-15KV'!G144)</f>
        <v>#REF!</v>
      </c>
      <c r="H144" s="30"/>
    </row>
    <row r="145" spans="1:8" ht="15.75" x14ac:dyDescent="0.25">
      <c r="A145" s="12" t="e">
        <f ca="1">VLOOKUP(B145,'[1]BASE-15KV'!#REF!,2,0)</f>
        <v>#NAME?</v>
      </c>
      <c r="B145" s="18" t="e">
        <f ca="1"/>
        <v>#NAME?</v>
      </c>
      <c r="C145" s="23" t="e">
        <f ca="1">VLOOKUP(B145,'[1]BASE-15KV'!#REF!,3,0)</f>
        <v>#NAME?</v>
      </c>
      <c r="D145" s="24" t="e">
        <f ca="1">VLOOKUP(B145,'[1]BASE-15KV'!#REF!,4,0)</f>
        <v>#NAME?</v>
      </c>
      <c r="E145" s="25" t="e">
        <f>SUMIFS('[1]BASE-15KV'!C:C,'[1]BASE-15KV'!#REF!,'[1]ORÇAMENTO-15KV'!G145)</f>
        <v>#REF!</v>
      </c>
      <c r="F145" s="26" t="e">
        <f>SUMIFS('[1]BASE-15KV'!D:D,'[1]BASE-15KV'!#REF!,'[1]ORÇAMENTO-15KV'!G145)</f>
        <v>#REF!</v>
      </c>
      <c r="H145" s="30"/>
    </row>
    <row r="146" spans="1:8" ht="15.75" x14ac:dyDescent="0.25">
      <c r="A146" s="12" t="e">
        <f ca="1">VLOOKUP(B146,'[1]BASE-15KV'!#REF!,2,0)</f>
        <v>#NAME?</v>
      </c>
      <c r="B146" s="18" t="e">
        <f ca="1"/>
        <v>#NAME?</v>
      </c>
      <c r="C146" s="23" t="e">
        <f ca="1">VLOOKUP(B146,'[1]BASE-15KV'!#REF!,3,0)</f>
        <v>#NAME?</v>
      </c>
      <c r="D146" s="24" t="e">
        <f ca="1">VLOOKUP(B146,'[1]BASE-15KV'!#REF!,4,0)</f>
        <v>#NAME?</v>
      </c>
      <c r="E146" s="25" t="e">
        <f>SUMIFS('[1]BASE-15KV'!C:C,'[1]BASE-15KV'!#REF!,'[1]ORÇAMENTO-15KV'!G146)</f>
        <v>#REF!</v>
      </c>
      <c r="F146" s="26" t="e">
        <f>SUMIFS('[1]BASE-15KV'!D:D,'[1]BASE-15KV'!#REF!,'[1]ORÇAMENTO-15KV'!G146)</f>
        <v>#REF!</v>
      </c>
      <c r="H146" s="30"/>
    </row>
    <row r="147" spans="1:8" ht="15.75" x14ac:dyDescent="0.25">
      <c r="A147" s="12" t="e">
        <f ca="1">VLOOKUP(B147,'[1]BASE-15KV'!#REF!,2,0)</f>
        <v>#NAME?</v>
      </c>
      <c r="B147" s="18" t="e">
        <f ca="1"/>
        <v>#NAME?</v>
      </c>
      <c r="C147" s="23" t="e">
        <f ca="1">VLOOKUP(B147,'[1]BASE-15KV'!#REF!,3,0)</f>
        <v>#NAME?</v>
      </c>
      <c r="D147" s="24" t="e">
        <f ca="1">VLOOKUP(B147,'[1]BASE-15KV'!#REF!,4,0)</f>
        <v>#NAME?</v>
      </c>
      <c r="E147" s="25" t="e">
        <f>SUMIFS('[1]BASE-15KV'!C:C,'[1]BASE-15KV'!#REF!,'[1]ORÇAMENTO-15KV'!G147)</f>
        <v>#REF!</v>
      </c>
      <c r="F147" s="26" t="e">
        <f>SUMIFS('[1]BASE-15KV'!D:D,'[1]BASE-15KV'!#REF!,'[1]ORÇAMENTO-15KV'!G147)</f>
        <v>#REF!</v>
      </c>
      <c r="H147" s="30"/>
    </row>
    <row r="148" spans="1:8" ht="15.75" x14ac:dyDescent="0.25">
      <c r="A148" s="12" t="e">
        <f ca="1">VLOOKUP(B148,'[1]BASE-15KV'!#REF!,2,0)</f>
        <v>#NAME?</v>
      </c>
      <c r="B148" s="18" t="e">
        <f ca="1"/>
        <v>#NAME?</v>
      </c>
      <c r="C148" s="23" t="e">
        <f ca="1">VLOOKUP(B148,'[1]BASE-15KV'!#REF!,3,0)</f>
        <v>#NAME?</v>
      </c>
      <c r="D148" s="24" t="e">
        <f ca="1">VLOOKUP(B148,'[1]BASE-15KV'!#REF!,4,0)</f>
        <v>#NAME?</v>
      </c>
      <c r="E148" s="25" t="e">
        <f>SUMIFS('[1]BASE-15KV'!C:C,'[1]BASE-15KV'!#REF!,'[1]ORÇAMENTO-15KV'!G148)</f>
        <v>#REF!</v>
      </c>
      <c r="F148" s="26" t="e">
        <f>SUMIFS('[1]BASE-15KV'!D:D,'[1]BASE-15KV'!#REF!,'[1]ORÇAMENTO-15KV'!G148)</f>
        <v>#REF!</v>
      </c>
      <c r="H148" s="30"/>
    </row>
    <row r="149" spans="1:8" ht="16.5" x14ac:dyDescent="0.3">
      <c r="A149" s="12" t="e">
        <f ca="1">VLOOKUP(B149,'[1]BASE-15KV'!#REF!,2,0)</f>
        <v>#NAME?</v>
      </c>
      <c r="B149" s="14" t="e">
        <f ca="1"/>
        <v>#NAME?</v>
      </c>
      <c r="C149" s="23" t="e">
        <f ca="1">VLOOKUP(B149,'[1]BASE-15KV'!#REF!,3,0)</f>
        <v>#NAME?</v>
      </c>
      <c r="D149" s="24" t="e">
        <f ca="1">VLOOKUP(B149,'[1]BASE-15KV'!#REF!,4,0)</f>
        <v>#NAME?</v>
      </c>
      <c r="E149" s="25" t="e">
        <f>SUMIFS('[1]BASE-15KV'!C:C,'[1]BASE-15KV'!#REF!,'[1]ORÇAMENTO-15KV'!G149)</f>
        <v>#REF!</v>
      </c>
      <c r="F149" s="26" t="e">
        <f>SUMIFS('[1]BASE-15KV'!D:D,'[1]BASE-15KV'!#REF!,'[1]ORÇAMENTO-15KV'!G149)</f>
        <v>#REF!</v>
      </c>
      <c r="H149" s="30"/>
    </row>
    <row r="150" spans="1:8" ht="15.75" x14ac:dyDescent="0.25">
      <c r="A150" s="12" t="e">
        <f ca="1">VLOOKUP(B150,'[1]BASE-15KV'!#REF!,2,0)</f>
        <v>#NAME?</v>
      </c>
      <c r="B150" s="13" t="e">
        <f ca="1"/>
        <v>#NAME?</v>
      </c>
      <c r="C150" s="23" t="e">
        <f ca="1">VLOOKUP(B150,'[1]BASE-15KV'!#REF!,3,0)</f>
        <v>#NAME?</v>
      </c>
      <c r="D150" s="24" t="e">
        <f ca="1">VLOOKUP(B150,'[1]BASE-15KV'!#REF!,4,0)</f>
        <v>#NAME?</v>
      </c>
      <c r="E150" s="25" t="e">
        <f>SUMIFS('[1]BASE-15KV'!C:C,'[1]BASE-15KV'!#REF!,'[1]ORÇAMENTO-15KV'!G150)</f>
        <v>#REF!</v>
      </c>
      <c r="F150" s="26" t="e">
        <f>SUMIFS('[1]BASE-15KV'!D:D,'[1]BASE-15KV'!#REF!,'[1]ORÇAMENTO-15KV'!G150)</f>
        <v>#REF!</v>
      </c>
      <c r="H150" s="30"/>
    </row>
    <row r="151" spans="1:8" ht="15.75" x14ac:dyDescent="0.25">
      <c r="A151" s="12" t="e">
        <f ca="1">VLOOKUP(B151,'[1]BASE-15KV'!#REF!,2,0)</f>
        <v>#NAME?</v>
      </c>
      <c r="B151" s="13" t="e">
        <f ca="1"/>
        <v>#NAME?</v>
      </c>
      <c r="C151" s="23" t="e">
        <f ca="1">VLOOKUP(B151,'[1]BASE-15KV'!#REF!,3,0)</f>
        <v>#NAME?</v>
      </c>
      <c r="D151" s="24" t="e">
        <f ca="1">VLOOKUP(B151,'[1]BASE-15KV'!#REF!,4,0)</f>
        <v>#NAME?</v>
      </c>
      <c r="E151" s="25" t="e">
        <f>SUMIFS('[1]BASE-15KV'!C:C,'[1]BASE-15KV'!#REF!,'[1]ORÇAMENTO-15KV'!G151)</f>
        <v>#REF!</v>
      </c>
      <c r="F151" s="26" t="e">
        <f>SUMIFS('[1]BASE-15KV'!D:D,'[1]BASE-15KV'!#REF!,'[1]ORÇAMENTO-15KV'!G151)</f>
        <v>#REF!</v>
      </c>
      <c r="H151" s="30"/>
    </row>
    <row r="152" spans="1:8" ht="16.5" x14ac:dyDescent="0.3">
      <c r="A152" s="12" t="e">
        <f ca="1">VLOOKUP(B152,'[1]BASE-15KV'!#REF!,2,0)</f>
        <v>#NAME?</v>
      </c>
      <c r="B152" s="14" t="e">
        <f ca="1"/>
        <v>#NAME?</v>
      </c>
      <c r="C152" s="23" t="e">
        <f ca="1">VLOOKUP(B152,'[1]BASE-15KV'!#REF!,3,0)</f>
        <v>#NAME?</v>
      </c>
      <c r="D152" s="24" t="e">
        <f ca="1">VLOOKUP(B152,'[1]BASE-15KV'!#REF!,4,0)</f>
        <v>#NAME?</v>
      </c>
      <c r="E152" s="25" t="e">
        <f>SUMIFS('[1]BASE-15KV'!C:C,'[1]BASE-15KV'!#REF!,'[1]ORÇAMENTO-15KV'!G152)</f>
        <v>#REF!</v>
      </c>
      <c r="F152" s="26" t="e">
        <f>SUMIFS('[1]BASE-15KV'!D:D,'[1]BASE-15KV'!#REF!,'[1]ORÇAMENTO-15KV'!G152)</f>
        <v>#REF!</v>
      </c>
      <c r="H152" s="30"/>
    </row>
    <row r="153" spans="1:8" ht="15.75" x14ac:dyDescent="0.25">
      <c r="A153" s="12" t="e">
        <f ca="1">VLOOKUP(B153,'[1]BASE-15KV'!#REF!,2,0)</f>
        <v>#NAME?</v>
      </c>
      <c r="B153" s="13" t="e">
        <f ca="1"/>
        <v>#NAME?</v>
      </c>
      <c r="C153" s="23" t="e">
        <f ca="1">VLOOKUP(B153,'[1]BASE-15KV'!#REF!,3,0)</f>
        <v>#NAME?</v>
      </c>
      <c r="D153" s="24" t="e">
        <f ca="1">VLOOKUP(B153,'[1]BASE-15KV'!#REF!,4,0)</f>
        <v>#NAME?</v>
      </c>
      <c r="E153" s="25" t="e">
        <f>SUMIFS('[1]BASE-15KV'!C:C,'[1]BASE-15KV'!#REF!,'[1]ORÇAMENTO-15KV'!G153)</f>
        <v>#REF!</v>
      </c>
      <c r="F153" s="26" t="e">
        <f>SUMIFS('[1]BASE-15KV'!D:D,'[1]BASE-15KV'!#REF!,'[1]ORÇAMENTO-15KV'!G153)</f>
        <v>#REF!</v>
      </c>
      <c r="H153" s="30"/>
    </row>
    <row r="154" spans="1:8" ht="15.75" x14ac:dyDescent="0.25">
      <c r="A154" s="12" t="e">
        <f ca="1">VLOOKUP(B154,'[1]BASE-15KV'!#REF!,2,0)</f>
        <v>#NAME?</v>
      </c>
      <c r="B154" s="20" t="e">
        <f ca="1"/>
        <v>#NAME?</v>
      </c>
      <c r="C154" s="23" t="e">
        <f ca="1">VLOOKUP(B154,'[1]BASE-15KV'!#REF!,3,0)</f>
        <v>#NAME?</v>
      </c>
      <c r="D154" s="24" t="e">
        <f ca="1">VLOOKUP(B154,'[1]BASE-15KV'!#REF!,4,0)</f>
        <v>#NAME?</v>
      </c>
      <c r="E154" s="25" t="e">
        <f>SUMIFS('[1]BASE-15KV'!C:C,'[1]BASE-15KV'!#REF!,'[1]ORÇAMENTO-15KV'!G154)</f>
        <v>#REF!</v>
      </c>
      <c r="F154" s="26" t="e">
        <f>SUMIFS('[1]BASE-15KV'!D:D,'[1]BASE-15KV'!#REF!,'[1]ORÇAMENTO-15KV'!G154)</f>
        <v>#REF!</v>
      </c>
      <c r="H154" s="30"/>
    </row>
    <row r="155" spans="1:8" ht="16.5" x14ac:dyDescent="0.3">
      <c r="A155" s="12" t="e">
        <f ca="1">VLOOKUP(B155,'[1]BASE-15KV'!#REF!,2,0)</f>
        <v>#NAME?</v>
      </c>
      <c r="B155" s="14" t="e">
        <f ca="1"/>
        <v>#NAME?</v>
      </c>
      <c r="C155" s="23" t="e">
        <f ca="1">VLOOKUP(B155,'[1]BASE-15KV'!#REF!,3,0)</f>
        <v>#NAME?</v>
      </c>
      <c r="D155" s="24" t="e">
        <f ca="1">VLOOKUP(B155,'[1]BASE-15KV'!#REF!,4,0)</f>
        <v>#NAME?</v>
      </c>
      <c r="E155" s="25" t="e">
        <f>SUMIFS('[1]BASE-15KV'!C:C,'[1]BASE-15KV'!#REF!,'[1]ORÇAMENTO-15KV'!G155)</f>
        <v>#REF!</v>
      </c>
      <c r="F155" s="26" t="e">
        <f>SUMIFS('[1]BASE-15KV'!D:D,'[1]BASE-15KV'!#REF!,'[1]ORÇAMENTO-15KV'!G155)</f>
        <v>#REF!</v>
      </c>
      <c r="H155" s="30"/>
    </row>
    <row r="156" spans="1:8" ht="15.75" x14ac:dyDescent="0.25">
      <c r="A156" s="12" t="e">
        <f ca="1">VLOOKUP(B156,'[1]BASE-15KV'!#REF!,2,0)</f>
        <v>#NAME?</v>
      </c>
      <c r="B156" s="13" t="e">
        <f ca="1"/>
        <v>#NAME?</v>
      </c>
      <c r="C156" s="23" t="e">
        <f ca="1">VLOOKUP(B156,'[1]BASE-15KV'!#REF!,3,0)</f>
        <v>#NAME?</v>
      </c>
      <c r="D156" s="24" t="e">
        <f ca="1">VLOOKUP(B156,'[1]BASE-15KV'!#REF!,4,0)</f>
        <v>#NAME?</v>
      </c>
      <c r="E156" s="25" t="e">
        <f>SUMIFS('[1]BASE-15KV'!C:C,'[1]BASE-15KV'!#REF!,'[1]ORÇAMENTO-15KV'!G156)</f>
        <v>#REF!</v>
      </c>
      <c r="F156" s="26" t="e">
        <f>SUMIFS('[1]BASE-15KV'!D:D,'[1]BASE-15KV'!#REF!,'[1]ORÇAMENTO-15KV'!G156)</f>
        <v>#REF!</v>
      </c>
      <c r="H156" s="30"/>
    </row>
    <row r="157" spans="1:8" ht="16.5" x14ac:dyDescent="0.3">
      <c r="A157" s="12" t="e">
        <f ca="1">VLOOKUP(B157,'[1]BASE-15KV'!#REF!,2,0)</f>
        <v>#NAME?</v>
      </c>
      <c r="B157" s="15" t="e">
        <f ca="1"/>
        <v>#NAME?</v>
      </c>
      <c r="C157" s="23" t="e">
        <f ca="1">VLOOKUP(B157,'[1]BASE-15KV'!#REF!,3,0)</f>
        <v>#NAME?</v>
      </c>
      <c r="D157" s="24" t="e">
        <f ca="1">VLOOKUP(B157,'[1]BASE-15KV'!#REF!,4,0)</f>
        <v>#NAME?</v>
      </c>
      <c r="E157" s="25" t="e">
        <f>SUMIFS('[1]BASE-15KV'!C:C,'[1]BASE-15KV'!#REF!,'[1]ORÇAMENTO-15KV'!G157)</f>
        <v>#REF!</v>
      </c>
      <c r="F157" s="26" t="e">
        <f>SUMIFS('[1]BASE-15KV'!D:D,'[1]BASE-15KV'!#REF!,'[1]ORÇAMENTO-15KV'!G157)</f>
        <v>#REF!</v>
      </c>
      <c r="H157" s="30"/>
    </row>
    <row r="158" spans="1:8" ht="16.5" x14ac:dyDescent="0.3">
      <c r="A158" s="12" t="e">
        <f ca="1">VLOOKUP(B158,'[1]BASE-15KV'!#REF!,2,0)</f>
        <v>#NAME?</v>
      </c>
      <c r="B158" s="15" t="e">
        <f ca="1"/>
        <v>#NAME?</v>
      </c>
      <c r="C158" s="23" t="e">
        <f ca="1">VLOOKUP(B158,'[1]BASE-15KV'!#REF!,3,0)</f>
        <v>#NAME?</v>
      </c>
      <c r="D158" s="24" t="e">
        <f ca="1">VLOOKUP(B158,'[1]BASE-15KV'!#REF!,4,0)</f>
        <v>#NAME?</v>
      </c>
      <c r="E158" s="25" t="e">
        <f>SUMIFS('[1]BASE-15KV'!C:C,'[1]BASE-15KV'!#REF!,'[1]ORÇAMENTO-15KV'!G158)</f>
        <v>#REF!</v>
      </c>
      <c r="F158" s="26" t="e">
        <f>SUMIFS('[1]BASE-15KV'!D:D,'[1]BASE-15KV'!#REF!,'[1]ORÇAMENTO-15KV'!G158)</f>
        <v>#REF!</v>
      </c>
      <c r="H158" s="30"/>
    </row>
    <row r="159" spans="1:8" ht="16.5" x14ac:dyDescent="0.3">
      <c r="A159" s="12" t="e">
        <f ca="1">VLOOKUP(B159,'[1]BASE-15KV'!#REF!,2,0)</f>
        <v>#NAME?</v>
      </c>
      <c r="B159" s="14" t="e">
        <f ca="1"/>
        <v>#NAME?</v>
      </c>
      <c r="C159" s="23" t="e">
        <f ca="1">VLOOKUP(B159,'[1]BASE-15KV'!#REF!,3,0)</f>
        <v>#NAME?</v>
      </c>
      <c r="D159" s="24" t="e">
        <f ca="1">VLOOKUP(B159,'[1]BASE-15KV'!#REF!,4,0)</f>
        <v>#NAME?</v>
      </c>
      <c r="E159" s="25" t="e">
        <f>SUMIFS('[1]BASE-15KV'!C:C,'[1]BASE-15KV'!#REF!,'[1]ORÇAMENTO-15KV'!G159)</f>
        <v>#REF!</v>
      </c>
      <c r="F159" s="26" t="e">
        <f>SUMIFS('[1]BASE-15KV'!D:D,'[1]BASE-15KV'!#REF!,'[1]ORÇAMENTO-15KV'!G159)</f>
        <v>#REF!</v>
      </c>
      <c r="H159" s="30"/>
    </row>
    <row r="160" spans="1:8" ht="16.5" x14ac:dyDescent="0.3">
      <c r="A160" s="12" t="e">
        <f ca="1">VLOOKUP(B160,'[1]BASE-15KV'!#REF!,2,0)</f>
        <v>#NAME?</v>
      </c>
      <c r="B160" s="14" t="e">
        <f ca="1"/>
        <v>#NAME?</v>
      </c>
      <c r="C160" s="23" t="e">
        <f ca="1">VLOOKUP(B160,'[1]BASE-15KV'!#REF!,3,0)</f>
        <v>#NAME?</v>
      </c>
      <c r="D160" s="24" t="e">
        <f ca="1">VLOOKUP(B160,'[1]BASE-15KV'!#REF!,4,0)</f>
        <v>#NAME?</v>
      </c>
      <c r="E160" s="25" t="e">
        <f>SUMIFS('[1]BASE-15KV'!C:C,'[1]BASE-15KV'!#REF!,'[1]ORÇAMENTO-15KV'!G160)</f>
        <v>#REF!</v>
      </c>
      <c r="F160" s="26" t="e">
        <f>SUMIFS('[1]BASE-15KV'!D:D,'[1]BASE-15KV'!#REF!,'[1]ORÇAMENTO-15KV'!G160)</f>
        <v>#REF!</v>
      </c>
      <c r="H160" s="30"/>
    </row>
    <row r="161" spans="1:8" ht="16.5" x14ac:dyDescent="0.3">
      <c r="A161" s="12" t="e">
        <f ca="1">VLOOKUP(B161,'[1]BASE-15KV'!#REF!,2,0)</f>
        <v>#NAME?</v>
      </c>
      <c r="B161" s="14" t="e">
        <f ca="1"/>
        <v>#NAME?</v>
      </c>
      <c r="C161" s="23" t="e">
        <f ca="1">VLOOKUP(B161,'[1]BASE-15KV'!#REF!,3,0)</f>
        <v>#NAME?</v>
      </c>
      <c r="D161" s="24" t="e">
        <f ca="1">VLOOKUP(B161,'[1]BASE-15KV'!#REF!,4,0)</f>
        <v>#NAME?</v>
      </c>
      <c r="E161" s="25" t="e">
        <f>SUMIFS('[1]BASE-15KV'!C:C,'[1]BASE-15KV'!#REF!,'[1]ORÇAMENTO-15KV'!G161)</f>
        <v>#REF!</v>
      </c>
      <c r="F161" s="26" t="e">
        <f>SUMIFS('[1]BASE-15KV'!D:D,'[1]BASE-15KV'!#REF!,'[1]ORÇAMENTO-15KV'!G161)</f>
        <v>#REF!</v>
      </c>
      <c r="H161" s="30"/>
    </row>
    <row r="162" spans="1:8" ht="16.5" x14ac:dyDescent="0.3">
      <c r="A162" s="12" t="e">
        <f ca="1">VLOOKUP(B162,'[1]BASE-15KV'!#REF!,2,0)</f>
        <v>#NAME?</v>
      </c>
      <c r="B162" s="14" t="e">
        <f ca="1"/>
        <v>#NAME?</v>
      </c>
      <c r="C162" s="23" t="e">
        <f ca="1">VLOOKUP(B162,'[1]BASE-15KV'!#REF!,3,0)</f>
        <v>#NAME?</v>
      </c>
      <c r="D162" s="24" t="e">
        <f ca="1">VLOOKUP(B162,'[1]BASE-15KV'!#REF!,4,0)</f>
        <v>#NAME?</v>
      </c>
      <c r="E162" s="25" t="e">
        <f>SUMIFS('[1]BASE-15KV'!C:C,'[1]BASE-15KV'!#REF!,'[1]ORÇAMENTO-15KV'!G162)</f>
        <v>#REF!</v>
      </c>
      <c r="F162" s="26" t="e">
        <f>SUMIFS('[1]BASE-15KV'!D:D,'[1]BASE-15KV'!#REF!,'[1]ORÇAMENTO-15KV'!G162)</f>
        <v>#REF!</v>
      </c>
      <c r="H162" s="30"/>
    </row>
    <row r="163" spans="1:8" ht="15.75" x14ac:dyDescent="0.25">
      <c r="A163" s="12" t="e">
        <f ca="1">VLOOKUP(B163,'[1]BASE-15KV'!#REF!,2,0)</f>
        <v>#NAME?</v>
      </c>
      <c r="B163" s="18" t="e">
        <f ca="1"/>
        <v>#NAME?</v>
      </c>
      <c r="C163" s="23" t="e">
        <f ca="1">VLOOKUP(B163,'[1]BASE-15KV'!#REF!,3,0)</f>
        <v>#NAME?</v>
      </c>
      <c r="D163" s="24" t="e">
        <f ca="1">VLOOKUP(B163,'[1]BASE-15KV'!#REF!,4,0)</f>
        <v>#NAME?</v>
      </c>
      <c r="E163" s="25" t="e">
        <f>SUMIFS('[1]BASE-15KV'!C:C,'[1]BASE-15KV'!#REF!,'[1]ORÇAMENTO-15KV'!G163)</f>
        <v>#REF!</v>
      </c>
      <c r="F163" s="26" t="e">
        <f>SUMIFS('[1]BASE-15KV'!D:D,'[1]BASE-15KV'!#REF!,'[1]ORÇAMENTO-15KV'!G163)</f>
        <v>#REF!</v>
      </c>
      <c r="H163" s="30"/>
    </row>
    <row r="164" spans="1:8" ht="15.75" x14ac:dyDescent="0.25">
      <c r="A164" s="12" t="e">
        <f ca="1">VLOOKUP(B164,'[1]BASE-15KV'!#REF!,2,0)</f>
        <v>#NAME?</v>
      </c>
      <c r="B164" s="18" t="e">
        <f ca="1"/>
        <v>#NAME?</v>
      </c>
      <c r="C164" s="23" t="e">
        <f ca="1">VLOOKUP(B164,'[1]BASE-15KV'!#REF!,3,0)</f>
        <v>#NAME?</v>
      </c>
      <c r="D164" s="24" t="e">
        <f ca="1">VLOOKUP(B164,'[1]BASE-15KV'!#REF!,4,0)</f>
        <v>#NAME?</v>
      </c>
      <c r="E164" s="25" t="e">
        <f>SUMIFS('[1]BASE-15KV'!C:C,'[1]BASE-15KV'!#REF!,'[1]ORÇAMENTO-15KV'!G164)</f>
        <v>#REF!</v>
      </c>
      <c r="F164" s="26" t="e">
        <f>SUMIFS('[1]BASE-15KV'!D:D,'[1]BASE-15KV'!#REF!,'[1]ORÇAMENTO-15KV'!G164)</f>
        <v>#REF!</v>
      </c>
      <c r="H164" s="30"/>
    </row>
    <row r="165" spans="1:8" ht="15.75" x14ac:dyDescent="0.25">
      <c r="A165" s="12" t="e">
        <f ca="1">VLOOKUP(B165,'[1]BASE-15KV'!#REF!,2,0)</f>
        <v>#NAME?</v>
      </c>
      <c r="B165" s="18" t="e">
        <f ca="1"/>
        <v>#NAME?</v>
      </c>
      <c r="C165" s="23" t="e">
        <f ca="1">VLOOKUP(B165,'[1]BASE-15KV'!#REF!,3,0)</f>
        <v>#NAME?</v>
      </c>
      <c r="D165" s="24" t="e">
        <f ca="1">VLOOKUP(B165,'[1]BASE-15KV'!#REF!,4,0)</f>
        <v>#NAME?</v>
      </c>
      <c r="E165" s="25" t="e">
        <f>SUMIFS('[1]BASE-15KV'!C:C,'[1]BASE-15KV'!#REF!,'[1]ORÇAMENTO-15KV'!G165)</f>
        <v>#REF!</v>
      </c>
      <c r="F165" s="26" t="e">
        <f>SUMIFS('[1]BASE-15KV'!D:D,'[1]BASE-15KV'!#REF!,'[1]ORÇAMENTO-15KV'!G165)</f>
        <v>#REF!</v>
      </c>
      <c r="H165" s="30"/>
    </row>
    <row r="166" spans="1:8" ht="15.75" x14ac:dyDescent="0.25">
      <c r="A166" s="12" t="e">
        <f ca="1">VLOOKUP(B166,'[1]BASE-15KV'!#REF!,2,0)</f>
        <v>#NAME?</v>
      </c>
      <c r="B166" s="18" t="e">
        <f ca="1"/>
        <v>#NAME?</v>
      </c>
      <c r="C166" s="23" t="e">
        <f ca="1">VLOOKUP(B166,'[1]BASE-15KV'!#REF!,3,0)</f>
        <v>#NAME?</v>
      </c>
      <c r="D166" s="24" t="e">
        <f ca="1">VLOOKUP(B166,'[1]BASE-15KV'!#REF!,4,0)</f>
        <v>#NAME?</v>
      </c>
      <c r="E166" s="25" t="e">
        <f>SUMIFS('[1]BASE-15KV'!C:C,'[1]BASE-15KV'!#REF!,'[1]ORÇAMENTO-15KV'!G166)</f>
        <v>#REF!</v>
      </c>
      <c r="F166" s="26" t="e">
        <f>SUMIFS('[1]BASE-15KV'!D:D,'[1]BASE-15KV'!#REF!,'[1]ORÇAMENTO-15KV'!G166)</f>
        <v>#REF!</v>
      </c>
      <c r="H166" s="30"/>
    </row>
    <row r="167" spans="1:8" ht="16.5" x14ac:dyDescent="0.3">
      <c r="A167" s="12" t="e">
        <f ca="1">VLOOKUP(B167,'[1]BASE-15KV'!#REF!,2,0)</f>
        <v>#NAME?</v>
      </c>
      <c r="B167" s="21" t="e">
        <f ca="1"/>
        <v>#NAME?</v>
      </c>
      <c r="C167" s="23" t="e">
        <f ca="1">VLOOKUP(B167,'[1]BASE-15KV'!#REF!,3,0)</f>
        <v>#NAME?</v>
      </c>
      <c r="D167" s="24" t="e">
        <f ca="1">VLOOKUP(B167,'[1]BASE-15KV'!#REF!,4,0)</f>
        <v>#NAME?</v>
      </c>
      <c r="E167" s="25" t="e">
        <f>SUMIFS('[1]BASE-15KV'!C:C,'[1]BASE-15KV'!#REF!,'[1]ORÇAMENTO-15KV'!G167)</f>
        <v>#REF!</v>
      </c>
      <c r="F167" s="26" t="e">
        <f>SUMIFS('[1]BASE-15KV'!D:D,'[1]BASE-15KV'!#REF!,'[1]ORÇAMENTO-15KV'!G167)</f>
        <v>#REF!</v>
      </c>
      <c r="H167" s="30"/>
    </row>
    <row r="168" spans="1:8" ht="16.5" x14ac:dyDescent="0.3">
      <c r="A168" s="12" t="e">
        <f ca="1">VLOOKUP(B168,'[1]BASE-15KV'!#REF!,2,0)</f>
        <v>#NAME?</v>
      </c>
      <c r="B168" s="21" t="e">
        <f ca="1"/>
        <v>#NAME?</v>
      </c>
      <c r="C168" s="23" t="e">
        <f ca="1">VLOOKUP(B168,'[1]BASE-15KV'!#REF!,3,0)</f>
        <v>#NAME?</v>
      </c>
      <c r="D168" s="24" t="e">
        <f ca="1">VLOOKUP(B168,'[1]BASE-15KV'!#REF!,4,0)</f>
        <v>#NAME?</v>
      </c>
      <c r="E168" s="25" t="e">
        <f>SUMIFS('[1]BASE-15KV'!C:C,'[1]BASE-15KV'!#REF!,'[1]ORÇAMENTO-15KV'!G168)</f>
        <v>#REF!</v>
      </c>
      <c r="F168" s="26" t="e">
        <f>SUMIFS('[1]BASE-15KV'!D:D,'[1]BASE-15KV'!#REF!,'[1]ORÇAMENTO-15KV'!G168)</f>
        <v>#REF!</v>
      </c>
      <c r="H168" s="30"/>
    </row>
    <row r="169" spans="1:8" ht="16.5" x14ac:dyDescent="0.3">
      <c r="A169" s="12" t="e">
        <f ca="1">VLOOKUP(B169,'[1]BASE-15KV'!#REF!,2,0)</f>
        <v>#NAME?</v>
      </c>
      <c r="B169" s="22" t="e">
        <f ca="1"/>
        <v>#NAME?</v>
      </c>
      <c r="C169" s="23" t="e">
        <f ca="1">VLOOKUP(B169,'[1]BASE-15KV'!#REF!,3,0)</f>
        <v>#NAME?</v>
      </c>
      <c r="D169" s="24" t="e">
        <f ca="1">VLOOKUP(B169,'[1]BASE-15KV'!#REF!,4,0)</f>
        <v>#NAME?</v>
      </c>
      <c r="E169" s="25" t="e">
        <f>SUMIFS('[1]BASE-15KV'!C:C,'[1]BASE-15KV'!#REF!,'[1]ORÇAMENTO-15KV'!G169)</f>
        <v>#REF!</v>
      </c>
      <c r="F169" s="26" t="e">
        <f>SUMIFS('[1]BASE-15KV'!D:D,'[1]BASE-15KV'!#REF!,'[1]ORÇAMENTO-15KV'!G169)</f>
        <v>#REF!</v>
      </c>
      <c r="H169" s="30"/>
    </row>
    <row r="170" spans="1:8" ht="15.75" x14ac:dyDescent="0.25">
      <c r="A170" s="66" t="s">
        <v>148</v>
      </c>
      <c r="B170" s="67"/>
      <c r="C170" s="31"/>
      <c r="D170" s="32"/>
      <c r="E170" s="33"/>
      <c r="F170" s="34">
        <f>SUMIF(F6:F168,"&gt;0")</f>
        <v>0</v>
      </c>
      <c r="H170" s="30"/>
    </row>
    <row r="171" spans="1:8" ht="15.75" x14ac:dyDescent="0.25">
      <c r="A171" s="66" t="s">
        <v>149</v>
      </c>
      <c r="B171" s="67"/>
      <c r="C171" s="31"/>
      <c r="D171" s="35">
        <v>0.13700000000000001</v>
      </c>
      <c r="E171" s="33"/>
      <c r="F171" s="36">
        <f>F170*D171</f>
        <v>0</v>
      </c>
      <c r="H171" s="30"/>
    </row>
    <row r="172" spans="1:8" ht="15.75" x14ac:dyDescent="0.25">
      <c r="A172" s="66" t="s">
        <v>150</v>
      </c>
      <c r="B172" s="67"/>
      <c r="C172" s="31"/>
      <c r="D172" s="32"/>
      <c r="E172" s="33"/>
      <c r="F172" s="36">
        <f>F170+F171</f>
        <v>0</v>
      </c>
      <c r="H172" s="30"/>
    </row>
  </sheetData>
  <mergeCells count="10">
    <mergeCell ref="A170:B170"/>
    <mergeCell ref="A171:B171"/>
    <mergeCell ref="A172:B172"/>
    <mergeCell ref="C1:F1"/>
    <mergeCell ref="J1:L2"/>
    <mergeCell ref="C2:F2"/>
    <mergeCell ref="C3:F3"/>
    <mergeCell ref="J3:L3"/>
    <mergeCell ref="B4:F4"/>
    <mergeCell ref="J4:J71"/>
  </mergeCells>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1D37D-D5CB-4FA9-A755-C6FB9967C1B2}">
  <dimension ref="A1:D807"/>
  <sheetViews>
    <sheetView tabSelected="1" workbookViewId="0">
      <selection activeCell="D1" sqref="D1"/>
    </sheetView>
  </sheetViews>
  <sheetFormatPr defaultRowHeight="15" x14ac:dyDescent="0.25"/>
  <cols>
    <col min="1" max="1" width="8.28515625" bestFit="1" customWidth="1"/>
    <col min="2" max="2" width="10.85546875" bestFit="1" customWidth="1"/>
    <col min="3" max="3" width="28.28515625" customWidth="1"/>
    <col min="4" max="4" width="15.85546875" customWidth="1"/>
  </cols>
  <sheetData>
    <row r="1" spans="1:4" x14ac:dyDescent="0.25">
      <c r="A1" s="55" t="s">
        <v>1077</v>
      </c>
      <c r="B1" s="55" t="s">
        <v>1078</v>
      </c>
      <c r="C1" s="55" t="s">
        <v>1079</v>
      </c>
      <c r="D1" s="65" t="s">
        <v>355</v>
      </c>
    </row>
    <row r="2" spans="1:4" ht="15.75" x14ac:dyDescent="0.3">
      <c r="A2" s="19">
        <v>614235</v>
      </c>
      <c r="B2" s="19">
        <v>233</v>
      </c>
      <c r="C2" s="43" t="s">
        <v>356</v>
      </c>
      <c r="D2" s="56">
        <v>15.48</v>
      </c>
    </row>
    <row r="3" spans="1:4" ht="15.75" x14ac:dyDescent="0.3">
      <c r="A3" s="19">
        <v>90303</v>
      </c>
      <c r="B3" s="19">
        <v>1000</v>
      </c>
      <c r="C3" s="43" t="s">
        <v>308</v>
      </c>
      <c r="D3" s="56">
        <v>0.92295748344370854</v>
      </c>
    </row>
    <row r="4" spans="1:4" ht="15.75" x14ac:dyDescent="0.3">
      <c r="A4" s="19">
        <v>32431</v>
      </c>
      <c r="B4" s="19">
        <v>1002</v>
      </c>
      <c r="C4" s="43" t="s">
        <v>357</v>
      </c>
      <c r="D4" s="56">
        <v>9.4848633211070368</v>
      </c>
    </row>
    <row r="5" spans="1:4" ht="15.75" x14ac:dyDescent="0.3">
      <c r="A5" s="19" t="s">
        <v>303</v>
      </c>
      <c r="B5" s="19">
        <v>1107</v>
      </c>
      <c r="C5" s="43" t="s">
        <v>358</v>
      </c>
      <c r="D5" s="56">
        <v>2.86</v>
      </c>
    </row>
    <row r="6" spans="1:4" ht="15.75" x14ac:dyDescent="0.3">
      <c r="A6" s="19">
        <v>4605</v>
      </c>
      <c r="B6" s="19">
        <v>3093</v>
      </c>
      <c r="C6" s="43" t="s">
        <v>331</v>
      </c>
      <c r="D6" s="56">
        <v>675</v>
      </c>
    </row>
    <row r="7" spans="1:4" ht="15.75" x14ac:dyDescent="0.3">
      <c r="A7" s="19">
        <v>4603</v>
      </c>
      <c r="B7" s="19">
        <v>3092</v>
      </c>
      <c r="C7" s="43" t="s">
        <v>328</v>
      </c>
      <c r="D7" s="56">
        <v>538</v>
      </c>
    </row>
    <row r="8" spans="1:4" ht="15.75" x14ac:dyDescent="0.3">
      <c r="A8" s="19">
        <v>50604</v>
      </c>
      <c r="B8" s="19">
        <v>16206</v>
      </c>
      <c r="C8" s="43" t="s">
        <v>329</v>
      </c>
      <c r="D8" s="56">
        <v>6.99</v>
      </c>
    </row>
    <row r="9" spans="1:4" ht="15.75" x14ac:dyDescent="0.3">
      <c r="A9" s="19">
        <v>722</v>
      </c>
      <c r="B9" s="19">
        <v>11011</v>
      </c>
      <c r="C9" s="43" t="s">
        <v>330</v>
      </c>
      <c r="D9" s="56">
        <v>1.8</v>
      </c>
    </row>
    <row r="10" spans="1:4" ht="15.75" x14ac:dyDescent="0.3">
      <c r="A10" s="19">
        <v>612317</v>
      </c>
      <c r="B10" s="19">
        <v>1172</v>
      </c>
      <c r="C10" s="43" t="s">
        <v>283</v>
      </c>
      <c r="D10" s="56">
        <v>4.57</v>
      </c>
    </row>
    <row r="11" spans="1:4" ht="15.75" x14ac:dyDescent="0.3">
      <c r="A11" s="19">
        <v>90458</v>
      </c>
      <c r="B11" s="19">
        <v>93113</v>
      </c>
      <c r="C11" s="40" t="s">
        <v>227</v>
      </c>
      <c r="D11" s="56">
        <v>6.06</v>
      </c>
    </row>
    <row r="12" spans="1:4" ht="15.75" x14ac:dyDescent="0.3">
      <c r="A12" s="19">
        <v>116</v>
      </c>
      <c r="B12" s="19">
        <v>1008</v>
      </c>
      <c r="C12" s="43" t="s">
        <v>359</v>
      </c>
      <c r="D12" s="56">
        <v>1.0802444444444446</v>
      </c>
    </row>
    <row r="13" spans="1:4" ht="15.75" x14ac:dyDescent="0.3">
      <c r="A13" s="19" t="s">
        <v>321</v>
      </c>
      <c r="B13" s="19" t="s">
        <v>322</v>
      </c>
      <c r="C13" s="43" t="s">
        <v>323</v>
      </c>
      <c r="D13" s="56">
        <v>5205.28</v>
      </c>
    </row>
    <row r="14" spans="1:4" ht="15.75" x14ac:dyDescent="0.3">
      <c r="A14" s="19" t="s">
        <v>324</v>
      </c>
      <c r="B14" s="19">
        <v>6053</v>
      </c>
      <c r="C14" s="43" t="s">
        <v>325</v>
      </c>
      <c r="D14" s="56">
        <v>7992.07</v>
      </c>
    </row>
    <row r="15" spans="1:4" ht="15.75" x14ac:dyDescent="0.3">
      <c r="A15" s="19">
        <v>90586</v>
      </c>
      <c r="B15" s="19">
        <v>93117</v>
      </c>
      <c r="C15" s="43" t="s">
        <v>191</v>
      </c>
      <c r="D15" s="56">
        <v>11.88</v>
      </c>
    </row>
    <row r="16" spans="1:4" ht="15.75" x14ac:dyDescent="0.3">
      <c r="A16" s="19">
        <v>90313</v>
      </c>
      <c r="B16" s="19">
        <v>1009</v>
      </c>
      <c r="C16" s="43" t="s">
        <v>360</v>
      </c>
      <c r="D16" s="56">
        <v>1.31</v>
      </c>
    </row>
    <row r="17" spans="1:4" ht="15.75" x14ac:dyDescent="0.3">
      <c r="A17" s="19">
        <v>90314</v>
      </c>
      <c r="B17" s="19">
        <v>1011</v>
      </c>
      <c r="C17" s="43" t="s">
        <v>361</v>
      </c>
      <c r="D17" s="56">
        <v>1.8072602739726027</v>
      </c>
    </row>
    <row r="18" spans="1:4" ht="15.75" x14ac:dyDescent="0.3">
      <c r="A18" s="19">
        <v>4232</v>
      </c>
      <c r="B18" s="19">
        <v>1015</v>
      </c>
      <c r="C18" s="43" t="s">
        <v>362</v>
      </c>
      <c r="D18" s="56">
        <v>2.4458574267333808</v>
      </c>
    </row>
    <row r="19" spans="1:4" ht="15.75" x14ac:dyDescent="0.3">
      <c r="A19" s="19">
        <v>90477</v>
      </c>
      <c r="B19" s="19">
        <v>1016</v>
      </c>
      <c r="C19" s="43" t="s">
        <v>363</v>
      </c>
      <c r="D19" s="56">
        <v>3.6172</v>
      </c>
    </row>
    <row r="20" spans="1:4" ht="15.75" x14ac:dyDescent="0.3">
      <c r="A20" s="19">
        <v>32324</v>
      </c>
      <c r="B20" s="19">
        <v>1020</v>
      </c>
      <c r="C20" s="43" t="s">
        <v>364</v>
      </c>
      <c r="D20" s="56">
        <v>2.9244252525252525</v>
      </c>
    </row>
    <row r="21" spans="1:4" ht="15.75" x14ac:dyDescent="0.3">
      <c r="A21" s="19">
        <v>90820</v>
      </c>
      <c r="B21" s="19">
        <v>1021</v>
      </c>
      <c r="C21" s="43" t="s">
        <v>365</v>
      </c>
      <c r="D21" s="56">
        <v>1.6799000000000002</v>
      </c>
    </row>
    <row r="22" spans="1:4" ht="15.75" x14ac:dyDescent="0.3">
      <c r="A22" s="19">
        <v>90797</v>
      </c>
      <c r="B22" s="19">
        <v>1022</v>
      </c>
      <c r="C22" s="43" t="s">
        <v>366</v>
      </c>
      <c r="D22" s="56">
        <v>3.0652229999999996</v>
      </c>
    </row>
    <row r="23" spans="1:4" ht="15.75" x14ac:dyDescent="0.3">
      <c r="A23" s="19">
        <v>90791</v>
      </c>
      <c r="B23" s="19">
        <v>1023</v>
      </c>
      <c r="C23" s="43" t="s">
        <v>367</v>
      </c>
      <c r="D23" s="56">
        <v>5.8569227499999998</v>
      </c>
    </row>
    <row r="24" spans="1:4" ht="15.75" x14ac:dyDescent="0.3">
      <c r="A24" s="19">
        <v>90797</v>
      </c>
      <c r="B24" s="19">
        <v>1024</v>
      </c>
      <c r="C24" s="43" t="s">
        <v>368</v>
      </c>
      <c r="D24" s="56">
        <v>7.7894107285828662</v>
      </c>
    </row>
    <row r="25" spans="1:4" ht="15.75" x14ac:dyDescent="0.3">
      <c r="A25" s="19">
        <v>90685</v>
      </c>
      <c r="B25" s="19">
        <v>1025</v>
      </c>
      <c r="C25" s="43" t="s">
        <v>369</v>
      </c>
      <c r="D25" s="56">
        <v>6.4757014847809939</v>
      </c>
    </row>
    <row r="26" spans="1:4" ht="15.75" x14ac:dyDescent="0.3">
      <c r="A26" s="19">
        <v>90791</v>
      </c>
      <c r="B26" s="19">
        <v>1027</v>
      </c>
      <c r="C26" s="43" t="s">
        <v>370</v>
      </c>
      <c r="D26" s="56">
        <v>2.6812736354273947</v>
      </c>
    </row>
    <row r="27" spans="1:4" ht="15.75" x14ac:dyDescent="0.3">
      <c r="A27" s="19">
        <v>90710</v>
      </c>
      <c r="B27" s="19">
        <v>1030</v>
      </c>
      <c r="C27" s="43" t="s">
        <v>371</v>
      </c>
      <c r="D27" s="56">
        <v>47.802021290322578</v>
      </c>
    </row>
    <row r="28" spans="1:4" ht="15.75" x14ac:dyDescent="0.3">
      <c r="A28" s="19">
        <v>40</v>
      </c>
      <c r="B28" s="19">
        <v>1031</v>
      </c>
      <c r="C28" s="43" t="s">
        <v>372</v>
      </c>
      <c r="D28" s="56">
        <v>1.3965000000000001</v>
      </c>
    </row>
    <row r="29" spans="1:4" ht="15.75" x14ac:dyDescent="0.3">
      <c r="A29" s="19">
        <v>90711</v>
      </c>
      <c r="B29" s="19">
        <v>1035</v>
      </c>
      <c r="C29" s="43" t="s">
        <v>373</v>
      </c>
      <c r="D29" s="56">
        <v>10.492964167289021</v>
      </c>
    </row>
    <row r="30" spans="1:4" ht="15.75" x14ac:dyDescent="0.3">
      <c r="A30" s="19">
        <v>90414</v>
      </c>
      <c r="B30" s="19">
        <v>1038</v>
      </c>
      <c r="C30" s="43" t="s">
        <v>374</v>
      </c>
      <c r="D30" s="56">
        <v>9.9993999999999996</v>
      </c>
    </row>
    <row r="31" spans="1:4" ht="15.75" x14ac:dyDescent="0.3">
      <c r="A31" s="19">
        <v>32317</v>
      </c>
      <c r="B31" s="19">
        <v>1045</v>
      </c>
      <c r="C31" s="43" t="s">
        <v>180</v>
      </c>
      <c r="D31" s="56">
        <v>8.1468000000000007</v>
      </c>
    </row>
    <row r="32" spans="1:4" ht="15.75" x14ac:dyDescent="0.3">
      <c r="A32" s="19">
        <v>90685</v>
      </c>
      <c r="B32" s="19">
        <v>1050</v>
      </c>
      <c r="C32" s="43" t="s">
        <v>375</v>
      </c>
      <c r="D32" s="56">
        <v>4.2092444444444448</v>
      </c>
    </row>
    <row r="33" spans="1:4" ht="15.75" x14ac:dyDescent="0.3">
      <c r="A33" s="19">
        <v>90472</v>
      </c>
      <c r="B33" s="19">
        <v>1056</v>
      </c>
      <c r="C33" s="43" t="s">
        <v>376</v>
      </c>
      <c r="D33" s="56">
        <v>1.1751101435802085</v>
      </c>
    </row>
    <row r="34" spans="1:4" ht="15.75" x14ac:dyDescent="0.3">
      <c r="A34" s="19">
        <v>90466</v>
      </c>
      <c r="B34" s="19">
        <v>1057</v>
      </c>
      <c r="C34" s="43" t="s">
        <v>236</v>
      </c>
      <c r="D34" s="56">
        <v>4.4115670103092786</v>
      </c>
    </row>
    <row r="35" spans="1:4" ht="15.75" x14ac:dyDescent="0.3">
      <c r="A35" s="19">
        <v>90473</v>
      </c>
      <c r="B35" s="19">
        <v>1058</v>
      </c>
      <c r="C35" s="43" t="s">
        <v>377</v>
      </c>
      <c r="D35" s="56">
        <v>3.19</v>
      </c>
    </row>
    <row r="36" spans="1:4" ht="15.75" x14ac:dyDescent="0.3">
      <c r="A36" s="19">
        <v>90791</v>
      </c>
      <c r="B36" s="19">
        <v>1063</v>
      </c>
      <c r="C36" s="43" t="s">
        <v>198</v>
      </c>
      <c r="D36" s="56">
        <v>5.8278470343392295</v>
      </c>
    </row>
    <row r="37" spans="1:4" ht="15.75" x14ac:dyDescent="0.3">
      <c r="A37" s="19">
        <v>90790</v>
      </c>
      <c r="B37" s="19">
        <v>1066</v>
      </c>
      <c r="C37" s="43" t="s">
        <v>378</v>
      </c>
      <c r="D37" s="56">
        <v>5.8733787500000005</v>
      </c>
    </row>
    <row r="38" spans="1:4" ht="15.75" x14ac:dyDescent="0.3">
      <c r="A38" s="19">
        <v>90792</v>
      </c>
      <c r="B38" s="19">
        <v>1069</v>
      </c>
      <c r="C38" s="43" t="s">
        <v>379</v>
      </c>
      <c r="D38" s="56">
        <v>6.8241615483870968</v>
      </c>
    </row>
    <row r="39" spans="1:4" ht="15.75" x14ac:dyDescent="0.3">
      <c r="A39" s="19">
        <v>90792</v>
      </c>
      <c r="B39" s="19">
        <v>1072</v>
      </c>
      <c r="C39" s="43" t="s">
        <v>380</v>
      </c>
      <c r="D39" s="56">
        <v>8.587738655462184</v>
      </c>
    </row>
    <row r="40" spans="1:4" ht="15.75" x14ac:dyDescent="0.3">
      <c r="A40" s="19">
        <v>90795</v>
      </c>
      <c r="B40" s="19">
        <v>1077</v>
      </c>
      <c r="C40" s="43" t="s">
        <v>381</v>
      </c>
      <c r="D40" s="56">
        <v>15.296566225165563</v>
      </c>
    </row>
    <row r="41" spans="1:4" ht="15.75" x14ac:dyDescent="0.3">
      <c r="A41" s="19">
        <v>90471</v>
      </c>
      <c r="B41" s="19">
        <v>1079</v>
      </c>
      <c r="C41" s="43" t="s">
        <v>221</v>
      </c>
      <c r="D41" s="56">
        <v>2.1171314541775077</v>
      </c>
    </row>
    <row r="42" spans="1:4" ht="15.75" x14ac:dyDescent="0.3">
      <c r="A42" s="19">
        <v>90258</v>
      </c>
      <c r="B42" s="19">
        <v>1100</v>
      </c>
      <c r="C42" s="43" t="s">
        <v>382</v>
      </c>
      <c r="D42" s="56">
        <v>15.372152275862069</v>
      </c>
    </row>
    <row r="43" spans="1:4" ht="15.75" x14ac:dyDescent="0.3">
      <c r="A43" s="19">
        <v>669920</v>
      </c>
      <c r="B43" s="19">
        <v>1101</v>
      </c>
      <c r="C43" s="43" t="s">
        <v>383</v>
      </c>
      <c r="D43" s="56">
        <v>0</v>
      </c>
    </row>
    <row r="44" spans="1:4" ht="15.75" x14ac:dyDescent="0.3">
      <c r="A44" s="19">
        <v>621834</v>
      </c>
      <c r="B44" s="19">
        <v>1105</v>
      </c>
      <c r="C44" s="43" t="s">
        <v>384</v>
      </c>
      <c r="D44" s="56">
        <v>0</v>
      </c>
    </row>
    <row r="45" spans="1:4" ht="15.75" x14ac:dyDescent="0.3">
      <c r="A45" s="19">
        <v>90255</v>
      </c>
      <c r="B45" s="19">
        <v>1109</v>
      </c>
      <c r="C45" s="43" t="s">
        <v>385</v>
      </c>
      <c r="D45" s="56">
        <v>1.52</v>
      </c>
    </row>
    <row r="46" spans="1:4" ht="15.75" x14ac:dyDescent="0.3">
      <c r="A46" s="19">
        <v>90560</v>
      </c>
      <c r="B46" s="19">
        <v>1110</v>
      </c>
      <c r="C46" s="43" t="s">
        <v>386</v>
      </c>
      <c r="D46" s="56">
        <v>3.4845474995673995</v>
      </c>
    </row>
    <row r="47" spans="1:4" ht="15.75" x14ac:dyDescent="0.3">
      <c r="A47" s="19">
        <v>90646</v>
      </c>
      <c r="B47" s="19">
        <v>1111</v>
      </c>
      <c r="C47" s="43" t="s">
        <v>387</v>
      </c>
      <c r="D47" s="56">
        <v>40.090000000000003</v>
      </c>
    </row>
    <row r="48" spans="1:4" ht="15.75" x14ac:dyDescent="0.3">
      <c r="A48" s="19">
        <v>90260</v>
      </c>
      <c r="B48" s="19">
        <v>1118</v>
      </c>
      <c r="C48" s="43" t="s">
        <v>286</v>
      </c>
      <c r="D48" s="56">
        <v>5.3468</v>
      </c>
    </row>
    <row r="49" spans="1:4" ht="15.75" x14ac:dyDescent="0.3">
      <c r="A49" s="19" t="s">
        <v>287</v>
      </c>
      <c r="B49" s="19">
        <v>1860</v>
      </c>
      <c r="C49" s="43" t="s">
        <v>288</v>
      </c>
      <c r="D49" s="56">
        <v>12.2</v>
      </c>
    </row>
    <row r="50" spans="1:4" ht="15.75" x14ac:dyDescent="0.3">
      <c r="A50" s="19">
        <v>690303</v>
      </c>
      <c r="B50" s="19">
        <v>1122</v>
      </c>
      <c r="C50" s="43" t="s">
        <v>388</v>
      </c>
      <c r="D50" s="56">
        <v>1.6770630408163263</v>
      </c>
    </row>
    <row r="51" spans="1:4" ht="15.75" x14ac:dyDescent="0.3">
      <c r="A51" s="19">
        <v>90264</v>
      </c>
      <c r="B51" s="19">
        <v>1125</v>
      </c>
      <c r="C51" s="43" t="s">
        <v>293</v>
      </c>
      <c r="D51" s="56">
        <v>12.3210145625</v>
      </c>
    </row>
    <row r="52" spans="1:4" ht="15.75" x14ac:dyDescent="0.3">
      <c r="A52" s="19">
        <v>90537</v>
      </c>
      <c r="B52" s="19">
        <v>1140</v>
      </c>
      <c r="C52" s="43" t="s">
        <v>389</v>
      </c>
      <c r="D52" s="56">
        <v>2.58</v>
      </c>
    </row>
    <row r="53" spans="1:4" ht="15.75" x14ac:dyDescent="0.3">
      <c r="A53" s="19">
        <v>90492</v>
      </c>
      <c r="B53" s="19">
        <v>1143</v>
      </c>
      <c r="C53" s="43" t="s">
        <v>390</v>
      </c>
      <c r="D53" s="56">
        <v>0.34411874459290587</v>
      </c>
    </row>
    <row r="54" spans="1:4" ht="15.75" x14ac:dyDescent="0.3">
      <c r="A54" s="19">
        <v>90493</v>
      </c>
      <c r="B54" s="19">
        <v>1144</v>
      </c>
      <c r="C54" s="43" t="s">
        <v>391</v>
      </c>
      <c r="D54" s="56">
        <v>0.51150000000000007</v>
      </c>
    </row>
    <row r="55" spans="1:4" ht="15.75" x14ac:dyDescent="0.3">
      <c r="A55" s="19" t="s">
        <v>291</v>
      </c>
      <c r="B55" s="19">
        <v>90782</v>
      </c>
      <c r="C55" s="43" t="s">
        <v>392</v>
      </c>
      <c r="D55" s="56">
        <v>11.27</v>
      </c>
    </row>
    <row r="56" spans="1:4" ht="15.75" x14ac:dyDescent="0.3">
      <c r="A56" s="19">
        <v>90724</v>
      </c>
      <c r="B56" s="19">
        <v>1147</v>
      </c>
      <c r="C56" s="43" t="s">
        <v>393</v>
      </c>
      <c r="D56" s="56">
        <v>1.5896897318121204</v>
      </c>
    </row>
    <row r="57" spans="1:4" ht="15.75" x14ac:dyDescent="0.3">
      <c r="A57" s="19">
        <v>90725</v>
      </c>
      <c r="B57" s="19">
        <v>1148</v>
      </c>
      <c r="C57" s="43" t="s">
        <v>394</v>
      </c>
      <c r="D57" s="56">
        <v>2.4665029546286132</v>
      </c>
    </row>
    <row r="58" spans="1:4" ht="15.75" x14ac:dyDescent="0.3">
      <c r="A58" s="19">
        <v>979</v>
      </c>
      <c r="B58" s="19">
        <v>1155</v>
      </c>
      <c r="C58" s="43" t="s">
        <v>395</v>
      </c>
      <c r="D58" s="56">
        <v>0</v>
      </c>
    </row>
    <row r="59" spans="1:4" ht="15.75" x14ac:dyDescent="0.3">
      <c r="A59" s="19">
        <v>90267</v>
      </c>
      <c r="B59" s="19">
        <v>1157</v>
      </c>
      <c r="C59" s="43" t="s">
        <v>396</v>
      </c>
      <c r="D59" s="56">
        <v>7.37</v>
      </c>
    </row>
    <row r="60" spans="1:4" ht="15.75" x14ac:dyDescent="0.3">
      <c r="A60" s="19">
        <v>607242</v>
      </c>
      <c r="B60" s="19">
        <v>1162</v>
      </c>
      <c r="C60" s="43" t="s">
        <v>397</v>
      </c>
      <c r="D60" s="56">
        <v>4649.8432999999995</v>
      </c>
    </row>
    <row r="61" spans="1:4" ht="15.75" x14ac:dyDescent="0.3">
      <c r="A61" s="19">
        <v>602748</v>
      </c>
      <c r="B61" s="19">
        <v>1163</v>
      </c>
      <c r="C61" s="43" t="s">
        <v>398</v>
      </c>
      <c r="D61" s="56">
        <v>3756.65</v>
      </c>
    </row>
    <row r="62" spans="1:4" ht="15.75" x14ac:dyDescent="0.3">
      <c r="A62" s="19">
        <v>604450</v>
      </c>
      <c r="B62" s="19">
        <v>1166</v>
      </c>
      <c r="C62" s="43" t="s">
        <v>399</v>
      </c>
      <c r="D62" s="56">
        <v>12.59</v>
      </c>
    </row>
    <row r="63" spans="1:4" ht="15.75" x14ac:dyDescent="0.3">
      <c r="A63" s="19">
        <v>90791</v>
      </c>
      <c r="B63" s="19">
        <v>1168</v>
      </c>
      <c r="C63" s="43" t="s">
        <v>400</v>
      </c>
      <c r="D63" s="56">
        <v>6.28</v>
      </c>
    </row>
    <row r="64" spans="1:4" ht="15.75" x14ac:dyDescent="0.3">
      <c r="A64" s="19">
        <v>90835</v>
      </c>
      <c r="B64" s="19">
        <v>1170</v>
      </c>
      <c r="C64" s="43" t="s">
        <v>218</v>
      </c>
      <c r="D64" s="56">
        <v>26.992999999999999</v>
      </c>
    </row>
    <row r="65" spans="1:4" ht="15.75" x14ac:dyDescent="0.3">
      <c r="A65" s="19">
        <v>612317</v>
      </c>
      <c r="B65" s="19">
        <v>1172</v>
      </c>
      <c r="C65" s="43" t="s">
        <v>283</v>
      </c>
      <c r="D65" s="56">
        <v>4.57</v>
      </c>
    </row>
    <row r="66" spans="1:4" ht="15.75" x14ac:dyDescent="0.3">
      <c r="A66" s="19">
        <v>90268</v>
      </c>
      <c r="B66" s="19">
        <v>1173</v>
      </c>
      <c r="C66" s="43" t="s">
        <v>284</v>
      </c>
      <c r="D66" s="56">
        <v>9.6306999999999992</v>
      </c>
    </row>
    <row r="67" spans="1:4" ht="15.75" x14ac:dyDescent="0.3">
      <c r="A67" s="19">
        <v>90008</v>
      </c>
      <c r="B67" s="19">
        <v>1174</v>
      </c>
      <c r="C67" s="43" t="s">
        <v>279</v>
      </c>
      <c r="D67" s="56">
        <v>3.894013516157723</v>
      </c>
    </row>
    <row r="68" spans="1:4" ht="15.75" x14ac:dyDescent="0.3">
      <c r="A68" s="19">
        <v>90296</v>
      </c>
      <c r="B68" s="19">
        <v>1178</v>
      </c>
      <c r="C68" s="43" t="s">
        <v>278</v>
      </c>
      <c r="D68" s="56">
        <v>2.44</v>
      </c>
    </row>
    <row r="69" spans="1:4" ht="15.75" x14ac:dyDescent="0.3">
      <c r="A69" s="19">
        <v>90297</v>
      </c>
      <c r="B69" s="19">
        <v>1179</v>
      </c>
      <c r="C69" s="43" t="s">
        <v>401</v>
      </c>
      <c r="D69" s="56">
        <v>2.5583438242424243</v>
      </c>
    </row>
    <row r="70" spans="1:4" ht="15.75" x14ac:dyDescent="0.3">
      <c r="A70" s="19">
        <v>625</v>
      </c>
      <c r="B70" s="19">
        <v>1185</v>
      </c>
      <c r="C70" s="43" t="s">
        <v>402</v>
      </c>
      <c r="D70" s="56">
        <v>8.0639388615384604</v>
      </c>
    </row>
    <row r="71" spans="1:4" ht="15.75" x14ac:dyDescent="0.3">
      <c r="A71" s="19">
        <v>90721</v>
      </c>
      <c r="B71" s="19">
        <v>1193</v>
      </c>
      <c r="C71" s="43" t="s">
        <v>403</v>
      </c>
      <c r="D71" s="56">
        <v>0.60440000000000005</v>
      </c>
    </row>
    <row r="72" spans="1:4" ht="15.75" x14ac:dyDescent="0.3">
      <c r="A72" s="19">
        <v>90540</v>
      </c>
      <c r="B72" s="19">
        <v>1210</v>
      </c>
      <c r="C72" s="43" t="s">
        <v>404</v>
      </c>
      <c r="D72" s="56">
        <v>14.236285822784811</v>
      </c>
    </row>
    <row r="73" spans="1:4" ht="15.75" x14ac:dyDescent="0.3">
      <c r="A73" s="19">
        <v>90306</v>
      </c>
      <c r="B73" s="19">
        <v>1213</v>
      </c>
      <c r="C73" s="43" t="s">
        <v>307</v>
      </c>
      <c r="D73" s="56">
        <v>2.4773284153005464</v>
      </c>
    </row>
    <row r="74" spans="1:4" ht="15.75" x14ac:dyDescent="0.3">
      <c r="A74" s="19">
        <v>90490</v>
      </c>
      <c r="B74" s="19">
        <v>1223</v>
      </c>
      <c r="C74" s="43" t="s">
        <v>405</v>
      </c>
      <c r="D74" s="56">
        <v>3.28</v>
      </c>
    </row>
    <row r="75" spans="1:4" ht="15.75" x14ac:dyDescent="0.3">
      <c r="A75" s="19">
        <v>90490</v>
      </c>
      <c r="B75" s="19">
        <v>1240</v>
      </c>
      <c r="C75" s="43" t="s">
        <v>406</v>
      </c>
      <c r="D75" s="56">
        <v>1.1200000000000001</v>
      </c>
    </row>
    <row r="76" spans="1:4" ht="15.75" x14ac:dyDescent="0.3">
      <c r="A76" s="19">
        <v>90460</v>
      </c>
      <c r="B76" s="19">
        <v>1245</v>
      </c>
      <c r="C76" s="43" t="s">
        <v>407</v>
      </c>
      <c r="D76" s="56">
        <v>25.729899999999997</v>
      </c>
    </row>
    <row r="77" spans="1:4" ht="15.75" x14ac:dyDescent="0.3">
      <c r="A77" s="19">
        <v>90790</v>
      </c>
      <c r="B77" s="19">
        <v>1265</v>
      </c>
      <c r="C77" s="43" t="s">
        <v>408</v>
      </c>
      <c r="D77" s="56">
        <v>2.8</v>
      </c>
    </row>
    <row r="78" spans="1:4" ht="15.75" x14ac:dyDescent="0.3">
      <c r="A78" s="19">
        <v>90798</v>
      </c>
      <c r="B78" s="19">
        <v>1270</v>
      </c>
      <c r="C78" s="43" t="s">
        <v>409</v>
      </c>
      <c r="D78" s="56">
        <v>7.0872521761219307</v>
      </c>
    </row>
    <row r="79" spans="1:4" ht="15.75" x14ac:dyDescent="0.3">
      <c r="A79" s="19">
        <v>90449</v>
      </c>
      <c r="B79" s="19">
        <v>1306</v>
      </c>
      <c r="C79" s="43" t="s">
        <v>410</v>
      </c>
      <c r="D79" s="56">
        <v>27.277000000000001</v>
      </c>
    </row>
    <row r="80" spans="1:4" ht="15.75" x14ac:dyDescent="0.3">
      <c r="A80" s="19">
        <v>90451</v>
      </c>
      <c r="B80" s="19">
        <v>1307</v>
      </c>
      <c r="C80" s="43" t="s">
        <v>411</v>
      </c>
      <c r="D80" s="56">
        <v>21.887089041095891</v>
      </c>
    </row>
    <row r="81" spans="1:4" ht="15.75" x14ac:dyDescent="0.3">
      <c r="A81" s="19">
        <v>90461</v>
      </c>
      <c r="B81" s="19">
        <v>1345</v>
      </c>
      <c r="C81" s="43" t="s">
        <v>326</v>
      </c>
      <c r="D81" s="56">
        <v>35</v>
      </c>
    </row>
    <row r="82" spans="1:4" ht="15.75" x14ac:dyDescent="0.3">
      <c r="A82" s="19">
        <v>90459</v>
      </c>
      <c r="B82" s="19">
        <v>1191</v>
      </c>
      <c r="C82" s="43" t="s">
        <v>327</v>
      </c>
      <c r="D82" s="56">
        <v>13.88</v>
      </c>
    </row>
    <row r="83" spans="1:4" ht="15.75" x14ac:dyDescent="0.3">
      <c r="A83" s="19">
        <v>618703</v>
      </c>
      <c r="B83" s="19">
        <v>1360</v>
      </c>
      <c r="C83" s="43" t="s">
        <v>412</v>
      </c>
      <c r="D83" s="56">
        <v>4.4360999999999997</v>
      </c>
    </row>
    <row r="84" spans="1:4" ht="15.75" x14ac:dyDescent="0.3">
      <c r="A84" s="19">
        <v>625959</v>
      </c>
      <c r="B84" s="19">
        <v>1365</v>
      </c>
      <c r="C84" s="43" t="s">
        <v>413</v>
      </c>
      <c r="D84" s="56">
        <v>14.155999999999999</v>
      </c>
    </row>
    <row r="85" spans="1:4" ht="15.75" x14ac:dyDescent="0.3">
      <c r="A85" s="19">
        <v>621982</v>
      </c>
      <c r="B85" s="19">
        <v>1375</v>
      </c>
      <c r="C85" s="43" t="s">
        <v>414</v>
      </c>
      <c r="D85" s="56">
        <v>3.3441306666666666</v>
      </c>
    </row>
    <row r="86" spans="1:4" ht="15.75" x14ac:dyDescent="0.3">
      <c r="A86" s="19">
        <v>90465</v>
      </c>
      <c r="B86" s="19">
        <v>1380</v>
      </c>
      <c r="C86" s="43" t="s">
        <v>415</v>
      </c>
      <c r="D86" s="56">
        <v>1.8370273055126225</v>
      </c>
    </row>
    <row r="87" spans="1:4" ht="15.75" x14ac:dyDescent="0.3">
      <c r="A87" s="19">
        <v>32337</v>
      </c>
      <c r="B87" s="19">
        <v>1390</v>
      </c>
      <c r="C87" s="43" t="s">
        <v>416</v>
      </c>
      <c r="D87" s="56">
        <v>3.2</v>
      </c>
    </row>
    <row r="88" spans="1:4" ht="15.75" x14ac:dyDescent="0.3">
      <c r="A88" s="19">
        <v>627906</v>
      </c>
      <c r="B88" s="19">
        <v>1395</v>
      </c>
      <c r="C88" s="43" t="s">
        <v>417</v>
      </c>
      <c r="D88" s="56">
        <v>33.125713019439985</v>
      </c>
    </row>
    <row r="89" spans="1:4" ht="15.75" x14ac:dyDescent="0.3">
      <c r="A89" s="19">
        <v>191</v>
      </c>
      <c r="B89" s="19">
        <v>1400</v>
      </c>
      <c r="C89" s="43" t="s">
        <v>418</v>
      </c>
      <c r="D89" s="56">
        <v>49.635922710997441</v>
      </c>
    </row>
    <row r="90" spans="1:4" ht="15.75" x14ac:dyDescent="0.3">
      <c r="A90" s="19">
        <v>2927</v>
      </c>
      <c r="B90" s="19">
        <v>1405</v>
      </c>
      <c r="C90" s="43" t="s">
        <v>419</v>
      </c>
      <c r="D90" s="56">
        <v>19.093660031612224</v>
      </c>
    </row>
    <row r="91" spans="1:4" ht="15.75" x14ac:dyDescent="0.3">
      <c r="A91" s="19">
        <v>3842</v>
      </c>
      <c r="B91" s="19">
        <v>1410</v>
      </c>
      <c r="C91" s="43" t="s">
        <v>173</v>
      </c>
      <c r="D91" s="56">
        <v>14.13</v>
      </c>
    </row>
    <row r="92" spans="1:4" ht="15.75" x14ac:dyDescent="0.3">
      <c r="A92" s="19">
        <v>603997</v>
      </c>
      <c r="B92" s="19">
        <v>1425</v>
      </c>
      <c r="C92" s="43" t="s">
        <v>420</v>
      </c>
      <c r="D92" s="56">
        <v>0.57380034615384623</v>
      </c>
    </row>
    <row r="93" spans="1:4" ht="15.75" x14ac:dyDescent="0.3">
      <c r="A93" s="19">
        <v>90392</v>
      </c>
      <c r="B93" s="19">
        <v>1430</v>
      </c>
      <c r="C93" s="43" t="s">
        <v>421</v>
      </c>
      <c r="D93" s="56">
        <v>5.04</v>
      </c>
    </row>
    <row r="94" spans="1:4" ht="15.75" x14ac:dyDescent="0.3">
      <c r="A94" s="19">
        <v>660679</v>
      </c>
      <c r="B94" s="19">
        <v>1445</v>
      </c>
      <c r="C94" s="43" t="s">
        <v>422</v>
      </c>
      <c r="D94" s="56">
        <v>6.8</v>
      </c>
    </row>
    <row r="95" spans="1:4" ht="15.75" x14ac:dyDescent="0.3">
      <c r="A95" s="19">
        <v>90698</v>
      </c>
      <c r="B95" s="19">
        <v>1530</v>
      </c>
      <c r="C95" s="43" t="s">
        <v>423</v>
      </c>
      <c r="D95" s="56">
        <v>5.6181044</v>
      </c>
    </row>
    <row r="96" spans="1:4" ht="15.75" x14ac:dyDescent="0.3">
      <c r="A96" s="19">
        <v>3824</v>
      </c>
      <c r="B96" s="19">
        <v>1540</v>
      </c>
      <c r="C96" s="43" t="s">
        <v>424</v>
      </c>
      <c r="D96" s="56">
        <v>6.2286081395348836</v>
      </c>
    </row>
    <row r="97" spans="1:4" ht="15.75" x14ac:dyDescent="0.3">
      <c r="A97" s="19">
        <v>90391</v>
      </c>
      <c r="B97" s="19">
        <v>1575</v>
      </c>
      <c r="C97" s="43" t="s">
        <v>425</v>
      </c>
      <c r="D97" s="56">
        <v>40.342004203286201</v>
      </c>
    </row>
    <row r="98" spans="1:4" ht="15.75" x14ac:dyDescent="0.3">
      <c r="A98" s="19">
        <v>90790</v>
      </c>
      <c r="B98" s="19">
        <v>1610</v>
      </c>
      <c r="C98" s="43" t="s">
        <v>426</v>
      </c>
      <c r="D98" s="56">
        <v>9.8174000408997948</v>
      </c>
    </row>
    <row r="99" spans="1:4" ht="15.75" x14ac:dyDescent="0.3">
      <c r="A99" s="19">
        <v>90260</v>
      </c>
      <c r="B99" s="19">
        <v>1626</v>
      </c>
      <c r="C99" s="43" t="s">
        <v>427</v>
      </c>
      <c r="D99" s="56">
        <v>6.7239000000000004</v>
      </c>
    </row>
    <row r="100" spans="1:4" ht="15.75" x14ac:dyDescent="0.3">
      <c r="A100" s="19">
        <v>48</v>
      </c>
      <c r="B100" s="19">
        <v>1655</v>
      </c>
      <c r="C100" s="43" t="s">
        <v>428</v>
      </c>
      <c r="D100" s="56">
        <v>9.6999999999999993</v>
      </c>
    </row>
    <row r="101" spans="1:4" ht="15.75" x14ac:dyDescent="0.3">
      <c r="A101" s="19">
        <v>90266</v>
      </c>
      <c r="B101" s="19">
        <v>1661</v>
      </c>
      <c r="C101" s="43" t="s">
        <v>281</v>
      </c>
      <c r="D101" s="56">
        <v>3.3041332833333334</v>
      </c>
    </row>
    <row r="102" spans="1:4" ht="15.75" x14ac:dyDescent="0.3">
      <c r="A102" s="19">
        <v>90262</v>
      </c>
      <c r="B102" s="19">
        <v>1680</v>
      </c>
      <c r="C102" s="43" t="s">
        <v>429</v>
      </c>
      <c r="D102" s="56">
        <v>11.51258475</v>
      </c>
    </row>
    <row r="103" spans="1:4" ht="15.75" x14ac:dyDescent="0.3">
      <c r="A103" s="19">
        <v>360</v>
      </c>
      <c r="B103" s="19">
        <v>1696</v>
      </c>
      <c r="C103" s="43" t="s">
        <v>430</v>
      </c>
      <c r="D103" s="56">
        <v>6.16</v>
      </c>
    </row>
    <row r="104" spans="1:4" ht="15.75" x14ac:dyDescent="0.3">
      <c r="A104" s="19">
        <v>359</v>
      </c>
      <c r="B104" s="19">
        <v>1697</v>
      </c>
      <c r="C104" s="43" t="s">
        <v>431</v>
      </c>
      <c r="D104" s="56">
        <v>5.89</v>
      </c>
    </row>
    <row r="105" spans="1:4" ht="15.75" x14ac:dyDescent="0.3">
      <c r="A105" s="19">
        <v>2125</v>
      </c>
      <c r="B105" s="19">
        <v>1699</v>
      </c>
      <c r="C105" s="43" t="s">
        <v>432</v>
      </c>
      <c r="D105" s="56">
        <v>2.9</v>
      </c>
    </row>
    <row r="106" spans="1:4" ht="15.75" x14ac:dyDescent="0.3">
      <c r="A106" s="19">
        <v>90569</v>
      </c>
      <c r="B106" s="19">
        <v>1700</v>
      </c>
      <c r="C106" s="43" t="s">
        <v>433</v>
      </c>
      <c r="D106" s="56">
        <v>0</v>
      </c>
    </row>
    <row r="107" spans="1:4" ht="15.75" x14ac:dyDescent="0.3">
      <c r="A107" s="19">
        <v>54</v>
      </c>
      <c r="B107" s="19">
        <v>1705</v>
      </c>
      <c r="C107" s="43" t="s">
        <v>434</v>
      </c>
      <c r="D107" s="56">
        <v>0.78459999999999996</v>
      </c>
    </row>
    <row r="108" spans="1:4" ht="15.75" x14ac:dyDescent="0.3">
      <c r="A108" s="19">
        <v>90473</v>
      </c>
      <c r="B108" s="19">
        <v>1715</v>
      </c>
      <c r="C108" s="43" t="s">
        <v>435</v>
      </c>
      <c r="D108" s="56">
        <v>0</v>
      </c>
    </row>
    <row r="109" spans="1:4" ht="15.75" x14ac:dyDescent="0.3">
      <c r="A109" s="19">
        <v>90699</v>
      </c>
      <c r="B109" s="19">
        <v>1735</v>
      </c>
      <c r="C109" s="43" t="s">
        <v>436</v>
      </c>
      <c r="D109" s="56">
        <v>8.6817000000000011</v>
      </c>
    </row>
    <row r="110" spans="1:4" ht="15.75" x14ac:dyDescent="0.3">
      <c r="A110" s="19">
        <v>638227</v>
      </c>
      <c r="B110" s="19">
        <v>1750</v>
      </c>
      <c r="C110" s="43" t="s">
        <v>437</v>
      </c>
      <c r="D110" s="56">
        <v>5.141375674172922</v>
      </c>
    </row>
    <row r="111" spans="1:4" ht="15.75" x14ac:dyDescent="0.3">
      <c r="A111" s="19">
        <v>90309</v>
      </c>
      <c r="B111" s="19">
        <v>1755</v>
      </c>
      <c r="C111" s="43" t="s">
        <v>438</v>
      </c>
      <c r="D111" s="56">
        <v>1.84</v>
      </c>
    </row>
    <row r="112" spans="1:4" ht="15.75" x14ac:dyDescent="0.3">
      <c r="A112" s="19">
        <v>4232</v>
      </c>
      <c r="B112" s="19">
        <v>1760</v>
      </c>
      <c r="C112" s="43" t="s">
        <v>439</v>
      </c>
      <c r="D112" s="56">
        <v>2.7139057806744118</v>
      </c>
    </row>
    <row r="113" spans="1:4" ht="15.75" x14ac:dyDescent="0.3">
      <c r="A113" s="19">
        <v>32324</v>
      </c>
      <c r="B113" s="19">
        <v>1765</v>
      </c>
      <c r="C113" s="43" t="s">
        <v>440</v>
      </c>
      <c r="D113" s="56">
        <v>4.1100034868421051</v>
      </c>
    </row>
    <row r="114" spans="1:4" ht="15.75" x14ac:dyDescent="0.3">
      <c r="A114" s="19">
        <v>4680</v>
      </c>
      <c r="B114" s="19">
        <v>1784</v>
      </c>
      <c r="C114" s="43" t="s">
        <v>441</v>
      </c>
      <c r="D114" s="56">
        <v>6.41</v>
      </c>
    </row>
    <row r="115" spans="1:4" ht="15.75" x14ac:dyDescent="0.3">
      <c r="A115" s="19">
        <v>90289</v>
      </c>
      <c r="B115" s="19">
        <v>1785</v>
      </c>
      <c r="C115" s="43" t="s">
        <v>295</v>
      </c>
      <c r="D115" s="56">
        <v>12.721879602280032</v>
      </c>
    </row>
    <row r="116" spans="1:4" ht="15.75" x14ac:dyDescent="0.3">
      <c r="A116" s="19">
        <v>90288</v>
      </c>
      <c r="B116" s="19">
        <v>1786</v>
      </c>
      <c r="C116" s="43" t="s">
        <v>199</v>
      </c>
      <c r="D116" s="56">
        <v>5.95</v>
      </c>
    </row>
    <row r="117" spans="1:4" ht="15.75" x14ac:dyDescent="0.3">
      <c r="A117" s="19">
        <v>90290</v>
      </c>
      <c r="B117" s="19">
        <v>1787</v>
      </c>
      <c r="C117" s="43" t="s">
        <v>298</v>
      </c>
      <c r="D117" s="56">
        <v>20.436061077467588</v>
      </c>
    </row>
    <row r="118" spans="1:4" ht="15.75" x14ac:dyDescent="0.3">
      <c r="A118" s="19" t="s">
        <v>296</v>
      </c>
      <c r="B118" s="19">
        <v>1695</v>
      </c>
      <c r="C118" s="43" t="s">
        <v>297</v>
      </c>
      <c r="D118" s="56">
        <v>7.1</v>
      </c>
    </row>
    <row r="119" spans="1:4" ht="15.75" x14ac:dyDescent="0.3">
      <c r="A119" s="19" t="s">
        <v>225</v>
      </c>
      <c r="B119" s="19">
        <v>91917</v>
      </c>
      <c r="C119" s="43" t="s">
        <v>442</v>
      </c>
      <c r="D119" s="56">
        <v>12.5</v>
      </c>
    </row>
    <row r="120" spans="1:4" ht="15.75" x14ac:dyDescent="0.3">
      <c r="A120" s="19">
        <v>90255</v>
      </c>
      <c r="B120" s="19">
        <v>1788</v>
      </c>
      <c r="C120" s="43" t="s">
        <v>443</v>
      </c>
      <c r="D120" s="56">
        <v>2.1732</v>
      </c>
    </row>
    <row r="121" spans="1:4" ht="15.75" x14ac:dyDescent="0.3">
      <c r="A121" s="19">
        <v>90282</v>
      </c>
      <c r="B121" s="19">
        <v>1800</v>
      </c>
      <c r="C121" s="43" t="s">
        <v>444</v>
      </c>
      <c r="D121" s="56">
        <v>2.5548999999999999</v>
      </c>
    </row>
    <row r="122" spans="1:4" ht="15.75" x14ac:dyDescent="0.3">
      <c r="A122" s="19">
        <v>90286</v>
      </c>
      <c r="B122" s="19">
        <v>1805</v>
      </c>
      <c r="C122" s="43" t="s">
        <v>445</v>
      </c>
      <c r="D122" s="56">
        <v>3.5204773</v>
      </c>
    </row>
    <row r="123" spans="1:4" ht="15.75" x14ac:dyDescent="0.3">
      <c r="A123" s="19">
        <v>32434</v>
      </c>
      <c r="B123" s="19">
        <v>1820</v>
      </c>
      <c r="C123" s="43" t="s">
        <v>446</v>
      </c>
      <c r="D123" s="56">
        <v>17.010000000000002</v>
      </c>
    </row>
    <row r="124" spans="1:4" ht="15.75" x14ac:dyDescent="0.3">
      <c r="A124" s="19">
        <v>90794</v>
      </c>
      <c r="B124" s="19">
        <v>1825</v>
      </c>
      <c r="C124" s="43" t="s">
        <v>447</v>
      </c>
      <c r="D124" s="56">
        <v>7.7505271317829454</v>
      </c>
    </row>
    <row r="125" spans="1:4" ht="15.75" x14ac:dyDescent="0.3">
      <c r="A125" s="19">
        <v>90795</v>
      </c>
      <c r="B125" s="19">
        <v>1845</v>
      </c>
      <c r="C125" s="43" t="s">
        <v>448</v>
      </c>
      <c r="D125" s="56">
        <v>6.6142368421052637</v>
      </c>
    </row>
    <row r="126" spans="1:4" ht="15.75" x14ac:dyDescent="0.3">
      <c r="A126" s="19">
        <v>90791</v>
      </c>
      <c r="B126" s="19">
        <v>1870</v>
      </c>
      <c r="C126" s="43" t="s">
        <v>449</v>
      </c>
      <c r="D126" s="56">
        <v>5.7958369520688242</v>
      </c>
    </row>
    <row r="127" spans="1:4" ht="15.75" x14ac:dyDescent="0.3">
      <c r="A127" s="19">
        <v>90581</v>
      </c>
      <c r="B127" s="19">
        <v>1884</v>
      </c>
      <c r="C127" s="43" t="s">
        <v>450</v>
      </c>
      <c r="D127" s="56">
        <v>6.11</v>
      </c>
    </row>
    <row r="128" spans="1:4" ht="15.75" x14ac:dyDescent="0.3">
      <c r="A128" s="19">
        <v>90368</v>
      </c>
      <c r="B128" s="19">
        <v>1886</v>
      </c>
      <c r="C128" s="43" t="s">
        <v>222</v>
      </c>
      <c r="D128" s="56">
        <v>41.82</v>
      </c>
    </row>
    <row r="129" spans="1:4" ht="15.75" x14ac:dyDescent="0.3">
      <c r="A129" s="19">
        <v>90272</v>
      </c>
      <c r="B129" s="19">
        <v>1920</v>
      </c>
      <c r="C129" s="43" t="s">
        <v>451</v>
      </c>
      <c r="D129" s="56">
        <v>1.3019999999999998</v>
      </c>
    </row>
    <row r="130" spans="1:4" ht="15.75" x14ac:dyDescent="0.3">
      <c r="A130" s="19">
        <v>90274</v>
      </c>
      <c r="B130" s="19">
        <v>1925</v>
      </c>
      <c r="C130" s="43" t="s">
        <v>452</v>
      </c>
      <c r="D130" s="56">
        <v>1.9826166666666665</v>
      </c>
    </row>
    <row r="131" spans="1:4" ht="15.75" x14ac:dyDescent="0.3">
      <c r="A131" s="19">
        <v>90474</v>
      </c>
      <c r="B131" s="19">
        <v>1936</v>
      </c>
      <c r="C131" s="43" t="s">
        <v>453</v>
      </c>
      <c r="D131" s="56">
        <v>3.8887512437810945</v>
      </c>
    </row>
    <row r="132" spans="1:4" ht="15.75" x14ac:dyDescent="0.3">
      <c r="A132" s="19">
        <v>90472</v>
      </c>
      <c r="B132" s="19">
        <v>1945</v>
      </c>
      <c r="C132" s="43" t="s">
        <v>454</v>
      </c>
      <c r="D132" s="56">
        <v>2.2153</v>
      </c>
    </row>
    <row r="133" spans="1:4" ht="15.75" x14ac:dyDescent="0.3">
      <c r="A133" s="19">
        <v>90283</v>
      </c>
      <c r="B133" s="19">
        <v>1955</v>
      </c>
      <c r="C133" s="43" t="s">
        <v>455</v>
      </c>
      <c r="D133" s="56">
        <v>3.0892950749999999</v>
      </c>
    </row>
    <row r="134" spans="1:4" ht="15.75" x14ac:dyDescent="0.3">
      <c r="A134" s="19">
        <v>90287</v>
      </c>
      <c r="B134" s="19">
        <v>1960</v>
      </c>
      <c r="C134" s="43" t="s">
        <v>456</v>
      </c>
      <c r="D134" s="56">
        <v>5.5267333333333335</v>
      </c>
    </row>
    <row r="135" spans="1:4" ht="15.75" x14ac:dyDescent="0.3">
      <c r="A135" s="19">
        <v>90477</v>
      </c>
      <c r="B135" s="19">
        <v>1990</v>
      </c>
      <c r="C135" s="43" t="s">
        <v>457</v>
      </c>
      <c r="D135" s="56">
        <v>3.3046005042319466</v>
      </c>
    </row>
    <row r="136" spans="1:4" ht="15.75" x14ac:dyDescent="0.3">
      <c r="A136" s="19">
        <v>633415</v>
      </c>
      <c r="B136" s="19">
        <v>2005</v>
      </c>
      <c r="C136" s="43" t="s">
        <v>458</v>
      </c>
      <c r="D136" s="56">
        <v>492.8</v>
      </c>
    </row>
    <row r="137" spans="1:4" ht="15.75" x14ac:dyDescent="0.3">
      <c r="A137" s="19">
        <v>614236</v>
      </c>
      <c r="B137" s="19">
        <v>2022</v>
      </c>
      <c r="C137" s="43" t="s">
        <v>459</v>
      </c>
      <c r="D137" s="56">
        <v>0</v>
      </c>
    </row>
    <row r="138" spans="1:4" ht="15.75" x14ac:dyDescent="0.3">
      <c r="A138" s="19">
        <v>37793</v>
      </c>
      <c r="B138" s="19">
        <v>2035</v>
      </c>
      <c r="C138" s="43" t="s">
        <v>460</v>
      </c>
      <c r="D138" s="56">
        <v>8.5299999999999994</v>
      </c>
    </row>
    <row r="139" spans="1:4" ht="15.75" x14ac:dyDescent="0.3">
      <c r="A139" s="19">
        <v>612282</v>
      </c>
      <c r="B139" s="19">
        <v>2039</v>
      </c>
      <c r="C139" s="43" t="s">
        <v>461</v>
      </c>
      <c r="D139" s="56">
        <v>0</v>
      </c>
    </row>
    <row r="140" spans="1:4" ht="15.75" x14ac:dyDescent="0.3">
      <c r="A140" s="19">
        <v>627801</v>
      </c>
      <c r="B140" s="19">
        <v>2041</v>
      </c>
      <c r="C140" s="43" t="s">
        <v>462</v>
      </c>
      <c r="D140" s="56">
        <v>592.82000000000005</v>
      </c>
    </row>
    <row r="141" spans="1:4" ht="15.75" x14ac:dyDescent="0.3">
      <c r="A141" s="19">
        <v>627801</v>
      </c>
      <c r="B141" s="19">
        <v>2042</v>
      </c>
      <c r="C141" s="43" t="s">
        <v>463</v>
      </c>
      <c r="D141" s="56">
        <v>9.81</v>
      </c>
    </row>
    <row r="142" spans="1:4" ht="15.75" x14ac:dyDescent="0.3">
      <c r="A142" s="19">
        <v>612216</v>
      </c>
      <c r="B142" s="19">
        <v>2045</v>
      </c>
      <c r="C142" s="43" t="s">
        <v>464</v>
      </c>
      <c r="D142" s="56">
        <v>3.3874370370370372</v>
      </c>
    </row>
    <row r="143" spans="1:4" ht="15.75" x14ac:dyDescent="0.3">
      <c r="A143" s="19">
        <v>612215</v>
      </c>
      <c r="B143" s="19">
        <v>2050</v>
      </c>
      <c r="C143" s="43" t="s">
        <v>465</v>
      </c>
      <c r="D143" s="56">
        <v>4.2473671910112358</v>
      </c>
    </row>
    <row r="144" spans="1:4" ht="15.75" x14ac:dyDescent="0.3">
      <c r="A144" s="19">
        <v>612214</v>
      </c>
      <c r="B144" s="19">
        <v>2055</v>
      </c>
      <c r="C144" s="43" t="s">
        <v>466</v>
      </c>
      <c r="D144" s="56">
        <v>3.8000000000000003</v>
      </c>
    </row>
    <row r="145" spans="1:4" ht="15.75" x14ac:dyDescent="0.3">
      <c r="A145" s="19">
        <v>618775</v>
      </c>
      <c r="B145" s="19">
        <v>2065</v>
      </c>
      <c r="C145" s="43" t="s">
        <v>467</v>
      </c>
      <c r="D145" s="56">
        <v>419.11</v>
      </c>
    </row>
    <row r="146" spans="1:4" ht="15.75" x14ac:dyDescent="0.3">
      <c r="A146" s="19">
        <v>626118</v>
      </c>
      <c r="B146" s="19">
        <v>2089</v>
      </c>
      <c r="C146" s="43" t="s">
        <v>468</v>
      </c>
      <c r="D146" s="56">
        <v>740</v>
      </c>
    </row>
    <row r="147" spans="1:4" ht="15.75" x14ac:dyDescent="0.3">
      <c r="A147" s="19">
        <v>616940</v>
      </c>
      <c r="B147" s="19">
        <v>2106</v>
      </c>
      <c r="C147" s="43" t="s">
        <v>469</v>
      </c>
      <c r="D147" s="56">
        <v>0</v>
      </c>
    </row>
    <row r="148" spans="1:4" ht="15.75" x14ac:dyDescent="0.3">
      <c r="A148" s="19">
        <v>616856</v>
      </c>
      <c r="B148" s="19">
        <v>2196</v>
      </c>
      <c r="C148" s="43" t="s">
        <v>470</v>
      </c>
      <c r="D148" s="56">
        <v>0</v>
      </c>
    </row>
    <row r="149" spans="1:4" ht="15.75" x14ac:dyDescent="0.3">
      <c r="A149" s="19">
        <v>634679</v>
      </c>
      <c r="B149" s="19">
        <v>2205</v>
      </c>
      <c r="C149" s="43" t="s">
        <v>471</v>
      </c>
      <c r="D149" s="56">
        <v>582.4652043478261</v>
      </c>
    </row>
    <row r="150" spans="1:4" ht="15.75" x14ac:dyDescent="0.3">
      <c r="A150" s="19">
        <v>621746</v>
      </c>
      <c r="B150" s="19">
        <v>2239</v>
      </c>
      <c r="C150" s="43" t="s">
        <v>472</v>
      </c>
      <c r="D150" s="56">
        <v>0</v>
      </c>
    </row>
    <row r="151" spans="1:4" ht="15.75" x14ac:dyDescent="0.3">
      <c r="A151" s="19">
        <v>622024</v>
      </c>
      <c r="B151" s="19">
        <v>2251</v>
      </c>
      <c r="C151" s="43" t="s">
        <v>473</v>
      </c>
      <c r="D151" s="56">
        <v>5799.2</v>
      </c>
    </row>
    <row r="152" spans="1:4" ht="15.75" x14ac:dyDescent="0.3">
      <c r="A152" s="19">
        <v>90361</v>
      </c>
      <c r="B152" s="19">
        <v>2341</v>
      </c>
      <c r="C152" s="43" t="s">
        <v>474</v>
      </c>
      <c r="D152" s="56">
        <v>2.2080500000000001</v>
      </c>
    </row>
    <row r="153" spans="1:4" ht="15.75" x14ac:dyDescent="0.3">
      <c r="A153" s="19">
        <v>90362</v>
      </c>
      <c r="B153" s="19">
        <v>2342</v>
      </c>
      <c r="C153" s="43" t="s">
        <v>161</v>
      </c>
      <c r="D153" s="56">
        <v>21.63</v>
      </c>
    </row>
    <row r="154" spans="1:4" ht="15.75" x14ac:dyDescent="0.3">
      <c r="A154" s="19">
        <v>90363</v>
      </c>
      <c r="B154" s="19">
        <v>2343</v>
      </c>
      <c r="C154" s="43" t="s">
        <v>475</v>
      </c>
      <c r="D154" s="56">
        <v>3.5947999999999998</v>
      </c>
    </row>
    <row r="155" spans="1:4" ht="15.75" x14ac:dyDescent="0.3">
      <c r="A155" s="19">
        <v>90364</v>
      </c>
      <c r="B155" s="19">
        <v>2344</v>
      </c>
      <c r="C155" s="43" t="s">
        <v>476</v>
      </c>
      <c r="D155" s="56">
        <v>3.827382041271612</v>
      </c>
    </row>
    <row r="156" spans="1:4" ht="15.75" x14ac:dyDescent="0.3">
      <c r="A156" s="19">
        <v>627487</v>
      </c>
      <c r="B156" s="19">
        <v>2373</v>
      </c>
      <c r="C156" s="43" t="s">
        <v>477</v>
      </c>
      <c r="D156" s="56">
        <v>0</v>
      </c>
    </row>
    <row r="157" spans="1:4" ht="15.75" x14ac:dyDescent="0.3">
      <c r="A157" s="19">
        <v>90488</v>
      </c>
      <c r="B157" s="19">
        <v>2375</v>
      </c>
      <c r="C157" s="43" t="s">
        <v>478</v>
      </c>
      <c r="D157" s="56">
        <v>1.2371924482924481</v>
      </c>
    </row>
    <row r="158" spans="1:4" ht="15.75" x14ac:dyDescent="0.3">
      <c r="A158" s="19">
        <v>90487</v>
      </c>
      <c r="B158" s="19">
        <v>2380</v>
      </c>
      <c r="C158" s="43" t="s">
        <v>479</v>
      </c>
      <c r="D158" s="56">
        <v>0.48360000000000003</v>
      </c>
    </row>
    <row r="159" spans="1:4" ht="15.75" x14ac:dyDescent="0.3">
      <c r="A159" s="19">
        <v>90486</v>
      </c>
      <c r="B159" s="19">
        <v>2385</v>
      </c>
      <c r="C159" s="43" t="s">
        <v>480</v>
      </c>
      <c r="D159" s="56">
        <v>1.3496240909090909</v>
      </c>
    </row>
    <row r="160" spans="1:4" ht="15.75" x14ac:dyDescent="0.3">
      <c r="A160" s="19">
        <v>90393</v>
      </c>
      <c r="B160" s="19">
        <v>3005</v>
      </c>
      <c r="C160" s="43" t="s">
        <v>481</v>
      </c>
      <c r="D160" s="56">
        <v>11.161518489984591</v>
      </c>
    </row>
    <row r="161" spans="1:4" ht="15.75" x14ac:dyDescent="0.3">
      <c r="A161" s="19">
        <v>2966</v>
      </c>
      <c r="B161" s="19">
        <v>3010</v>
      </c>
      <c r="C161" s="43" t="s">
        <v>482</v>
      </c>
      <c r="D161" s="56">
        <v>13.18211813353566</v>
      </c>
    </row>
    <row r="162" spans="1:4" ht="15.75" x14ac:dyDescent="0.3">
      <c r="A162" s="19">
        <v>22230</v>
      </c>
      <c r="B162" s="19">
        <v>3020</v>
      </c>
      <c r="C162" s="43" t="s">
        <v>483</v>
      </c>
      <c r="D162" s="56">
        <v>23.925954385964911</v>
      </c>
    </row>
    <row r="163" spans="1:4" ht="15.75" x14ac:dyDescent="0.3">
      <c r="A163" s="19">
        <v>90389</v>
      </c>
      <c r="B163" s="19">
        <v>3030</v>
      </c>
      <c r="C163" s="43" t="s">
        <v>484</v>
      </c>
      <c r="D163" s="56">
        <v>0.27151666666666668</v>
      </c>
    </row>
    <row r="164" spans="1:4" ht="15.75" x14ac:dyDescent="0.3">
      <c r="A164" s="19">
        <v>228</v>
      </c>
      <c r="B164" s="19">
        <v>3032</v>
      </c>
      <c r="C164" s="43" t="s">
        <v>485</v>
      </c>
      <c r="D164" s="56">
        <v>1353.8</v>
      </c>
    </row>
    <row r="165" spans="1:4" ht="15.75" x14ac:dyDescent="0.3">
      <c r="A165" s="19">
        <v>90440</v>
      </c>
      <c r="B165" s="19">
        <v>3040</v>
      </c>
      <c r="C165" s="43" t="s">
        <v>188</v>
      </c>
      <c r="D165" s="56">
        <v>6.9347503370786523</v>
      </c>
    </row>
    <row r="166" spans="1:4" ht="15.75" x14ac:dyDescent="0.3">
      <c r="A166" s="19">
        <v>90213</v>
      </c>
      <c r="B166" s="19">
        <v>3045</v>
      </c>
      <c r="C166" s="43" t="s">
        <v>486</v>
      </c>
      <c r="D166" s="56">
        <v>5.1747999999999994</v>
      </c>
    </row>
    <row r="167" spans="1:4" ht="15.75" x14ac:dyDescent="0.3">
      <c r="A167" s="19">
        <v>90230</v>
      </c>
      <c r="B167" s="19">
        <v>3050</v>
      </c>
      <c r="C167" s="43" t="s">
        <v>487</v>
      </c>
      <c r="D167" s="56">
        <v>12.040779677419355</v>
      </c>
    </row>
    <row r="168" spans="1:4" ht="15.75" x14ac:dyDescent="0.3">
      <c r="A168" s="19">
        <v>90215</v>
      </c>
      <c r="B168" s="19">
        <v>3055</v>
      </c>
      <c r="C168" s="43" t="s">
        <v>488</v>
      </c>
      <c r="D168" s="56">
        <v>11.85527108433735</v>
      </c>
    </row>
    <row r="169" spans="1:4" ht="15.75" x14ac:dyDescent="0.3">
      <c r="A169" s="19">
        <v>90233</v>
      </c>
      <c r="B169" s="19">
        <v>3059</v>
      </c>
      <c r="C169" s="43" t="s">
        <v>489</v>
      </c>
      <c r="D169" s="56">
        <v>29.59457317073171</v>
      </c>
    </row>
    <row r="170" spans="1:4" ht="15.75" x14ac:dyDescent="0.3">
      <c r="A170" s="19">
        <v>90216</v>
      </c>
      <c r="B170" s="19">
        <v>3060</v>
      </c>
      <c r="C170" s="43" t="s">
        <v>490</v>
      </c>
      <c r="D170" s="56">
        <v>11.900457881136951</v>
      </c>
    </row>
    <row r="171" spans="1:4" ht="15.75" x14ac:dyDescent="0.3">
      <c r="A171" s="19">
        <v>615162</v>
      </c>
      <c r="B171" s="19">
        <v>3061</v>
      </c>
      <c r="C171" s="43" t="s">
        <v>491</v>
      </c>
      <c r="D171" s="56">
        <v>453.49</v>
      </c>
    </row>
    <row r="172" spans="1:4" ht="15.75" x14ac:dyDescent="0.3">
      <c r="A172" s="19">
        <v>90215</v>
      </c>
      <c r="B172" s="19">
        <v>3062</v>
      </c>
      <c r="C172" s="43" t="s">
        <v>492</v>
      </c>
      <c r="D172" s="56">
        <v>0</v>
      </c>
    </row>
    <row r="173" spans="1:4" ht="15.75" x14ac:dyDescent="0.3">
      <c r="A173" s="19">
        <v>90216</v>
      </c>
      <c r="B173" s="19">
        <v>3063</v>
      </c>
      <c r="C173" s="43" t="s">
        <v>493</v>
      </c>
      <c r="D173" s="56">
        <v>0</v>
      </c>
    </row>
    <row r="174" spans="1:4" ht="15.75" x14ac:dyDescent="0.3">
      <c r="A174" s="19">
        <v>90218</v>
      </c>
      <c r="B174" s="19">
        <v>3064</v>
      </c>
      <c r="C174" s="43" t="s">
        <v>494</v>
      </c>
      <c r="D174" s="56">
        <v>13.33</v>
      </c>
    </row>
    <row r="175" spans="1:4" ht="15.75" x14ac:dyDescent="0.3">
      <c r="A175" s="19">
        <v>90217</v>
      </c>
      <c r="B175" s="19">
        <v>3065</v>
      </c>
      <c r="C175" s="43" t="s">
        <v>495</v>
      </c>
      <c r="D175" s="56">
        <v>12.682469879518072</v>
      </c>
    </row>
    <row r="176" spans="1:4" ht="15.75" x14ac:dyDescent="0.3">
      <c r="A176" s="19">
        <v>90220</v>
      </c>
      <c r="B176" s="19">
        <v>3066</v>
      </c>
      <c r="C176" s="43" t="s">
        <v>496</v>
      </c>
      <c r="D176" s="56">
        <v>16</v>
      </c>
    </row>
    <row r="177" spans="1:4" ht="15.75" x14ac:dyDescent="0.3">
      <c r="A177" s="19">
        <v>90518</v>
      </c>
      <c r="B177" s="19">
        <v>3068</v>
      </c>
      <c r="C177" s="43" t="s">
        <v>310</v>
      </c>
      <c r="D177" s="56">
        <v>4.7808000000000002</v>
      </c>
    </row>
    <row r="178" spans="1:4" ht="15.75" x14ac:dyDescent="0.3">
      <c r="A178" s="19">
        <v>90409</v>
      </c>
      <c r="B178" s="19">
        <v>3069</v>
      </c>
      <c r="C178" s="43" t="s">
        <v>497</v>
      </c>
      <c r="D178" s="56">
        <v>1.149</v>
      </c>
    </row>
    <row r="179" spans="1:4" ht="15.75" x14ac:dyDescent="0.3">
      <c r="A179" s="19">
        <v>90219</v>
      </c>
      <c r="B179" s="19">
        <v>3070</v>
      </c>
      <c r="C179" s="43" t="s">
        <v>498</v>
      </c>
      <c r="D179" s="56">
        <v>14.656599999999999</v>
      </c>
    </row>
    <row r="180" spans="1:4" ht="15.75" x14ac:dyDescent="0.3">
      <c r="A180" s="19">
        <v>90222</v>
      </c>
      <c r="B180" s="19">
        <v>3074</v>
      </c>
      <c r="C180" s="43" t="s">
        <v>499</v>
      </c>
      <c r="D180" s="56">
        <v>16.329999999999998</v>
      </c>
    </row>
    <row r="181" spans="1:4" ht="15.75" x14ac:dyDescent="0.3">
      <c r="A181" s="19">
        <v>90231</v>
      </c>
      <c r="B181" s="19">
        <v>3075</v>
      </c>
      <c r="C181" s="43" t="s">
        <v>500</v>
      </c>
      <c r="D181" s="56">
        <v>13.689861421319797</v>
      </c>
    </row>
    <row r="182" spans="1:4" ht="15.75" x14ac:dyDescent="0.3">
      <c r="A182" s="19">
        <v>618456</v>
      </c>
      <c r="B182" s="19">
        <v>3078</v>
      </c>
      <c r="C182" s="43" t="s">
        <v>501</v>
      </c>
      <c r="D182" s="56">
        <v>25.79</v>
      </c>
    </row>
    <row r="183" spans="1:4" ht="15.75" x14ac:dyDescent="0.3">
      <c r="A183" s="19">
        <v>640645</v>
      </c>
      <c r="B183" s="19">
        <v>3079</v>
      </c>
      <c r="C183" s="43" t="s">
        <v>502</v>
      </c>
      <c r="D183" s="56">
        <v>137.57</v>
      </c>
    </row>
    <row r="184" spans="1:4" ht="15.75" x14ac:dyDescent="0.3">
      <c r="A184" s="19">
        <v>90220</v>
      </c>
      <c r="B184" s="19">
        <v>3080</v>
      </c>
      <c r="C184" s="43" t="s">
        <v>503</v>
      </c>
      <c r="D184" s="56">
        <v>14.366047120418848</v>
      </c>
    </row>
    <row r="185" spans="1:4" ht="15.75" x14ac:dyDescent="0.3">
      <c r="A185" s="19">
        <v>640645</v>
      </c>
      <c r="B185" s="19">
        <v>3081</v>
      </c>
      <c r="C185" s="43" t="s">
        <v>504</v>
      </c>
      <c r="D185" s="56">
        <v>157.07</v>
      </c>
    </row>
    <row r="186" spans="1:4" ht="15.75" x14ac:dyDescent="0.3">
      <c r="A186" s="19">
        <v>90221</v>
      </c>
      <c r="B186" s="19">
        <v>3085</v>
      </c>
      <c r="C186" s="43" t="s">
        <v>505</v>
      </c>
      <c r="D186" s="56">
        <v>14.845584795321637</v>
      </c>
    </row>
    <row r="187" spans="1:4" ht="15.75" x14ac:dyDescent="0.3">
      <c r="A187" s="19">
        <v>90223</v>
      </c>
      <c r="B187" s="19">
        <v>3090</v>
      </c>
      <c r="C187" s="43" t="s">
        <v>506</v>
      </c>
      <c r="D187" s="56">
        <v>17.068970050761422</v>
      </c>
    </row>
    <row r="188" spans="1:4" ht="15.75" x14ac:dyDescent="0.3">
      <c r="A188" s="19">
        <v>90223</v>
      </c>
      <c r="B188" s="19">
        <v>3094</v>
      </c>
      <c r="C188" s="43" t="s">
        <v>507</v>
      </c>
      <c r="D188" s="56">
        <v>28.45</v>
      </c>
    </row>
    <row r="189" spans="1:4" ht="45" x14ac:dyDescent="0.3">
      <c r="A189" s="19">
        <v>90387</v>
      </c>
      <c r="B189" s="19" t="s">
        <v>342</v>
      </c>
      <c r="C189" s="43" t="s">
        <v>508</v>
      </c>
      <c r="D189" s="56">
        <v>6.69</v>
      </c>
    </row>
    <row r="190" spans="1:4" ht="15.75" x14ac:dyDescent="0.3">
      <c r="A190" s="19">
        <v>90226</v>
      </c>
      <c r="B190" s="19">
        <v>3105</v>
      </c>
      <c r="C190" s="43" t="s">
        <v>509</v>
      </c>
      <c r="D190" s="56">
        <v>18.706712707182319</v>
      </c>
    </row>
    <row r="191" spans="1:4" ht="15.75" x14ac:dyDescent="0.3">
      <c r="A191" s="19">
        <v>90879</v>
      </c>
      <c r="B191" s="19">
        <v>3120</v>
      </c>
      <c r="C191" s="43" t="s">
        <v>510</v>
      </c>
      <c r="D191" s="56">
        <v>5.4799999999999995</v>
      </c>
    </row>
    <row r="192" spans="1:4" ht="15.75" x14ac:dyDescent="0.3">
      <c r="A192" s="19">
        <v>90871</v>
      </c>
      <c r="B192" s="19">
        <v>3125</v>
      </c>
      <c r="C192" s="43" t="s">
        <v>511</v>
      </c>
      <c r="D192" s="56">
        <v>6.5276999999999994</v>
      </c>
    </row>
    <row r="193" spans="1:4" ht="15.75" x14ac:dyDescent="0.3">
      <c r="A193" s="19">
        <v>90875</v>
      </c>
      <c r="B193" s="19">
        <v>3135</v>
      </c>
      <c r="C193" s="43" t="s">
        <v>512</v>
      </c>
      <c r="D193" s="56">
        <v>0</v>
      </c>
    </row>
    <row r="194" spans="1:4" ht="15.75" x14ac:dyDescent="0.3">
      <c r="A194" s="19">
        <v>90877</v>
      </c>
      <c r="B194" s="19">
        <v>3140</v>
      </c>
      <c r="C194" s="43" t="s">
        <v>513</v>
      </c>
      <c r="D194" s="56">
        <v>0</v>
      </c>
    </row>
    <row r="195" spans="1:4" ht="15.75" x14ac:dyDescent="0.3">
      <c r="A195" s="19">
        <v>90192</v>
      </c>
      <c r="B195" s="19">
        <v>3150</v>
      </c>
      <c r="C195" s="43" t="s">
        <v>514</v>
      </c>
      <c r="D195" s="56">
        <v>0</v>
      </c>
    </row>
    <row r="196" spans="1:4" ht="15.75" x14ac:dyDescent="0.3">
      <c r="A196" s="19">
        <v>37674</v>
      </c>
      <c r="B196" s="19">
        <v>3165</v>
      </c>
      <c r="C196" s="43" t="s">
        <v>515</v>
      </c>
      <c r="D196" s="56">
        <v>453.48</v>
      </c>
    </row>
    <row r="197" spans="1:4" ht="15.75" x14ac:dyDescent="0.3">
      <c r="A197" s="19">
        <v>90404</v>
      </c>
      <c r="B197" s="19">
        <v>3179</v>
      </c>
      <c r="C197" s="43" t="s">
        <v>516</v>
      </c>
      <c r="D197" s="56">
        <v>219.94</v>
      </c>
    </row>
    <row r="198" spans="1:4" ht="15.75" x14ac:dyDescent="0.3">
      <c r="A198" s="19">
        <v>90411</v>
      </c>
      <c r="B198" s="19">
        <v>3181</v>
      </c>
      <c r="C198" s="43" t="s">
        <v>517</v>
      </c>
      <c r="D198" s="56">
        <v>7.0314999999999994</v>
      </c>
    </row>
    <row r="199" spans="1:4" ht="15.75" x14ac:dyDescent="0.3">
      <c r="A199" s="19">
        <v>612445</v>
      </c>
      <c r="B199" s="19">
        <v>3183</v>
      </c>
      <c r="C199" s="43" t="s">
        <v>518</v>
      </c>
      <c r="D199" s="56">
        <v>674.25</v>
      </c>
    </row>
    <row r="200" spans="1:4" ht="15.75" x14ac:dyDescent="0.3">
      <c r="A200" s="19">
        <v>90448</v>
      </c>
      <c r="B200" s="19">
        <v>3195</v>
      </c>
      <c r="C200" s="43" t="s">
        <v>519</v>
      </c>
      <c r="D200" s="56">
        <v>8.3033039860681104</v>
      </c>
    </row>
    <row r="201" spans="1:4" ht="15.75" x14ac:dyDescent="0.3">
      <c r="A201" s="19">
        <v>90514</v>
      </c>
      <c r="B201" s="19">
        <v>3200</v>
      </c>
      <c r="C201" s="43" t="s">
        <v>520</v>
      </c>
      <c r="D201" s="56">
        <v>27.202000000000002</v>
      </c>
    </row>
    <row r="202" spans="1:4" ht="15.75" x14ac:dyDescent="0.3">
      <c r="A202" s="19">
        <v>670205</v>
      </c>
      <c r="B202" s="19">
        <v>3205</v>
      </c>
      <c r="C202" s="43" t="s">
        <v>170</v>
      </c>
      <c r="D202" s="56">
        <v>28.91</v>
      </c>
    </row>
    <row r="203" spans="1:4" ht="15.75" x14ac:dyDescent="0.3">
      <c r="A203" s="19">
        <v>90444</v>
      </c>
      <c r="B203" s="19">
        <v>3210</v>
      </c>
      <c r="C203" s="43" t="s">
        <v>521</v>
      </c>
      <c r="D203" s="56">
        <v>5.39</v>
      </c>
    </row>
    <row r="204" spans="1:4" ht="15.75" x14ac:dyDescent="0.3">
      <c r="A204" s="19">
        <v>90445</v>
      </c>
      <c r="B204" s="19">
        <v>3211</v>
      </c>
      <c r="C204" s="43" t="s">
        <v>522</v>
      </c>
      <c r="D204" s="56">
        <v>0</v>
      </c>
    </row>
    <row r="205" spans="1:4" ht="15.75" x14ac:dyDescent="0.3">
      <c r="A205" s="19">
        <v>90443</v>
      </c>
      <c r="B205" s="19">
        <v>3216</v>
      </c>
      <c r="C205" s="43" t="s">
        <v>523</v>
      </c>
      <c r="D205" s="56">
        <v>5.9304443037974686</v>
      </c>
    </row>
    <row r="206" spans="1:4" ht="15.75" x14ac:dyDescent="0.3">
      <c r="A206" s="19">
        <v>2955</v>
      </c>
      <c r="B206" s="19">
        <v>3220</v>
      </c>
      <c r="C206" s="43" t="s">
        <v>524</v>
      </c>
      <c r="D206" s="56">
        <v>13.8</v>
      </c>
    </row>
    <row r="207" spans="1:4" ht="15.75" x14ac:dyDescent="0.3">
      <c r="A207" s="19">
        <v>90379</v>
      </c>
      <c r="B207" s="19">
        <v>3230</v>
      </c>
      <c r="C207" s="43" t="s">
        <v>525</v>
      </c>
      <c r="D207" s="56">
        <v>5.9835224310776951</v>
      </c>
    </row>
    <row r="208" spans="1:4" ht="15.75" x14ac:dyDescent="0.3">
      <c r="A208" s="19">
        <v>624825</v>
      </c>
      <c r="B208" s="19">
        <v>3235</v>
      </c>
      <c r="C208" s="43" t="s">
        <v>526</v>
      </c>
      <c r="D208" s="56">
        <v>1.55</v>
      </c>
    </row>
    <row r="209" spans="1:4" ht="15.75" x14ac:dyDescent="0.3">
      <c r="A209" s="19">
        <v>90366</v>
      </c>
      <c r="B209" s="19">
        <v>3260</v>
      </c>
      <c r="C209" s="43" t="s">
        <v>527</v>
      </c>
      <c r="D209" s="56">
        <v>12.1846</v>
      </c>
    </row>
    <row r="210" spans="1:4" ht="15.75" x14ac:dyDescent="0.3">
      <c r="A210" s="19">
        <v>90383</v>
      </c>
      <c r="B210" s="19">
        <v>3261</v>
      </c>
      <c r="C210" s="43" t="s">
        <v>528</v>
      </c>
      <c r="D210" s="56">
        <v>8.81</v>
      </c>
    </row>
    <row r="211" spans="1:4" ht="15.75" x14ac:dyDescent="0.3">
      <c r="A211" s="19">
        <v>90384</v>
      </c>
      <c r="B211" s="19">
        <v>3262</v>
      </c>
      <c r="C211" s="43" t="s">
        <v>529</v>
      </c>
      <c r="D211" s="56">
        <v>8.59192</v>
      </c>
    </row>
    <row r="212" spans="1:4" ht="15.75" x14ac:dyDescent="0.3">
      <c r="A212" s="57">
        <v>90372</v>
      </c>
      <c r="B212" s="19">
        <v>3264</v>
      </c>
      <c r="C212" s="43" t="s">
        <v>530</v>
      </c>
      <c r="D212" s="56">
        <v>0.98959999999999992</v>
      </c>
    </row>
    <row r="213" spans="1:4" ht="15.75" x14ac:dyDescent="0.3">
      <c r="A213" s="19">
        <v>90382</v>
      </c>
      <c r="B213" s="19">
        <v>3270</v>
      </c>
      <c r="C213" s="43" t="s">
        <v>531</v>
      </c>
      <c r="D213" s="56">
        <v>6.7768141836985967</v>
      </c>
    </row>
    <row r="214" spans="1:4" ht="15.75" x14ac:dyDescent="0.3">
      <c r="A214" s="19">
        <v>90383</v>
      </c>
      <c r="B214" s="19">
        <v>3275</v>
      </c>
      <c r="C214" s="43" t="s">
        <v>532</v>
      </c>
      <c r="D214" s="56">
        <v>7.5120000000000005</v>
      </c>
    </row>
    <row r="215" spans="1:4" ht="15.75" x14ac:dyDescent="0.3">
      <c r="A215" s="19">
        <v>90363</v>
      </c>
      <c r="B215" s="19">
        <v>3285</v>
      </c>
      <c r="C215" s="43" t="s">
        <v>533</v>
      </c>
      <c r="D215" s="56">
        <v>7.13</v>
      </c>
    </row>
    <row r="216" spans="1:4" ht="15.75" x14ac:dyDescent="0.3">
      <c r="A216" s="19">
        <v>90248</v>
      </c>
      <c r="B216" s="19">
        <v>3340</v>
      </c>
      <c r="C216" s="43" t="s">
        <v>534</v>
      </c>
      <c r="D216" s="56">
        <v>15.986722621564482</v>
      </c>
    </row>
    <row r="217" spans="1:4" ht="15.75" x14ac:dyDescent="0.3">
      <c r="A217" s="19">
        <v>90190</v>
      </c>
      <c r="B217" s="19">
        <v>3355</v>
      </c>
      <c r="C217" s="43" t="s">
        <v>535</v>
      </c>
      <c r="D217" s="56">
        <v>3554.3658333333333</v>
      </c>
    </row>
    <row r="218" spans="1:4" ht="15.75" x14ac:dyDescent="0.3">
      <c r="A218" s="19">
        <v>91021</v>
      </c>
      <c r="B218" s="19">
        <v>3378</v>
      </c>
      <c r="C218" s="43" t="s">
        <v>271</v>
      </c>
      <c r="D218" s="56">
        <v>2167.33</v>
      </c>
    </row>
    <row r="219" spans="1:4" ht="15.75" x14ac:dyDescent="0.3">
      <c r="A219" s="18">
        <v>3192</v>
      </c>
      <c r="B219" s="19">
        <v>3377</v>
      </c>
      <c r="C219" s="43" t="s">
        <v>272</v>
      </c>
      <c r="D219" s="56">
        <v>1767.78</v>
      </c>
    </row>
    <row r="220" spans="1:4" ht="15.75" x14ac:dyDescent="0.3">
      <c r="A220" s="18">
        <v>4254</v>
      </c>
      <c r="B220" s="19">
        <v>3376</v>
      </c>
      <c r="C220" s="43" t="s">
        <v>273</v>
      </c>
      <c r="D220" s="56">
        <v>1889.79</v>
      </c>
    </row>
    <row r="221" spans="1:4" ht="15.75" x14ac:dyDescent="0.3">
      <c r="A221" s="19" t="s">
        <v>274</v>
      </c>
      <c r="B221" s="19">
        <v>3379</v>
      </c>
      <c r="C221" s="43" t="s">
        <v>275</v>
      </c>
      <c r="D221" s="56">
        <v>1964.63</v>
      </c>
    </row>
    <row r="222" spans="1:4" ht="15.75" x14ac:dyDescent="0.3">
      <c r="A222" s="19" t="s">
        <v>276</v>
      </c>
      <c r="B222" s="19">
        <v>3381</v>
      </c>
      <c r="C222" s="43" t="s">
        <v>277</v>
      </c>
      <c r="D222" s="56">
        <v>1506.6</v>
      </c>
    </row>
    <row r="223" spans="1:4" ht="15.75" x14ac:dyDescent="0.3">
      <c r="A223" s="19">
        <v>91016</v>
      </c>
      <c r="B223" s="19">
        <v>3382</v>
      </c>
      <c r="C223" s="43" t="s">
        <v>536</v>
      </c>
      <c r="D223" s="56">
        <v>0</v>
      </c>
    </row>
    <row r="224" spans="1:4" ht="15.75" x14ac:dyDescent="0.3">
      <c r="A224" s="19">
        <v>639099</v>
      </c>
      <c r="B224" s="19">
        <v>3390</v>
      </c>
      <c r="C224" s="43" t="s">
        <v>537</v>
      </c>
      <c r="D224" s="56">
        <v>1081.5899999999999</v>
      </c>
    </row>
    <row r="225" spans="1:4" ht="15.75" x14ac:dyDescent="0.3">
      <c r="A225" s="19">
        <v>2547</v>
      </c>
      <c r="B225" s="19">
        <v>3393</v>
      </c>
      <c r="C225" s="43" t="s">
        <v>314</v>
      </c>
      <c r="D225" s="56">
        <v>316.83</v>
      </c>
    </row>
    <row r="226" spans="1:4" ht="15.75" x14ac:dyDescent="0.3">
      <c r="A226" s="19">
        <v>670171</v>
      </c>
      <c r="B226" s="19">
        <v>3400</v>
      </c>
      <c r="C226" s="43" t="s">
        <v>256</v>
      </c>
      <c r="D226" s="56">
        <v>411.99</v>
      </c>
    </row>
    <row r="227" spans="1:4" ht="15.75" x14ac:dyDescent="0.3">
      <c r="A227" s="19">
        <v>670136</v>
      </c>
      <c r="B227" s="19">
        <v>3410</v>
      </c>
      <c r="C227" s="43" t="s">
        <v>258</v>
      </c>
      <c r="D227" s="56">
        <v>565.54</v>
      </c>
    </row>
    <row r="228" spans="1:4" ht="15.75" x14ac:dyDescent="0.3">
      <c r="A228" s="19">
        <v>90195</v>
      </c>
      <c r="B228" s="19">
        <v>3415</v>
      </c>
      <c r="C228" s="43" t="s">
        <v>259</v>
      </c>
      <c r="D228" s="56">
        <v>745.09</v>
      </c>
    </row>
    <row r="229" spans="1:4" ht="15.75" x14ac:dyDescent="0.3">
      <c r="A229" s="19">
        <v>670147</v>
      </c>
      <c r="B229" s="19">
        <v>3420</v>
      </c>
      <c r="C229" s="43" t="s">
        <v>538</v>
      </c>
      <c r="D229" s="56">
        <v>1365.1965500000001</v>
      </c>
    </row>
    <row r="230" spans="1:4" ht="15.75" x14ac:dyDescent="0.3">
      <c r="A230" s="19">
        <v>90668</v>
      </c>
      <c r="B230" s="19">
        <v>3425</v>
      </c>
      <c r="C230" s="43" t="s">
        <v>539</v>
      </c>
      <c r="D230" s="56">
        <v>1902.4447</v>
      </c>
    </row>
    <row r="231" spans="1:4" ht="15.75" x14ac:dyDescent="0.3">
      <c r="A231" s="18">
        <v>91046</v>
      </c>
      <c r="B231" s="19">
        <v>3670</v>
      </c>
      <c r="C231" s="43" t="s">
        <v>540</v>
      </c>
      <c r="D231" s="56">
        <v>1494</v>
      </c>
    </row>
    <row r="232" spans="1:4" ht="15.75" x14ac:dyDescent="0.3">
      <c r="A232" s="19">
        <v>639111</v>
      </c>
      <c r="B232" s="19">
        <v>3430</v>
      </c>
      <c r="C232" s="43" t="s">
        <v>242</v>
      </c>
      <c r="D232" s="56">
        <v>559.61</v>
      </c>
    </row>
    <row r="233" spans="1:4" ht="15.75" x14ac:dyDescent="0.3">
      <c r="A233" s="19">
        <v>670138</v>
      </c>
      <c r="B233" s="19">
        <v>3440</v>
      </c>
      <c r="C233" s="43" t="s">
        <v>245</v>
      </c>
      <c r="D233" s="56">
        <v>727.31</v>
      </c>
    </row>
    <row r="234" spans="1:4" ht="15.75" x14ac:dyDescent="0.3">
      <c r="A234" s="19">
        <v>90667</v>
      </c>
      <c r="B234" s="19">
        <v>3445</v>
      </c>
      <c r="C234" s="43" t="s">
        <v>541</v>
      </c>
      <c r="D234" s="56">
        <v>1097.26</v>
      </c>
    </row>
    <row r="235" spans="1:4" ht="15.75" x14ac:dyDescent="0.3">
      <c r="A235" s="19">
        <v>670148</v>
      </c>
      <c r="B235" s="19">
        <v>3450</v>
      </c>
      <c r="C235" s="43" t="s">
        <v>542</v>
      </c>
      <c r="D235" s="56">
        <v>1033.6500000000001</v>
      </c>
    </row>
    <row r="236" spans="1:4" ht="15.75" x14ac:dyDescent="0.3">
      <c r="A236" s="19">
        <v>639104</v>
      </c>
      <c r="B236" s="19">
        <v>3455</v>
      </c>
      <c r="C236" s="43" t="s">
        <v>543</v>
      </c>
      <c r="D236" s="56">
        <v>779.33</v>
      </c>
    </row>
    <row r="237" spans="1:4" ht="15.75" x14ac:dyDescent="0.3">
      <c r="A237" s="19">
        <v>90679</v>
      </c>
      <c r="B237" s="19">
        <v>3590</v>
      </c>
      <c r="C237" s="43" t="s">
        <v>544</v>
      </c>
      <c r="D237" s="56">
        <v>0</v>
      </c>
    </row>
    <row r="238" spans="1:4" ht="15.75" x14ac:dyDescent="0.3">
      <c r="A238" s="19">
        <v>90670</v>
      </c>
      <c r="B238" s="19">
        <v>3460</v>
      </c>
      <c r="C238" s="43" t="s">
        <v>545</v>
      </c>
      <c r="D238" s="56">
        <v>1519.7135499999999</v>
      </c>
    </row>
    <row r="239" spans="1:4" ht="15.75" x14ac:dyDescent="0.3">
      <c r="A239" s="19">
        <v>629751</v>
      </c>
      <c r="B239" s="19">
        <v>3465</v>
      </c>
      <c r="C239" s="43" t="s">
        <v>546</v>
      </c>
      <c r="D239" s="56">
        <v>263.91000000000003</v>
      </c>
    </row>
    <row r="240" spans="1:4" ht="15.75" x14ac:dyDescent="0.3">
      <c r="A240" s="57">
        <v>90373</v>
      </c>
      <c r="B240" s="19">
        <v>3470</v>
      </c>
      <c r="C240" s="43" t="s">
        <v>547</v>
      </c>
      <c r="D240" s="56">
        <v>1.8489193370165746</v>
      </c>
    </row>
    <row r="241" spans="1:4" ht="15.75" x14ac:dyDescent="0.3">
      <c r="A241" s="19">
        <v>90189</v>
      </c>
      <c r="B241" s="19">
        <v>3475</v>
      </c>
      <c r="C241" s="43" t="s">
        <v>264</v>
      </c>
      <c r="D241" s="56">
        <v>1437.84</v>
      </c>
    </row>
    <row r="242" spans="1:4" ht="15.75" x14ac:dyDescent="0.3">
      <c r="A242" s="19">
        <v>90204</v>
      </c>
      <c r="B242" s="19">
        <v>3480</v>
      </c>
      <c r="C242" s="43" t="s">
        <v>254</v>
      </c>
      <c r="D242" s="56">
        <v>2426.71</v>
      </c>
    </row>
    <row r="243" spans="1:4" ht="15.75" x14ac:dyDescent="0.3">
      <c r="A243" s="19">
        <v>90379</v>
      </c>
      <c r="B243" s="19">
        <v>3491</v>
      </c>
      <c r="C243" s="43" t="s">
        <v>548</v>
      </c>
      <c r="D243" s="56">
        <v>0</v>
      </c>
    </row>
    <row r="244" spans="1:4" ht="15.75" x14ac:dyDescent="0.3">
      <c r="A244" s="19">
        <v>90380</v>
      </c>
      <c r="B244" s="19">
        <v>3492</v>
      </c>
      <c r="C244" s="43" t="s">
        <v>549</v>
      </c>
      <c r="D244" s="56">
        <v>6.7127999999999997</v>
      </c>
    </row>
    <row r="245" spans="1:4" ht="15.75" x14ac:dyDescent="0.3">
      <c r="A245" s="19">
        <v>90382</v>
      </c>
      <c r="B245" s="19">
        <v>3493</v>
      </c>
      <c r="C245" s="43" t="s">
        <v>550</v>
      </c>
      <c r="D245" s="56">
        <v>0</v>
      </c>
    </row>
    <row r="246" spans="1:4" ht="15.75" x14ac:dyDescent="0.3">
      <c r="A246" s="19">
        <v>628023</v>
      </c>
      <c r="B246" s="19">
        <v>3495</v>
      </c>
      <c r="C246" s="43" t="s">
        <v>551</v>
      </c>
      <c r="D246" s="56">
        <v>1278.6300000000001</v>
      </c>
    </row>
    <row r="247" spans="1:4" ht="15.75" x14ac:dyDescent="0.3">
      <c r="A247" s="19">
        <v>10233</v>
      </c>
      <c r="B247" s="19">
        <v>3525</v>
      </c>
      <c r="C247" s="43" t="s">
        <v>175</v>
      </c>
      <c r="D247" s="56">
        <v>16.04</v>
      </c>
    </row>
    <row r="248" spans="1:4" ht="15.75" x14ac:dyDescent="0.3">
      <c r="A248" s="19">
        <v>90671</v>
      </c>
      <c r="B248" s="19">
        <v>3555</v>
      </c>
      <c r="C248" s="43" t="s">
        <v>552</v>
      </c>
      <c r="D248" s="56">
        <v>2185.9846200000002</v>
      </c>
    </row>
    <row r="249" spans="1:4" ht="15.75" x14ac:dyDescent="0.3">
      <c r="A249" s="18">
        <v>90669</v>
      </c>
      <c r="B249" s="19">
        <v>3083</v>
      </c>
      <c r="C249" s="43" t="s">
        <v>553</v>
      </c>
      <c r="D249" s="56">
        <v>1480</v>
      </c>
    </row>
    <row r="250" spans="1:4" ht="15.75" x14ac:dyDescent="0.3">
      <c r="A250" s="18">
        <v>91043</v>
      </c>
      <c r="B250" s="19">
        <v>3485</v>
      </c>
      <c r="C250" s="43" t="s">
        <v>554</v>
      </c>
      <c r="D250" s="56">
        <v>4095.06</v>
      </c>
    </row>
    <row r="251" spans="1:4" ht="15.75" x14ac:dyDescent="0.3">
      <c r="A251" s="19">
        <v>90665</v>
      </c>
      <c r="B251" s="19">
        <v>3360</v>
      </c>
      <c r="C251" s="43" t="s">
        <v>555</v>
      </c>
      <c r="D251" s="56">
        <v>2314.12</v>
      </c>
    </row>
    <row r="252" spans="1:4" ht="15.75" x14ac:dyDescent="0.3">
      <c r="A252" s="21" t="s">
        <v>243</v>
      </c>
      <c r="B252" s="19">
        <v>3535</v>
      </c>
      <c r="C252" s="43" t="s">
        <v>556</v>
      </c>
      <c r="D252" s="56">
        <v>1081.5999999999999</v>
      </c>
    </row>
    <row r="253" spans="1:4" ht="15.75" x14ac:dyDescent="0.3">
      <c r="A253" s="21" t="s">
        <v>315</v>
      </c>
      <c r="B253" s="19">
        <v>3396</v>
      </c>
      <c r="C253" s="43" t="s">
        <v>316</v>
      </c>
      <c r="D253" s="56">
        <v>335.65</v>
      </c>
    </row>
    <row r="254" spans="1:4" ht="15.75" x14ac:dyDescent="0.3">
      <c r="A254" s="21">
        <v>4134</v>
      </c>
      <c r="B254" s="19">
        <v>3565</v>
      </c>
      <c r="C254" s="43" t="s">
        <v>557</v>
      </c>
      <c r="D254" s="56">
        <v>1068.9631999999999</v>
      </c>
    </row>
    <row r="255" spans="1:4" ht="15.75" x14ac:dyDescent="0.3">
      <c r="A255" s="21">
        <v>90187</v>
      </c>
      <c r="B255" s="19">
        <v>3580</v>
      </c>
      <c r="C255" s="43" t="s">
        <v>265</v>
      </c>
      <c r="D255" s="56">
        <v>3050.47</v>
      </c>
    </row>
    <row r="256" spans="1:4" ht="15.75" x14ac:dyDescent="0.3">
      <c r="A256" s="21" t="s">
        <v>266</v>
      </c>
      <c r="B256" s="19">
        <v>3585</v>
      </c>
      <c r="C256" s="43" t="s">
        <v>558</v>
      </c>
      <c r="D256" s="56">
        <v>0</v>
      </c>
    </row>
    <row r="257" spans="1:4" ht="15.75" x14ac:dyDescent="0.3">
      <c r="A257" s="18">
        <v>90675</v>
      </c>
      <c r="B257" s="19">
        <v>3350</v>
      </c>
      <c r="C257" s="43" t="s">
        <v>559</v>
      </c>
      <c r="D257" s="56">
        <v>1915</v>
      </c>
    </row>
    <row r="258" spans="1:4" ht="15.75" x14ac:dyDescent="0.3">
      <c r="A258" s="18">
        <v>90682</v>
      </c>
      <c r="B258" s="19">
        <v>3570</v>
      </c>
      <c r="C258" s="43" t="s">
        <v>560</v>
      </c>
      <c r="D258" s="56">
        <v>0</v>
      </c>
    </row>
    <row r="259" spans="1:4" ht="15.75" x14ac:dyDescent="0.3">
      <c r="A259" s="18">
        <v>90676</v>
      </c>
      <c r="B259" s="19">
        <v>3076</v>
      </c>
      <c r="C259" s="43" t="s">
        <v>561</v>
      </c>
      <c r="D259" s="56">
        <v>2178.75</v>
      </c>
    </row>
    <row r="260" spans="1:4" ht="15.75" x14ac:dyDescent="0.3">
      <c r="A260" s="18">
        <v>90674</v>
      </c>
      <c r="B260" s="19">
        <v>3385</v>
      </c>
      <c r="C260" s="43" t="s">
        <v>264</v>
      </c>
      <c r="D260" s="56">
        <v>1074.22</v>
      </c>
    </row>
    <row r="261" spans="1:4" ht="15.75" x14ac:dyDescent="0.3">
      <c r="A261" s="21">
        <v>670103</v>
      </c>
      <c r="B261" s="19">
        <v>3635</v>
      </c>
      <c r="C261" s="43" t="s">
        <v>562</v>
      </c>
      <c r="D261" s="56">
        <v>0</v>
      </c>
    </row>
    <row r="262" spans="1:4" ht="15.75" x14ac:dyDescent="0.3">
      <c r="A262" s="15">
        <v>35726</v>
      </c>
      <c r="B262" s="58">
        <v>3640</v>
      </c>
      <c r="C262" s="59" t="s">
        <v>313</v>
      </c>
      <c r="D262" s="60" t="e">
        <v>#N/A</v>
      </c>
    </row>
    <row r="263" spans="1:4" ht="15.75" x14ac:dyDescent="0.3">
      <c r="A263" s="21">
        <v>90222</v>
      </c>
      <c r="B263" s="19">
        <v>3645</v>
      </c>
      <c r="C263" s="43" t="s">
        <v>563</v>
      </c>
      <c r="D263" s="56">
        <v>14.780611878453039</v>
      </c>
    </row>
    <row r="264" spans="1:4" ht="15.75" x14ac:dyDescent="0.3">
      <c r="A264" s="21">
        <v>90218</v>
      </c>
      <c r="B264" s="19">
        <v>3650</v>
      </c>
      <c r="C264" s="43" t="s">
        <v>564</v>
      </c>
      <c r="D264" s="56">
        <v>12.919285714285714</v>
      </c>
    </row>
    <row r="265" spans="1:4" ht="15.75" x14ac:dyDescent="0.3">
      <c r="A265" s="21">
        <v>619172</v>
      </c>
      <c r="B265" s="19">
        <v>3660</v>
      </c>
      <c r="C265" s="43" t="s">
        <v>565</v>
      </c>
      <c r="D265" s="56">
        <v>1830.1867</v>
      </c>
    </row>
    <row r="266" spans="1:4" ht="15.75" x14ac:dyDescent="0.3">
      <c r="A266" s="21">
        <v>3703</v>
      </c>
      <c r="B266" s="19">
        <v>3703</v>
      </c>
      <c r="C266" s="43" t="s">
        <v>566</v>
      </c>
      <c r="D266" s="56">
        <v>0</v>
      </c>
    </row>
    <row r="267" spans="1:4" ht="15.75" x14ac:dyDescent="0.3">
      <c r="A267" s="21">
        <v>670095</v>
      </c>
      <c r="B267" s="19">
        <v>3860</v>
      </c>
      <c r="C267" s="43" t="s">
        <v>567</v>
      </c>
      <c r="D267" s="56">
        <v>1736.37</v>
      </c>
    </row>
    <row r="268" spans="1:4" ht="15.75" x14ac:dyDescent="0.3">
      <c r="A268" s="21">
        <v>90227</v>
      </c>
      <c r="B268" s="19">
        <v>3910</v>
      </c>
      <c r="C268" s="43" t="s">
        <v>568</v>
      </c>
      <c r="D268" s="56">
        <v>18.502087683284458</v>
      </c>
    </row>
    <row r="269" spans="1:4" ht="15.75" x14ac:dyDescent="0.3">
      <c r="A269" s="21">
        <v>90447</v>
      </c>
      <c r="B269" s="19">
        <v>3915</v>
      </c>
      <c r="C269" s="43" t="s">
        <v>569</v>
      </c>
      <c r="D269" s="56">
        <v>57.21</v>
      </c>
    </row>
    <row r="270" spans="1:4" ht="15.75" x14ac:dyDescent="0.3">
      <c r="A270" s="21">
        <v>90515</v>
      </c>
      <c r="B270" s="19">
        <v>3920</v>
      </c>
      <c r="C270" s="43" t="s">
        <v>570</v>
      </c>
      <c r="D270" s="56">
        <v>24.15</v>
      </c>
    </row>
    <row r="271" spans="1:4" ht="15.75" x14ac:dyDescent="0.3">
      <c r="A271" s="21">
        <v>90656</v>
      </c>
      <c r="B271" s="19">
        <v>3925</v>
      </c>
      <c r="C271" s="43" t="s">
        <v>571</v>
      </c>
      <c r="D271" s="56">
        <v>22.93</v>
      </c>
    </row>
    <row r="272" spans="1:4" ht="15.75" x14ac:dyDescent="0.3">
      <c r="A272" s="21">
        <v>38065</v>
      </c>
      <c r="B272" s="19">
        <v>3927</v>
      </c>
      <c r="C272" s="43" t="s">
        <v>572</v>
      </c>
      <c r="D272" s="56">
        <v>3.63</v>
      </c>
    </row>
    <row r="273" spans="1:4" ht="15.75" x14ac:dyDescent="0.3">
      <c r="A273" s="21"/>
      <c r="B273" s="19">
        <v>3930</v>
      </c>
      <c r="C273" s="43" t="s">
        <v>573</v>
      </c>
      <c r="D273" s="56">
        <v>28.761600000000001</v>
      </c>
    </row>
    <row r="274" spans="1:4" ht="15.75" x14ac:dyDescent="0.3">
      <c r="A274" s="21">
        <v>90365</v>
      </c>
      <c r="B274" s="19">
        <v>3936</v>
      </c>
      <c r="C274" s="43" t="s">
        <v>574</v>
      </c>
      <c r="D274" s="56">
        <v>4.5533000000000001</v>
      </c>
    </row>
    <row r="275" spans="1:4" ht="15.75" x14ac:dyDescent="0.3">
      <c r="A275" s="21">
        <v>90366</v>
      </c>
      <c r="B275" s="19">
        <v>3937</v>
      </c>
      <c r="C275" s="43" t="s">
        <v>575</v>
      </c>
      <c r="D275" s="56">
        <v>0</v>
      </c>
    </row>
    <row r="276" spans="1:4" ht="15.75" x14ac:dyDescent="0.3">
      <c r="A276" s="21">
        <v>90367</v>
      </c>
      <c r="B276" s="19">
        <v>3938</v>
      </c>
      <c r="C276" s="43" t="s">
        <v>576</v>
      </c>
      <c r="D276" s="56">
        <v>5.2711938382541721</v>
      </c>
    </row>
    <row r="277" spans="1:4" ht="15.75" x14ac:dyDescent="0.3">
      <c r="A277" s="21">
        <v>90368</v>
      </c>
      <c r="B277" s="19">
        <v>3939</v>
      </c>
      <c r="C277" s="43" t="s">
        <v>577</v>
      </c>
      <c r="D277" s="56">
        <v>3.78</v>
      </c>
    </row>
    <row r="278" spans="1:4" ht="15.75" x14ac:dyDescent="0.3">
      <c r="A278" s="21">
        <v>90358</v>
      </c>
      <c r="B278" s="19">
        <v>3986</v>
      </c>
      <c r="C278" s="43" t="s">
        <v>578</v>
      </c>
      <c r="D278" s="56">
        <v>0</v>
      </c>
    </row>
    <row r="279" spans="1:4" ht="15.75" x14ac:dyDescent="0.3">
      <c r="A279" s="21">
        <v>620945</v>
      </c>
      <c r="B279" s="19">
        <v>4002</v>
      </c>
      <c r="C279" s="43" t="s">
        <v>579</v>
      </c>
      <c r="D279" s="56">
        <v>1.98</v>
      </c>
    </row>
    <row r="280" spans="1:4" ht="15.75" x14ac:dyDescent="0.3">
      <c r="A280" s="21">
        <v>623321</v>
      </c>
      <c r="B280" s="19">
        <v>4005</v>
      </c>
      <c r="C280" s="43" t="s">
        <v>580</v>
      </c>
      <c r="D280" s="56">
        <v>4.45</v>
      </c>
    </row>
    <row r="281" spans="1:4" ht="15.75" x14ac:dyDescent="0.3">
      <c r="A281" s="21">
        <v>617914</v>
      </c>
      <c r="B281" s="19">
        <v>4010</v>
      </c>
      <c r="C281" s="43" t="s">
        <v>581</v>
      </c>
      <c r="D281" s="56">
        <v>0.91</v>
      </c>
    </row>
    <row r="282" spans="1:4" ht="15.75" x14ac:dyDescent="0.3">
      <c r="A282" s="21">
        <v>690194</v>
      </c>
      <c r="B282" s="19">
        <v>4011</v>
      </c>
      <c r="C282" s="43" t="s">
        <v>582</v>
      </c>
      <c r="D282" s="56">
        <v>18090.6695</v>
      </c>
    </row>
    <row r="283" spans="1:4" ht="15.75" x14ac:dyDescent="0.3">
      <c r="A283" s="21">
        <v>690291</v>
      </c>
      <c r="B283" s="19">
        <v>4012</v>
      </c>
      <c r="C283" s="43" t="s">
        <v>583</v>
      </c>
      <c r="D283" s="56">
        <v>0</v>
      </c>
    </row>
    <row r="284" spans="1:4" ht="15.75" x14ac:dyDescent="0.3">
      <c r="A284" s="21">
        <v>90491</v>
      </c>
      <c r="B284" s="19">
        <v>4026</v>
      </c>
      <c r="C284" s="43" t="s">
        <v>584</v>
      </c>
      <c r="D284" s="56">
        <v>2.7248999999999999</v>
      </c>
    </row>
    <row r="285" spans="1:4" ht="15.75" x14ac:dyDescent="0.3">
      <c r="A285" s="21">
        <v>90542</v>
      </c>
      <c r="B285" s="19">
        <v>4030</v>
      </c>
      <c r="C285" s="43" t="s">
        <v>585</v>
      </c>
      <c r="D285" s="56">
        <v>91.645939999999996</v>
      </c>
    </row>
    <row r="286" spans="1:4" ht="15.75" x14ac:dyDescent="0.3">
      <c r="A286" s="21">
        <v>608086</v>
      </c>
      <c r="B286" s="19">
        <v>4050</v>
      </c>
      <c r="C286" s="43" t="s">
        <v>586</v>
      </c>
      <c r="D286" s="56">
        <v>29.4</v>
      </c>
    </row>
    <row r="287" spans="1:4" ht="15.75" x14ac:dyDescent="0.3">
      <c r="A287" s="21">
        <v>32868</v>
      </c>
      <c r="B287" s="19">
        <v>4070</v>
      </c>
      <c r="C287" s="43" t="s">
        <v>587</v>
      </c>
      <c r="D287" s="56">
        <v>57.65573333333333</v>
      </c>
    </row>
    <row r="288" spans="1:4" ht="15.75" x14ac:dyDescent="0.3">
      <c r="A288" s="21">
        <v>90416</v>
      </c>
      <c r="B288" s="19">
        <v>4115</v>
      </c>
      <c r="C288" s="43" t="s">
        <v>588</v>
      </c>
      <c r="D288" s="56">
        <v>42.86244285714286</v>
      </c>
    </row>
    <row r="289" spans="1:4" ht="15.75" x14ac:dyDescent="0.3">
      <c r="A289" s="21">
        <v>90536</v>
      </c>
      <c r="B289" s="19">
        <v>4134</v>
      </c>
      <c r="C289" s="43" t="s">
        <v>589</v>
      </c>
      <c r="D289" s="56">
        <v>274.18</v>
      </c>
    </row>
    <row r="290" spans="1:4" ht="15.75" x14ac:dyDescent="0.3">
      <c r="A290" s="21">
        <v>90544</v>
      </c>
      <c r="B290" s="19">
        <v>4135</v>
      </c>
      <c r="C290" s="43" t="s">
        <v>590</v>
      </c>
      <c r="D290" s="56">
        <v>36.5</v>
      </c>
    </row>
    <row r="291" spans="1:4" ht="15.75" x14ac:dyDescent="0.3">
      <c r="A291" s="21">
        <v>90653</v>
      </c>
      <c r="B291" s="19">
        <v>4240</v>
      </c>
      <c r="C291" s="43" t="s">
        <v>591</v>
      </c>
      <c r="D291" s="56">
        <v>0.82220162987464351</v>
      </c>
    </row>
    <row r="292" spans="1:4" ht="15.75" x14ac:dyDescent="0.3">
      <c r="A292" s="21">
        <v>612742</v>
      </c>
      <c r="B292" s="19">
        <v>4303</v>
      </c>
      <c r="C292" s="43" t="s">
        <v>592</v>
      </c>
      <c r="D292" s="56">
        <v>0</v>
      </c>
    </row>
    <row r="293" spans="1:4" ht="15.75" x14ac:dyDescent="0.3">
      <c r="A293" s="21">
        <v>615319</v>
      </c>
      <c r="B293" s="19">
        <v>4325</v>
      </c>
      <c r="C293" s="43" t="s">
        <v>593</v>
      </c>
      <c r="D293" s="56">
        <v>34.369166666666665</v>
      </c>
    </row>
    <row r="294" spans="1:4" ht="15.75" x14ac:dyDescent="0.3">
      <c r="A294" s="21">
        <v>621558</v>
      </c>
      <c r="B294" s="19">
        <v>4370</v>
      </c>
      <c r="C294" s="43" t="s">
        <v>594</v>
      </c>
      <c r="D294" s="56">
        <v>0.18</v>
      </c>
    </row>
    <row r="295" spans="1:4" ht="15.75" x14ac:dyDescent="0.3">
      <c r="A295" s="21">
        <v>90652</v>
      </c>
      <c r="B295" s="19">
        <v>4375</v>
      </c>
      <c r="C295" s="43" t="s">
        <v>595</v>
      </c>
      <c r="D295" s="56">
        <v>0.42</v>
      </c>
    </row>
    <row r="296" spans="1:4" ht="15.75" x14ac:dyDescent="0.3">
      <c r="A296" s="21">
        <v>638175</v>
      </c>
      <c r="B296" s="19">
        <v>4377</v>
      </c>
      <c r="C296" s="43" t="s">
        <v>596</v>
      </c>
      <c r="D296" s="56">
        <v>0.44709419687189672</v>
      </c>
    </row>
    <row r="297" spans="1:4" ht="15.75" x14ac:dyDescent="0.3">
      <c r="A297" s="21">
        <v>90651</v>
      </c>
      <c r="B297" s="19">
        <v>4380</v>
      </c>
      <c r="C297" s="43" t="s">
        <v>597</v>
      </c>
      <c r="D297" s="56">
        <v>0.32</v>
      </c>
    </row>
    <row r="298" spans="1:4" ht="15.75" x14ac:dyDescent="0.3">
      <c r="A298" s="21">
        <v>3603</v>
      </c>
      <c r="B298" s="19">
        <v>4390</v>
      </c>
      <c r="C298" s="43" t="s">
        <v>598</v>
      </c>
      <c r="D298" s="56">
        <v>0.15699228696530818</v>
      </c>
    </row>
    <row r="299" spans="1:4" ht="15.75" x14ac:dyDescent="0.3">
      <c r="A299" s="21">
        <v>604441</v>
      </c>
      <c r="B299" s="19">
        <v>4392</v>
      </c>
      <c r="C299" s="43" t="s">
        <v>599</v>
      </c>
      <c r="D299" s="56">
        <v>0</v>
      </c>
    </row>
    <row r="300" spans="1:4" ht="15.75" x14ac:dyDescent="0.3">
      <c r="A300" s="21">
        <v>4545</v>
      </c>
      <c r="B300" s="19">
        <v>4410</v>
      </c>
      <c r="C300" s="43" t="s">
        <v>600</v>
      </c>
      <c r="D300" s="56">
        <v>7.4359254901960776</v>
      </c>
    </row>
    <row r="301" spans="1:4" ht="15.75" x14ac:dyDescent="0.3">
      <c r="A301" s="21">
        <v>609794</v>
      </c>
      <c r="B301" s="19">
        <v>4411</v>
      </c>
      <c r="C301" s="43" t="s">
        <v>601</v>
      </c>
      <c r="D301" s="56">
        <v>44.007599999999996</v>
      </c>
    </row>
    <row r="302" spans="1:4" ht="15.75" x14ac:dyDescent="0.3">
      <c r="A302" s="21">
        <v>616421</v>
      </c>
      <c r="B302" s="19">
        <v>4412</v>
      </c>
      <c r="C302" s="43" t="s">
        <v>602</v>
      </c>
      <c r="D302" s="56">
        <v>38.5744220164609</v>
      </c>
    </row>
    <row r="303" spans="1:4" ht="15.75" x14ac:dyDescent="0.3">
      <c r="A303" s="21">
        <v>90415</v>
      </c>
      <c r="B303" s="19">
        <v>4415</v>
      </c>
      <c r="C303" s="43" t="s">
        <v>603</v>
      </c>
      <c r="D303" s="56">
        <v>3.3336000000000001</v>
      </c>
    </row>
    <row r="304" spans="1:4" ht="15.75" x14ac:dyDescent="0.3">
      <c r="A304" s="21">
        <v>3766</v>
      </c>
      <c r="B304" s="19">
        <v>4420</v>
      </c>
      <c r="C304" s="43" t="s">
        <v>604</v>
      </c>
      <c r="D304" s="56">
        <v>0.82050000000000012</v>
      </c>
    </row>
    <row r="305" spans="1:4" ht="15.75" x14ac:dyDescent="0.3">
      <c r="A305" s="21">
        <v>12599</v>
      </c>
      <c r="B305" s="19">
        <v>5015</v>
      </c>
      <c r="C305" s="43" t="s">
        <v>605</v>
      </c>
      <c r="D305" s="56">
        <v>0</v>
      </c>
    </row>
    <row r="306" spans="1:4" ht="15.75" x14ac:dyDescent="0.3">
      <c r="A306" s="21">
        <v>619593</v>
      </c>
      <c r="B306" s="19">
        <v>5034</v>
      </c>
      <c r="C306" s="43" t="s">
        <v>606</v>
      </c>
      <c r="D306" s="56">
        <v>5166.5667000000003</v>
      </c>
    </row>
    <row r="307" spans="1:4" ht="15.75" x14ac:dyDescent="0.3">
      <c r="A307" s="21">
        <v>610254</v>
      </c>
      <c r="B307" s="19">
        <v>5040</v>
      </c>
      <c r="C307" s="43" t="s">
        <v>607</v>
      </c>
      <c r="D307" s="56">
        <v>219.12205</v>
      </c>
    </row>
    <row r="308" spans="1:4" ht="15.75" x14ac:dyDescent="0.3">
      <c r="A308" s="21">
        <v>90549</v>
      </c>
      <c r="B308" s="19">
        <v>5045</v>
      </c>
      <c r="C308" s="43" t="s">
        <v>608</v>
      </c>
      <c r="D308" s="56">
        <v>834.46015555555562</v>
      </c>
    </row>
    <row r="309" spans="1:4" ht="15.75" x14ac:dyDescent="0.3">
      <c r="A309" s="21">
        <v>90551</v>
      </c>
      <c r="B309" s="19">
        <v>5055</v>
      </c>
      <c r="C309" s="43" t="s">
        <v>238</v>
      </c>
      <c r="D309" s="56">
        <v>294.83182083333332</v>
      </c>
    </row>
    <row r="310" spans="1:4" ht="15.75" x14ac:dyDescent="0.3">
      <c r="A310" s="21">
        <v>611192</v>
      </c>
      <c r="B310" s="19">
        <v>5151</v>
      </c>
      <c r="C310" s="43" t="s">
        <v>609</v>
      </c>
      <c r="D310" s="56">
        <v>0</v>
      </c>
    </row>
    <row r="311" spans="1:4" ht="15.75" x14ac:dyDescent="0.3">
      <c r="A311" s="21">
        <v>611192</v>
      </c>
      <c r="B311" s="19">
        <v>5152</v>
      </c>
      <c r="C311" s="43" t="s">
        <v>610</v>
      </c>
      <c r="D311" s="56">
        <v>0.54742837499999997</v>
      </c>
    </row>
    <row r="312" spans="1:4" ht="15.75" x14ac:dyDescent="0.3">
      <c r="A312" s="21">
        <v>611192</v>
      </c>
      <c r="B312" s="19">
        <v>5153</v>
      </c>
      <c r="C312" s="43" t="s">
        <v>611</v>
      </c>
      <c r="D312" s="56">
        <v>1.0441891666666667</v>
      </c>
    </row>
    <row r="313" spans="1:4" ht="15.75" x14ac:dyDescent="0.3">
      <c r="A313" s="21">
        <v>37928</v>
      </c>
      <c r="B313" s="19">
        <v>5160</v>
      </c>
      <c r="C313" s="43" t="s">
        <v>612</v>
      </c>
      <c r="D313" s="56">
        <v>0.24</v>
      </c>
    </row>
    <row r="314" spans="1:4" ht="15.75" x14ac:dyDescent="0.3">
      <c r="A314" s="21">
        <v>992823</v>
      </c>
      <c r="B314" s="19">
        <v>5175</v>
      </c>
      <c r="C314" s="43" t="s">
        <v>613</v>
      </c>
      <c r="D314" s="56">
        <v>0.38776406076324565</v>
      </c>
    </row>
    <row r="315" spans="1:4" ht="15.75" x14ac:dyDescent="0.3">
      <c r="A315" s="21">
        <v>607673</v>
      </c>
      <c r="B315" s="19">
        <v>5270</v>
      </c>
      <c r="C315" s="43" t="s">
        <v>614</v>
      </c>
      <c r="D315" s="56">
        <v>150</v>
      </c>
    </row>
    <row r="316" spans="1:4" ht="15.75" x14ac:dyDescent="0.3">
      <c r="A316" s="21">
        <v>690023</v>
      </c>
      <c r="B316" s="19">
        <v>5275</v>
      </c>
      <c r="C316" s="43" t="s">
        <v>615</v>
      </c>
      <c r="D316" s="56">
        <v>323.42666666666668</v>
      </c>
    </row>
    <row r="317" spans="1:4" ht="15.75" x14ac:dyDescent="0.3">
      <c r="A317" s="21">
        <v>607674</v>
      </c>
      <c r="B317" s="19">
        <v>5305</v>
      </c>
      <c r="C317" s="43" t="s">
        <v>616</v>
      </c>
      <c r="D317" s="56">
        <v>244.60927438016529</v>
      </c>
    </row>
    <row r="318" spans="1:4" ht="15.75" x14ac:dyDescent="0.3">
      <c r="A318" s="21">
        <v>607673</v>
      </c>
      <c r="B318" s="19">
        <v>5330</v>
      </c>
      <c r="C318" s="43" t="s">
        <v>617</v>
      </c>
      <c r="D318" s="56">
        <v>238.57487589285714</v>
      </c>
    </row>
    <row r="319" spans="1:4" ht="15.75" x14ac:dyDescent="0.3">
      <c r="A319" s="21">
        <v>37680</v>
      </c>
      <c r="B319" s="19">
        <v>5350</v>
      </c>
      <c r="C319" s="43" t="s">
        <v>618</v>
      </c>
      <c r="D319" s="56">
        <v>22.06</v>
      </c>
    </row>
    <row r="320" spans="1:4" ht="15.75" x14ac:dyDescent="0.3">
      <c r="A320" s="21">
        <v>610829</v>
      </c>
      <c r="B320" s="19">
        <v>5385</v>
      </c>
      <c r="C320" s="43" t="s">
        <v>619</v>
      </c>
      <c r="D320" s="56">
        <v>500.89</v>
      </c>
    </row>
    <row r="321" spans="1:4" ht="15.75" x14ac:dyDescent="0.3">
      <c r="A321" s="21">
        <v>42829</v>
      </c>
      <c r="B321" s="19">
        <v>5485</v>
      </c>
      <c r="C321" s="43" t="s">
        <v>620</v>
      </c>
      <c r="D321" s="56">
        <v>31.872313864915576</v>
      </c>
    </row>
    <row r="322" spans="1:4" ht="15.75" x14ac:dyDescent="0.3">
      <c r="A322" s="21">
        <v>42839</v>
      </c>
      <c r="B322" s="19">
        <v>5490</v>
      </c>
      <c r="C322" s="43" t="s">
        <v>621</v>
      </c>
      <c r="D322" s="56">
        <v>82.069356608187135</v>
      </c>
    </row>
    <row r="323" spans="1:4" ht="15.75" x14ac:dyDescent="0.3">
      <c r="A323" s="21">
        <v>42780</v>
      </c>
      <c r="B323" s="19">
        <v>5495</v>
      </c>
      <c r="C323" s="43" t="s">
        <v>622</v>
      </c>
      <c r="D323" s="56">
        <v>92.293617549019615</v>
      </c>
    </row>
    <row r="324" spans="1:4" ht="15.75" x14ac:dyDescent="0.3">
      <c r="A324" s="21">
        <v>42835</v>
      </c>
      <c r="B324" s="19">
        <v>5496</v>
      </c>
      <c r="C324" s="43" t="s">
        <v>623</v>
      </c>
      <c r="D324" s="56">
        <v>241.31</v>
      </c>
    </row>
    <row r="325" spans="1:4" ht="15.75" x14ac:dyDescent="0.3">
      <c r="A325" s="21">
        <v>371</v>
      </c>
      <c r="B325" s="19">
        <v>5605</v>
      </c>
      <c r="C325" s="43" t="s">
        <v>624</v>
      </c>
      <c r="D325" s="56">
        <v>2.08</v>
      </c>
    </row>
    <row r="326" spans="1:4" ht="15.75" x14ac:dyDescent="0.3">
      <c r="A326" s="21">
        <v>618125</v>
      </c>
      <c r="B326" s="19">
        <v>5606</v>
      </c>
      <c r="C326" s="43" t="s">
        <v>625</v>
      </c>
      <c r="D326" s="56">
        <v>70.334000000000003</v>
      </c>
    </row>
    <row r="327" spans="1:4" ht="15.75" x14ac:dyDescent="0.3">
      <c r="A327" s="21">
        <v>37864</v>
      </c>
      <c r="B327" s="19">
        <v>5666</v>
      </c>
      <c r="C327" s="43" t="s">
        <v>626</v>
      </c>
      <c r="D327" s="56">
        <v>162.54527659574467</v>
      </c>
    </row>
    <row r="328" spans="1:4" ht="15.75" x14ac:dyDescent="0.3">
      <c r="A328" s="21">
        <v>37865</v>
      </c>
      <c r="B328" s="19">
        <v>5669</v>
      </c>
      <c r="C328" s="43" t="s">
        <v>627</v>
      </c>
      <c r="D328" s="56">
        <v>182.54221048689138</v>
      </c>
    </row>
    <row r="329" spans="1:4" ht="15.75" x14ac:dyDescent="0.3">
      <c r="A329" s="21">
        <v>42774</v>
      </c>
      <c r="B329" s="19">
        <v>5670</v>
      </c>
      <c r="C329" s="43" t="s">
        <v>628</v>
      </c>
      <c r="D329" s="56">
        <v>940.78</v>
      </c>
    </row>
    <row r="330" spans="1:4" ht="15.75" x14ac:dyDescent="0.3">
      <c r="A330" s="21">
        <v>37866</v>
      </c>
      <c r="B330" s="19">
        <v>5672</v>
      </c>
      <c r="C330" s="43" t="s">
        <v>629</v>
      </c>
      <c r="D330" s="56">
        <v>240.51249999999999</v>
      </c>
    </row>
    <row r="331" spans="1:4" ht="15.75" x14ac:dyDescent="0.3">
      <c r="A331" s="21">
        <v>42775</v>
      </c>
      <c r="B331" s="19">
        <v>5673</v>
      </c>
      <c r="C331" s="43" t="s">
        <v>630</v>
      </c>
      <c r="D331" s="56">
        <v>347.68562322206094</v>
      </c>
    </row>
    <row r="332" spans="1:4" ht="15.75" x14ac:dyDescent="0.3">
      <c r="A332" s="21">
        <v>42773</v>
      </c>
      <c r="B332" s="19">
        <v>5675</v>
      </c>
      <c r="C332" s="43" t="s">
        <v>631</v>
      </c>
      <c r="D332" s="56">
        <v>494.97111020408164</v>
      </c>
    </row>
    <row r="333" spans="1:4" ht="15.75" x14ac:dyDescent="0.3">
      <c r="A333" s="21">
        <v>42773</v>
      </c>
      <c r="B333" s="19">
        <v>5676</v>
      </c>
      <c r="C333" s="43" t="s">
        <v>632</v>
      </c>
      <c r="D333" s="56">
        <v>363.54639733333335</v>
      </c>
    </row>
    <row r="334" spans="1:4" ht="15.75" x14ac:dyDescent="0.3">
      <c r="A334" s="21">
        <v>617396</v>
      </c>
      <c r="B334" s="19">
        <v>5678</v>
      </c>
      <c r="C334" s="43" t="s">
        <v>633</v>
      </c>
      <c r="D334" s="56">
        <v>10578.75</v>
      </c>
    </row>
    <row r="335" spans="1:4" ht="15.75" x14ac:dyDescent="0.3">
      <c r="A335" s="21">
        <v>642723</v>
      </c>
      <c r="B335" s="19">
        <v>5716</v>
      </c>
      <c r="C335" s="43" t="s">
        <v>634</v>
      </c>
      <c r="D335" s="56">
        <v>82.62</v>
      </c>
    </row>
    <row r="336" spans="1:4" ht="15.75" x14ac:dyDescent="0.3">
      <c r="A336" s="21">
        <v>690379</v>
      </c>
      <c r="B336" s="19">
        <v>5717</v>
      </c>
      <c r="C336" s="43" t="s">
        <v>635</v>
      </c>
      <c r="D336" s="56" t="s">
        <v>636</v>
      </c>
    </row>
    <row r="337" spans="1:4" ht="15.75" x14ac:dyDescent="0.3">
      <c r="A337" s="21">
        <v>628674</v>
      </c>
      <c r="B337" s="19">
        <v>5718</v>
      </c>
      <c r="C337" s="43" t="s">
        <v>637</v>
      </c>
      <c r="D337" s="56">
        <v>387.11</v>
      </c>
    </row>
    <row r="338" spans="1:4" ht="15.75" x14ac:dyDescent="0.3">
      <c r="A338" s="21">
        <v>42780</v>
      </c>
      <c r="B338" s="19">
        <v>5800</v>
      </c>
      <c r="C338" s="43" t="s">
        <v>638</v>
      </c>
      <c r="D338" s="56">
        <v>85.193318276137262</v>
      </c>
    </row>
    <row r="339" spans="1:4" ht="15.75" x14ac:dyDescent="0.3">
      <c r="A339" s="21">
        <v>690229</v>
      </c>
      <c r="B339" s="19">
        <v>6005</v>
      </c>
      <c r="C339" s="43" t="s">
        <v>639</v>
      </c>
      <c r="D339" s="56">
        <v>0</v>
      </c>
    </row>
    <row r="340" spans="1:4" ht="15.75" x14ac:dyDescent="0.3">
      <c r="A340" s="21">
        <v>641659</v>
      </c>
      <c r="B340" s="19">
        <v>6025</v>
      </c>
      <c r="C340" s="43" t="s">
        <v>640</v>
      </c>
      <c r="D340" s="56">
        <v>0</v>
      </c>
    </row>
    <row r="341" spans="1:4" ht="15.75" x14ac:dyDescent="0.3">
      <c r="A341" s="21">
        <v>605061</v>
      </c>
      <c r="B341" s="19">
        <v>6035</v>
      </c>
      <c r="C341" s="43" t="s">
        <v>641</v>
      </c>
      <c r="D341" s="56">
        <v>0</v>
      </c>
    </row>
    <row r="342" spans="1:4" ht="15.75" x14ac:dyDescent="0.3">
      <c r="A342" s="21">
        <v>690225</v>
      </c>
      <c r="B342" s="19">
        <v>6040</v>
      </c>
      <c r="C342" s="43" t="s">
        <v>642</v>
      </c>
      <c r="D342" s="56">
        <v>0</v>
      </c>
    </row>
    <row r="343" spans="1:4" ht="15.75" x14ac:dyDescent="0.3">
      <c r="A343" s="21">
        <v>2810</v>
      </c>
      <c r="B343" s="19">
        <v>7003</v>
      </c>
      <c r="C343" s="43" t="s">
        <v>643</v>
      </c>
      <c r="D343" s="56">
        <v>84.427300000000002</v>
      </c>
    </row>
    <row r="344" spans="1:4" ht="15.75" x14ac:dyDescent="0.3">
      <c r="A344" s="21">
        <v>608520</v>
      </c>
      <c r="B344" s="19">
        <v>7004</v>
      </c>
      <c r="C344" s="43" t="s">
        <v>644</v>
      </c>
      <c r="D344" s="56">
        <v>67.521167558528418</v>
      </c>
    </row>
    <row r="345" spans="1:4" ht="15.75" x14ac:dyDescent="0.3">
      <c r="A345" s="21">
        <v>3464</v>
      </c>
      <c r="B345" s="19">
        <v>7015</v>
      </c>
      <c r="C345" s="43" t="s">
        <v>645</v>
      </c>
      <c r="D345" s="56">
        <v>29.76</v>
      </c>
    </row>
    <row r="346" spans="1:4" ht="15.75" x14ac:dyDescent="0.3">
      <c r="A346" s="21">
        <v>90504</v>
      </c>
      <c r="B346" s="19">
        <v>7020</v>
      </c>
      <c r="C346" s="43" t="s">
        <v>646</v>
      </c>
      <c r="D346" s="56">
        <v>2.62</v>
      </c>
    </row>
    <row r="347" spans="1:4" ht="15.75" x14ac:dyDescent="0.3">
      <c r="A347" s="21">
        <v>90506</v>
      </c>
      <c r="B347" s="19">
        <v>7030</v>
      </c>
      <c r="C347" s="43" t="s">
        <v>647</v>
      </c>
      <c r="D347" s="56">
        <v>2.66</v>
      </c>
    </row>
    <row r="348" spans="1:4" ht="15.75" x14ac:dyDescent="0.3">
      <c r="A348" s="21">
        <v>90498</v>
      </c>
      <c r="B348" s="19">
        <v>7035</v>
      </c>
      <c r="C348" s="43" t="s">
        <v>648</v>
      </c>
      <c r="D348" s="56">
        <v>2.71</v>
      </c>
    </row>
    <row r="349" spans="1:4" ht="15.75" x14ac:dyDescent="0.3">
      <c r="A349" s="21">
        <v>90507</v>
      </c>
      <c r="B349" s="19">
        <v>7040</v>
      </c>
      <c r="C349" s="43" t="s">
        <v>649</v>
      </c>
      <c r="D349" s="56">
        <v>2.79</v>
      </c>
    </row>
    <row r="350" spans="1:4" ht="15.75" x14ac:dyDescent="0.3">
      <c r="A350" s="21">
        <v>90508</v>
      </c>
      <c r="B350" s="19">
        <v>7045</v>
      </c>
      <c r="C350" s="43" t="s">
        <v>650</v>
      </c>
      <c r="D350" s="56">
        <v>3.14</v>
      </c>
    </row>
    <row r="351" spans="1:4" ht="15.75" x14ac:dyDescent="0.3">
      <c r="A351" s="21">
        <v>90499</v>
      </c>
      <c r="B351" s="19">
        <v>7050</v>
      </c>
      <c r="C351" s="43" t="s">
        <v>651</v>
      </c>
      <c r="D351" s="56">
        <v>3.1</v>
      </c>
    </row>
    <row r="352" spans="1:4" ht="15.75" x14ac:dyDescent="0.3">
      <c r="A352" s="21">
        <v>90509</v>
      </c>
      <c r="B352" s="19">
        <v>7055</v>
      </c>
      <c r="C352" s="43" t="s">
        <v>652</v>
      </c>
      <c r="D352" s="56">
        <v>3.62</v>
      </c>
    </row>
    <row r="353" spans="1:4" ht="15.75" x14ac:dyDescent="0.3">
      <c r="A353" s="21">
        <v>90500</v>
      </c>
      <c r="B353" s="19">
        <v>7060</v>
      </c>
      <c r="C353" s="43" t="s">
        <v>653</v>
      </c>
      <c r="D353" s="56">
        <v>2.76</v>
      </c>
    </row>
    <row r="354" spans="1:4" ht="15.75" x14ac:dyDescent="0.3">
      <c r="A354" s="21">
        <v>90510</v>
      </c>
      <c r="B354" s="19">
        <v>7065</v>
      </c>
      <c r="C354" s="43" t="s">
        <v>654</v>
      </c>
      <c r="D354" s="56">
        <v>5.1771111850865514</v>
      </c>
    </row>
    <row r="355" spans="1:4" ht="15.75" x14ac:dyDescent="0.3">
      <c r="A355" s="21">
        <v>90505</v>
      </c>
      <c r="B355" s="19">
        <v>7066</v>
      </c>
      <c r="C355" s="43" t="s">
        <v>655</v>
      </c>
      <c r="D355" s="56">
        <v>2.62</v>
      </c>
    </row>
    <row r="356" spans="1:4" ht="15.75" x14ac:dyDescent="0.3">
      <c r="A356" s="21">
        <v>90501</v>
      </c>
      <c r="B356" s="19">
        <v>7070</v>
      </c>
      <c r="C356" s="43" t="s">
        <v>656</v>
      </c>
      <c r="D356" s="56">
        <v>2.71</v>
      </c>
    </row>
    <row r="357" spans="1:4" ht="15.75" x14ac:dyDescent="0.3">
      <c r="A357" s="21">
        <v>90502</v>
      </c>
      <c r="B357" s="19">
        <v>7085</v>
      </c>
      <c r="C357" s="43" t="s">
        <v>213</v>
      </c>
      <c r="D357" s="56">
        <v>2.79</v>
      </c>
    </row>
    <row r="358" spans="1:4" ht="15.75" x14ac:dyDescent="0.3">
      <c r="A358" s="21">
        <v>624402</v>
      </c>
      <c r="B358" s="19">
        <v>7090</v>
      </c>
      <c r="C358" s="43" t="s">
        <v>657</v>
      </c>
      <c r="D358" s="56">
        <v>10.881</v>
      </c>
    </row>
    <row r="359" spans="1:4" ht="15.75" x14ac:dyDescent="0.3">
      <c r="A359" s="21">
        <v>90503</v>
      </c>
      <c r="B359" s="19">
        <v>7095</v>
      </c>
      <c r="C359" s="43" t="s">
        <v>658</v>
      </c>
      <c r="D359" s="56">
        <v>2.71</v>
      </c>
    </row>
    <row r="360" spans="1:4" ht="15.75" x14ac:dyDescent="0.3">
      <c r="A360" s="21">
        <v>90298</v>
      </c>
      <c r="B360" s="19">
        <v>7105</v>
      </c>
      <c r="C360" s="43" t="s">
        <v>659</v>
      </c>
      <c r="D360" s="56">
        <v>13.748900000000001</v>
      </c>
    </row>
    <row r="361" spans="1:4" ht="15.75" x14ac:dyDescent="0.3">
      <c r="A361" s="21">
        <v>90298</v>
      </c>
      <c r="B361" s="19">
        <v>7110</v>
      </c>
      <c r="C361" s="43" t="s">
        <v>660</v>
      </c>
      <c r="D361" s="56">
        <v>49.200405270270267</v>
      </c>
    </row>
    <row r="362" spans="1:4" ht="15.75" x14ac:dyDescent="0.3">
      <c r="A362" s="21">
        <v>90497</v>
      </c>
      <c r="B362" s="19">
        <v>7125</v>
      </c>
      <c r="C362" s="43" t="s">
        <v>661</v>
      </c>
      <c r="D362" s="56">
        <v>2.66</v>
      </c>
    </row>
    <row r="363" spans="1:4" ht="15.75" x14ac:dyDescent="0.3">
      <c r="A363" s="21">
        <v>690345</v>
      </c>
      <c r="B363" s="19">
        <v>7126</v>
      </c>
      <c r="C363" s="43" t="s">
        <v>662</v>
      </c>
      <c r="D363" s="56">
        <v>2.71</v>
      </c>
    </row>
    <row r="364" spans="1:4" ht="15.75" x14ac:dyDescent="0.3">
      <c r="A364" s="21">
        <v>90299</v>
      </c>
      <c r="B364" s="19">
        <v>7130</v>
      </c>
      <c r="C364" s="43" t="s">
        <v>663</v>
      </c>
      <c r="D364" s="56">
        <v>51.16312755905512</v>
      </c>
    </row>
    <row r="365" spans="1:4" ht="15.75" x14ac:dyDescent="0.3">
      <c r="A365" s="21">
        <v>90298</v>
      </c>
      <c r="B365" s="19">
        <v>7140</v>
      </c>
      <c r="C365" s="43" t="s">
        <v>664</v>
      </c>
      <c r="D365" s="56">
        <v>60.550018604651164</v>
      </c>
    </row>
    <row r="366" spans="1:4" ht="15.75" x14ac:dyDescent="0.3">
      <c r="A366" s="21">
        <v>90298</v>
      </c>
      <c r="B366" s="19">
        <v>7165</v>
      </c>
      <c r="C366" s="43" t="s">
        <v>665</v>
      </c>
      <c r="D366" s="56">
        <v>48.562666666666672</v>
      </c>
    </row>
    <row r="367" spans="1:4" ht="15.75" x14ac:dyDescent="0.3">
      <c r="A367" s="21">
        <v>90554</v>
      </c>
      <c r="B367" s="19">
        <v>7175</v>
      </c>
      <c r="C367" s="43" t="s">
        <v>666</v>
      </c>
      <c r="D367" s="56">
        <v>286.29857031249998</v>
      </c>
    </row>
    <row r="368" spans="1:4" ht="15.75" x14ac:dyDescent="0.3">
      <c r="A368" s="21">
        <v>90553</v>
      </c>
      <c r="B368" s="19">
        <v>7190</v>
      </c>
      <c r="C368" s="43" t="s">
        <v>667</v>
      </c>
      <c r="D368" s="56">
        <v>314.80635576923078</v>
      </c>
    </row>
    <row r="369" spans="1:4" ht="15.75" x14ac:dyDescent="0.3">
      <c r="A369" s="21">
        <v>625071</v>
      </c>
      <c r="B369" s="19">
        <v>7200</v>
      </c>
      <c r="C369" s="43" t="s">
        <v>668</v>
      </c>
      <c r="D369" s="56">
        <v>115.87033333333333</v>
      </c>
    </row>
    <row r="370" spans="1:4" ht="15.75" x14ac:dyDescent="0.3">
      <c r="A370" s="21">
        <v>90523</v>
      </c>
      <c r="B370" s="19">
        <v>7205</v>
      </c>
      <c r="C370" s="43" t="s">
        <v>192</v>
      </c>
      <c r="D370" s="56">
        <v>32.795200000000001</v>
      </c>
    </row>
    <row r="371" spans="1:4" ht="15.75" x14ac:dyDescent="0.3">
      <c r="A371" s="21">
        <v>90547</v>
      </c>
      <c r="B371" s="19">
        <v>7221</v>
      </c>
      <c r="C371" s="43" t="s">
        <v>669</v>
      </c>
      <c r="D371" s="56">
        <v>102.3</v>
      </c>
    </row>
    <row r="372" spans="1:4" ht="15.75" x14ac:dyDescent="0.3">
      <c r="A372" s="21">
        <v>90548</v>
      </c>
      <c r="B372" s="19">
        <v>7222</v>
      </c>
      <c r="C372" s="43" t="s">
        <v>670</v>
      </c>
      <c r="D372" s="56">
        <v>226.77090000000001</v>
      </c>
    </row>
    <row r="373" spans="1:4" ht="15.75" x14ac:dyDescent="0.3">
      <c r="A373" s="21">
        <v>90549</v>
      </c>
      <c r="B373" s="19">
        <v>7223</v>
      </c>
      <c r="C373" s="43" t="s">
        <v>671</v>
      </c>
      <c r="D373" s="56">
        <v>1022.6374050000001</v>
      </c>
    </row>
    <row r="374" spans="1:4" ht="15.75" x14ac:dyDescent="0.3">
      <c r="A374" s="21">
        <v>90551</v>
      </c>
      <c r="B374" s="19">
        <v>7224</v>
      </c>
      <c r="C374" s="43" t="s">
        <v>672</v>
      </c>
      <c r="D374" s="56">
        <v>241.27371989664084</v>
      </c>
    </row>
    <row r="375" spans="1:4" ht="15.75" x14ac:dyDescent="0.3">
      <c r="A375" s="21">
        <v>621876</v>
      </c>
      <c r="B375" s="19">
        <v>7227</v>
      </c>
      <c r="C375" s="43" t="s">
        <v>673</v>
      </c>
      <c r="D375" s="56">
        <v>206.55699999999999</v>
      </c>
    </row>
    <row r="376" spans="1:4" ht="15.75" x14ac:dyDescent="0.3">
      <c r="A376" s="21">
        <v>90295</v>
      </c>
      <c r="B376" s="19">
        <v>9000</v>
      </c>
      <c r="C376" s="43" t="s">
        <v>312</v>
      </c>
      <c r="D376" s="56">
        <v>4.3177000000000003</v>
      </c>
    </row>
    <row r="377" spans="1:4" ht="15.75" x14ac:dyDescent="0.3">
      <c r="A377" s="21">
        <v>90276</v>
      </c>
      <c r="B377" s="19">
        <v>9004</v>
      </c>
      <c r="C377" s="43" t="s">
        <v>674</v>
      </c>
      <c r="D377" s="56">
        <v>83.022545103289985</v>
      </c>
    </row>
    <row r="378" spans="1:4" ht="15.75" x14ac:dyDescent="0.3">
      <c r="A378" s="21">
        <v>90275</v>
      </c>
      <c r="B378" s="19">
        <v>9005</v>
      </c>
      <c r="C378" s="43" t="s">
        <v>675</v>
      </c>
      <c r="D378" s="56">
        <v>26.320433511111112</v>
      </c>
    </row>
    <row r="379" spans="1:4" ht="15.75" x14ac:dyDescent="0.3">
      <c r="A379" s="21">
        <v>90277</v>
      </c>
      <c r="B379" s="19">
        <v>9010</v>
      </c>
      <c r="C379" s="43" t="s">
        <v>676</v>
      </c>
      <c r="D379" s="56">
        <v>23.16</v>
      </c>
    </row>
    <row r="380" spans="1:4" ht="15.75" x14ac:dyDescent="0.3">
      <c r="A380" s="21">
        <v>90109</v>
      </c>
      <c r="B380" s="19">
        <v>9014</v>
      </c>
      <c r="C380" s="43" t="s">
        <v>677</v>
      </c>
      <c r="D380" s="56">
        <v>273.956712890625</v>
      </c>
    </row>
    <row r="381" spans="1:4" ht="15.75" x14ac:dyDescent="0.3">
      <c r="A381" s="21">
        <v>30273</v>
      </c>
      <c r="B381" s="19">
        <v>9055</v>
      </c>
      <c r="C381" s="43" t="s">
        <v>678</v>
      </c>
      <c r="D381" s="56">
        <v>24.389800000000001</v>
      </c>
    </row>
    <row r="382" spans="1:4" ht="15.75" x14ac:dyDescent="0.3">
      <c r="A382" s="21">
        <v>3999</v>
      </c>
      <c r="B382" s="19">
        <v>9070</v>
      </c>
      <c r="C382" s="43" t="s">
        <v>679</v>
      </c>
      <c r="D382" s="56">
        <v>57.24</v>
      </c>
    </row>
    <row r="383" spans="1:4" ht="15.75" x14ac:dyDescent="0.3">
      <c r="A383" s="21">
        <v>30272</v>
      </c>
      <c r="B383" s="19">
        <v>9080</v>
      </c>
      <c r="C383" s="43" t="s">
        <v>680</v>
      </c>
      <c r="D383" s="56">
        <v>13.509500317460317</v>
      </c>
    </row>
    <row r="384" spans="1:4" ht="15.75" x14ac:dyDescent="0.3">
      <c r="A384" s="19">
        <v>5065</v>
      </c>
      <c r="B384" s="19">
        <v>3315</v>
      </c>
      <c r="C384" s="43" t="s">
        <v>184</v>
      </c>
      <c r="D384" s="56">
        <v>13.43</v>
      </c>
    </row>
    <row r="385" spans="1:4" ht="15.75" x14ac:dyDescent="0.3">
      <c r="A385" s="21">
        <v>90275</v>
      </c>
      <c r="B385" s="19">
        <v>9095</v>
      </c>
      <c r="C385" s="43" t="s">
        <v>681</v>
      </c>
      <c r="D385" s="56">
        <v>42.78</v>
      </c>
    </row>
    <row r="386" spans="1:4" ht="15.75" x14ac:dyDescent="0.3">
      <c r="A386" s="21">
        <v>90279</v>
      </c>
      <c r="B386" s="19">
        <v>9100</v>
      </c>
      <c r="C386" s="43" t="s">
        <v>682</v>
      </c>
      <c r="D386" s="56">
        <v>36.29</v>
      </c>
    </row>
    <row r="387" spans="1:4" ht="15.75" x14ac:dyDescent="0.3">
      <c r="A387" s="21">
        <v>641431</v>
      </c>
      <c r="B387" s="19">
        <v>9102</v>
      </c>
      <c r="C387" s="43" t="s">
        <v>683</v>
      </c>
      <c r="D387" s="56">
        <v>52.303200000000004</v>
      </c>
    </row>
    <row r="388" spans="1:4" ht="15.75" x14ac:dyDescent="0.3">
      <c r="A388" s="21">
        <v>90254</v>
      </c>
      <c r="B388" s="19">
        <v>9110</v>
      </c>
      <c r="C388" s="43" t="s">
        <v>684</v>
      </c>
      <c r="D388" s="56">
        <v>78.016514994829365</v>
      </c>
    </row>
    <row r="389" spans="1:4" ht="15.75" x14ac:dyDescent="0.3">
      <c r="A389" s="21">
        <v>90253</v>
      </c>
      <c r="B389" s="19">
        <v>9115</v>
      </c>
      <c r="C389" s="43" t="s">
        <v>685</v>
      </c>
      <c r="D389" s="56">
        <v>26.556842639593906</v>
      </c>
    </row>
    <row r="390" spans="1:4" ht="15.75" x14ac:dyDescent="0.3">
      <c r="A390" s="21">
        <v>90706</v>
      </c>
      <c r="B390" s="19">
        <v>10015</v>
      </c>
      <c r="C390" s="43" t="s">
        <v>686</v>
      </c>
      <c r="D390" s="56">
        <v>1.869264</v>
      </c>
    </row>
    <row r="391" spans="1:4" ht="15.75" x14ac:dyDescent="0.3">
      <c r="A391" s="21">
        <v>1444</v>
      </c>
      <c r="B391" s="19">
        <v>10080</v>
      </c>
      <c r="C391" s="43" t="s">
        <v>687</v>
      </c>
      <c r="D391" s="56">
        <v>4.57</v>
      </c>
    </row>
    <row r="392" spans="1:4" ht="15.75" x14ac:dyDescent="0.3">
      <c r="A392" s="21">
        <v>891844</v>
      </c>
      <c r="B392" s="19">
        <v>10107</v>
      </c>
      <c r="C392" s="43" t="s">
        <v>688</v>
      </c>
      <c r="D392" s="56">
        <v>13.31</v>
      </c>
    </row>
    <row r="393" spans="1:4" ht="15.75" x14ac:dyDescent="0.3">
      <c r="A393" s="21">
        <v>617641</v>
      </c>
      <c r="B393" s="19">
        <v>10108</v>
      </c>
      <c r="C393" s="43" t="s">
        <v>689</v>
      </c>
      <c r="D393" s="56">
        <v>46.16</v>
      </c>
    </row>
    <row r="394" spans="1:4" ht="15.75" x14ac:dyDescent="0.3">
      <c r="A394" s="21">
        <v>631698</v>
      </c>
      <c r="B394" s="19">
        <v>10137</v>
      </c>
      <c r="C394" s="43" t="s">
        <v>690</v>
      </c>
      <c r="D394" s="56">
        <v>0</v>
      </c>
    </row>
    <row r="395" spans="1:4" ht="15.75" x14ac:dyDescent="0.3">
      <c r="A395" s="21">
        <v>90376</v>
      </c>
      <c r="B395" s="19">
        <v>10206</v>
      </c>
      <c r="C395" s="43" t="s">
        <v>691</v>
      </c>
      <c r="D395" s="56">
        <v>5.3521568627450975</v>
      </c>
    </row>
    <row r="396" spans="1:4" ht="15.75" x14ac:dyDescent="0.3">
      <c r="A396" s="21">
        <v>628902</v>
      </c>
      <c r="B396" s="19">
        <v>10915</v>
      </c>
      <c r="C396" s="43" t="s">
        <v>692</v>
      </c>
      <c r="D396" s="56">
        <v>0</v>
      </c>
    </row>
    <row r="397" spans="1:4" ht="15.75" x14ac:dyDescent="0.3">
      <c r="A397" s="21">
        <v>90418</v>
      </c>
      <c r="B397" s="19">
        <v>11020</v>
      </c>
      <c r="C397" s="43" t="s">
        <v>693</v>
      </c>
      <c r="D397" s="56">
        <v>58.782499999999999</v>
      </c>
    </row>
    <row r="398" spans="1:4" ht="15.75" x14ac:dyDescent="0.3">
      <c r="A398" s="21">
        <v>90417</v>
      </c>
      <c r="B398" s="19">
        <v>11021</v>
      </c>
      <c r="C398" s="43" t="s">
        <v>694</v>
      </c>
      <c r="D398" s="56">
        <v>157.77306440677967</v>
      </c>
    </row>
    <row r="399" spans="1:4" ht="15.75" x14ac:dyDescent="0.3">
      <c r="A399" s="21">
        <v>90422</v>
      </c>
      <c r="B399" s="19">
        <v>11022</v>
      </c>
      <c r="C399" s="43" t="s">
        <v>210</v>
      </c>
      <c r="D399" s="56">
        <v>78.224800000000002</v>
      </c>
    </row>
    <row r="400" spans="1:4" ht="15.75" x14ac:dyDescent="0.3">
      <c r="A400" s="21">
        <v>91008</v>
      </c>
      <c r="B400" s="19">
        <v>11025</v>
      </c>
      <c r="C400" s="43" t="s">
        <v>695</v>
      </c>
      <c r="D400" s="56">
        <v>2357.0194065217393</v>
      </c>
    </row>
    <row r="401" spans="1:4" ht="15.75" x14ac:dyDescent="0.3">
      <c r="A401" s="21">
        <v>91014</v>
      </c>
      <c r="B401" s="19">
        <v>11030</v>
      </c>
      <c r="C401" s="43" t="s">
        <v>696</v>
      </c>
      <c r="D401" s="56">
        <v>2575.0323000000003</v>
      </c>
    </row>
    <row r="402" spans="1:4" ht="15.75" x14ac:dyDescent="0.3">
      <c r="A402" s="21">
        <v>91007</v>
      </c>
      <c r="B402" s="19">
        <v>11035</v>
      </c>
      <c r="C402" s="43" t="s">
        <v>697</v>
      </c>
      <c r="D402" s="56">
        <v>3243.0748690476189</v>
      </c>
    </row>
    <row r="403" spans="1:4" ht="15.75" x14ac:dyDescent="0.3">
      <c r="A403" s="21">
        <v>91026</v>
      </c>
      <c r="B403" s="19">
        <v>11040</v>
      </c>
      <c r="C403" s="43" t="s">
        <v>194</v>
      </c>
      <c r="D403" s="56">
        <v>819.14</v>
      </c>
    </row>
    <row r="404" spans="1:4" ht="15.75" x14ac:dyDescent="0.3">
      <c r="A404" s="21">
        <v>90097</v>
      </c>
      <c r="B404" s="19">
        <v>11041</v>
      </c>
      <c r="C404" s="43" t="s">
        <v>698</v>
      </c>
      <c r="D404" s="56">
        <v>1924.98</v>
      </c>
    </row>
    <row r="405" spans="1:4" ht="15.75" x14ac:dyDescent="0.3">
      <c r="A405" s="21">
        <v>90049</v>
      </c>
      <c r="B405" s="19">
        <v>11045</v>
      </c>
      <c r="C405" s="43" t="s">
        <v>699</v>
      </c>
      <c r="D405" s="56">
        <v>9726.8050000000003</v>
      </c>
    </row>
    <row r="406" spans="1:4" ht="15.75" x14ac:dyDescent="0.3">
      <c r="A406" s="21">
        <v>90051</v>
      </c>
      <c r="B406" s="19">
        <v>11050</v>
      </c>
      <c r="C406" s="43" t="s">
        <v>214</v>
      </c>
      <c r="D406" s="56">
        <v>13206.4913</v>
      </c>
    </row>
    <row r="407" spans="1:4" ht="15.75" x14ac:dyDescent="0.3">
      <c r="A407" s="21">
        <v>90053</v>
      </c>
      <c r="B407" s="19">
        <v>11055</v>
      </c>
      <c r="C407" s="43" t="s">
        <v>700</v>
      </c>
      <c r="D407" s="56">
        <v>2317.54</v>
      </c>
    </row>
    <row r="408" spans="1:4" ht="15.75" x14ac:dyDescent="0.3">
      <c r="A408" s="21">
        <v>90054</v>
      </c>
      <c r="B408" s="19">
        <v>11060</v>
      </c>
      <c r="C408" s="43" t="s">
        <v>701</v>
      </c>
      <c r="D408" s="56">
        <v>5429.33</v>
      </c>
    </row>
    <row r="409" spans="1:4" ht="15.75" x14ac:dyDescent="0.3">
      <c r="A409" s="21">
        <v>90055</v>
      </c>
      <c r="B409" s="19">
        <v>11065</v>
      </c>
      <c r="C409" s="43" t="s">
        <v>702</v>
      </c>
      <c r="D409" s="56">
        <v>4427.1899999999996</v>
      </c>
    </row>
    <row r="410" spans="1:4" ht="15.75" x14ac:dyDescent="0.3">
      <c r="A410" s="21">
        <v>90055</v>
      </c>
      <c r="B410" s="19">
        <v>11066</v>
      </c>
      <c r="C410" s="43" t="s">
        <v>703</v>
      </c>
      <c r="D410" s="56">
        <v>6225.46</v>
      </c>
    </row>
    <row r="411" spans="1:4" ht="15.75" x14ac:dyDescent="0.3">
      <c r="A411" s="21">
        <v>90048</v>
      </c>
      <c r="B411" s="19">
        <v>11069</v>
      </c>
      <c r="C411" s="43" t="s">
        <v>704</v>
      </c>
      <c r="D411" s="56">
        <v>9467.0400000000009</v>
      </c>
    </row>
    <row r="412" spans="1:4" ht="15.75" x14ac:dyDescent="0.3">
      <c r="A412" s="21">
        <v>90048</v>
      </c>
      <c r="B412" s="19">
        <v>11070</v>
      </c>
      <c r="C412" s="43" t="s">
        <v>705</v>
      </c>
      <c r="D412" s="56">
        <v>7378.0944199999994</v>
      </c>
    </row>
    <row r="413" spans="1:4" ht="15.75" x14ac:dyDescent="0.3">
      <c r="A413" s="21">
        <v>90083</v>
      </c>
      <c r="B413" s="19">
        <v>11075</v>
      </c>
      <c r="C413" s="43" t="s">
        <v>706</v>
      </c>
      <c r="D413" s="56">
        <v>6491.4</v>
      </c>
    </row>
    <row r="414" spans="1:4" ht="15.75" x14ac:dyDescent="0.3">
      <c r="A414" s="21">
        <v>90094</v>
      </c>
      <c r="B414" s="19">
        <v>11085</v>
      </c>
      <c r="C414" s="43" t="s">
        <v>202</v>
      </c>
      <c r="D414" s="56">
        <v>2106.2712368421053</v>
      </c>
    </row>
    <row r="415" spans="1:4" ht="15.75" x14ac:dyDescent="0.3">
      <c r="A415" s="21">
        <v>631206</v>
      </c>
      <c r="B415" s="19">
        <v>11087</v>
      </c>
      <c r="C415" s="43" t="s">
        <v>707</v>
      </c>
      <c r="D415" s="56">
        <v>4.7673781746031745</v>
      </c>
    </row>
    <row r="416" spans="1:4" ht="15.75" x14ac:dyDescent="0.3">
      <c r="A416" s="21">
        <v>90078</v>
      </c>
      <c r="B416" s="19">
        <v>11090</v>
      </c>
      <c r="C416" s="43" t="s">
        <v>708</v>
      </c>
      <c r="D416" s="56">
        <v>7630.69</v>
      </c>
    </row>
    <row r="417" spans="1:4" ht="15.75" x14ac:dyDescent="0.3">
      <c r="A417" s="21">
        <v>90082</v>
      </c>
      <c r="B417" s="19">
        <v>11100</v>
      </c>
      <c r="C417" s="43" t="s">
        <v>709</v>
      </c>
      <c r="D417" s="56">
        <v>5689.15</v>
      </c>
    </row>
    <row r="418" spans="1:4" ht="15.75" x14ac:dyDescent="0.3">
      <c r="A418" s="21">
        <v>90081</v>
      </c>
      <c r="B418" s="19">
        <v>11105</v>
      </c>
      <c r="C418" s="43" t="s">
        <v>710</v>
      </c>
      <c r="D418" s="56">
        <v>5080.9970000000003</v>
      </c>
    </row>
    <row r="419" spans="1:4" ht="15.75" x14ac:dyDescent="0.3">
      <c r="A419" s="21">
        <v>90066</v>
      </c>
      <c r="B419" s="19">
        <v>11115</v>
      </c>
      <c r="C419" s="43" t="s">
        <v>711</v>
      </c>
      <c r="D419" s="56">
        <v>3386.0280633333332</v>
      </c>
    </row>
    <row r="420" spans="1:4" ht="15.75" x14ac:dyDescent="0.3">
      <c r="A420" s="21">
        <v>91029</v>
      </c>
      <c r="B420" s="19">
        <v>11120</v>
      </c>
      <c r="C420" s="43" t="s">
        <v>712</v>
      </c>
      <c r="D420" s="56">
        <v>1016.14</v>
      </c>
    </row>
    <row r="421" spans="1:4" ht="15.75" x14ac:dyDescent="0.3">
      <c r="A421" s="21">
        <v>90067</v>
      </c>
      <c r="B421" s="19">
        <v>11121</v>
      </c>
      <c r="C421" s="43" t="s">
        <v>713</v>
      </c>
      <c r="D421" s="56">
        <v>1542.58</v>
      </c>
    </row>
    <row r="422" spans="1:4" ht="15.75" x14ac:dyDescent="0.3">
      <c r="A422" s="21">
        <v>90064</v>
      </c>
      <c r="B422" s="19">
        <v>11130</v>
      </c>
      <c r="C422" s="43" t="s">
        <v>714</v>
      </c>
      <c r="D422" s="56">
        <v>2277.0650136363638</v>
      </c>
    </row>
    <row r="423" spans="1:4" ht="15.75" x14ac:dyDescent="0.3">
      <c r="A423" s="21">
        <v>90064</v>
      </c>
      <c r="B423" s="19">
        <v>11131</v>
      </c>
      <c r="C423" s="43" t="s">
        <v>715</v>
      </c>
      <c r="D423" s="56">
        <v>2277.0700000000002</v>
      </c>
    </row>
    <row r="424" spans="1:4" ht="15.75" x14ac:dyDescent="0.3">
      <c r="A424" s="21">
        <v>638672</v>
      </c>
      <c r="B424" s="19">
        <v>11206</v>
      </c>
      <c r="C424" s="43" t="s">
        <v>716</v>
      </c>
      <c r="D424" s="56">
        <v>93.243076923076927</v>
      </c>
    </row>
    <row r="425" spans="1:4" ht="15.75" x14ac:dyDescent="0.3">
      <c r="A425" s="21">
        <v>90357</v>
      </c>
      <c r="B425" s="19">
        <v>11992</v>
      </c>
      <c r="C425" s="43" t="s">
        <v>717</v>
      </c>
      <c r="D425" s="56">
        <v>32.550000000000004</v>
      </c>
    </row>
    <row r="426" spans="1:4" ht="15.75" x14ac:dyDescent="0.3">
      <c r="A426" s="21">
        <v>90821</v>
      </c>
      <c r="B426" s="19">
        <v>11995</v>
      </c>
      <c r="C426" s="43" t="s">
        <v>718</v>
      </c>
      <c r="D426" s="56">
        <v>64.680000000000007</v>
      </c>
    </row>
    <row r="427" spans="1:4" ht="30.75" x14ac:dyDescent="0.3">
      <c r="A427">
        <v>90291</v>
      </c>
      <c r="B427" s="19">
        <v>1055</v>
      </c>
      <c r="C427" s="61" t="s">
        <v>719</v>
      </c>
      <c r="D427" s="56">
        <v>0</v>
      </c>
    </row>
    <row r="428" spans="1:4" ht="15.75" x14ac:dyDescent="0.3">
      <c r="A428" s="21">
        <v>90587</v>
      </c>
      <c r="B428" s="19">
        <v>11997</v>
      </c>
      <c r="C428" s="43" t="s">
        <v>720</v>
      </c>
      <c r="D428" s="56">
        <v>71.28</v>
      </c>
    </row>
    <row r="429" spans="1:4" ht="15.75" x14ac:dyDescent="0.3">
      <c r="A429" s="21">
        <v>90353</v>
      </c>
      <c r="B429" s="19">
        <v>12000</v>
      </c>
      <c r="C429" s="43" t="s">
        <v>721</v>
      </c>
      <c r="D429" s="56">
        <v>6.75</v>
      </c>
    </row>
    <row r="430" spans="1:4" ht="15.75" x14ac:dyDescent="0.3">
      <c r="A430" s="21">
        <v>90353</v>
      </c>
      <c r="B430" s="19">
        <v>12004</v>
      </c>
      <c r="C430" s="43" t="s">
        <v>722</v>
      </c>
      <c r="D430" s="56">
        <v>4.2442123100303952</v>
      </c>
    </row>
    <row r="431" spans="1:4" ht="15.75" x14ac:dyDescent="0.3">
      <c r="A431" s="21">
        <v>90353</v>
      </c>
      <c r="B431" s="19">
        <v>12005</v>
      </c>
      <c r="C431" s="43" t="s">
        <v>723</v>
      </c>
      <c r="D431" s="56">
        <v>6.3425958297132929</v>
      </c>
    </row>
    <row r="432" spans="1:4" ht="15.75" x14ac:dyDescent="0.3">
      <c r="A432" s="21">
        <v>609714</v>
      </c>
      <c r="B432" s="19">
        <v>12015</v>
      </c>
      <c r="C432" s="43" t="s">
        <v>724</v>
      </c>
      <c r="D432" s="56">
        <v>15.93464</v>
      </c>
    </row>
    <row r="433" spans="1:4" ht="15.75" x14ac:dyDescent="0.3">
      <c r="A433" s="21">
        <v>90357</v>
      </c>
      <c r="B433" s="19">
        <v>12020</v>
      </c>
      <c r="C433" s="43" t="s">
        <v>725</v>
      </c>
      <c r="D433" s="56">
        <v>10.333915815815814</v>
      </c>
    </row>
    <row r="434" spans="1:4" ht="15.75" x14ac:dyDescent="0.3">
      <c r="A434" s="21">
        <v>90353</v>
      </c>
      <c r="B434" s="19">
        <v>12479</v>
      </c>
      <c r="C434" s="43" t="s">
        <v>320</v>
      </c>
      <c r="D434" s="56">
        <v>3.7866732956359161</v>
      </c>
    </row>
    <row r="435" spans="1:4" ht="15.75" x14ac:dyDescent="0.3">
      <c r="A435" s="21">
        <v>32667</v>
      </c>
      <c r="B435" s="19">
        <v>12480</v>
      </c>
      <c r="C435" s="43" t="s">
        <v>319</v>
      </c>
      <c r="D435" s="56">
        <v>9.52</v>
      </c>
    </row>
    <row r="436" spans="1:4" ht="15.75" x14ac:dyDescent="0.3">
      <c r="A436" s="21">
        <v>90429</v>
      </c>
      <c r="B436" s="19">
        <v>13000</v>
      </c>
      <c r="C436" s="43" t="s">
        <v>726</v>
      </c>
      <c r="D436" s="56">
        <v>3.1027999999999998</v>
      </c>
    </row>
    <row r="437" spans="1:4" ht="15.75" x14ac:dyDescent="0.3">
      <c r="A437" s="21">
        <v>90537</v>
      </c>
      <c r="B437" s="19">
        <v>13002</v>
      </c>
      <c r="C437" s="43" t="s">
        <v>727</v>
      </c>
      <c r="D437" s="56">
        <v>1.81</v>
      </c>
    </row>
    <row r="438" spans="1:4" ht="15.75" x14ac:dyDescent="0.3">
      <c r="A438" s="21">
        <v>90537</v>
      </c>
      <c r="B438" s="19">
        <v>13006</v>
      </c>
      <c r="C438" s="43" t="s">
        <v>728</v>
      </c>
      <c r="D438" s="56">
        <v>0.91440020628008256</v>
      </c>
    </row>
    <row r="439" spans="1:4" ht="15.75" x14ac:dyDescent="0.3">
      <c r="A439" s="21">
        <v>90537</v>
      </c>
      <c r="B439" s="19">
        <v>13007</v>
      </c>
      <c r="C439" s="43" t="s">
        <v>729</v>
      </c>
      <c r="D439" s="56">
        <v>1.0934000000000001</v>
      </c>
    </row>
    <row r="440" spans="1:4" ht="15.75" x14ac:dyDescent="0.3">
      <c r="A440" s="21">
        <v>32330</v>
      </c>
      <c r="B440" s="19">
        <v>13008</v>
      </c>
      <c r="C440" s="43" t="s">
        <v>730</v>
      </c>
      <c r="D440" s="56">
        <v>3.6418468143038663</v>
      </c>
    </row>
    <row r="441" spans="1:4" ht="15.75" x14ac:dyDescent="0.3">
      <c r="A441" s="21">
        <v>32317</v>
      </c>
      <c r="B441" s="19">
        <v>13009</v>
      </c>
      <c r="C441" s="43" t="s">
        <v>731</v>
      </c>
      <c r="D441" s="56">
        <v>9.27</v>
      </c>
    </row>
    <row r="442" spans="1:4" ht="15.75" x14ac:dyDescent="0.3">
      <c r="A442" s="21">
        <v>90428</v>
      </c>
      <c r="B442" s="19">
        <v>13010</v>
      </c>
      <c r="C442" s="43" t="s">
        <v>732</v>
      </c>
      <c r="D442" s="56">
        <v>3.0719822840409958</v>
      </c>
    </row>
    <row r="443" spans="1:4" ht="15.75" x14ac:dyDescent="0.3">
      <c r="A443" s="21">
        <v>30310</v>
      </c>
      <c r="B443" s="19">
        <v>13011</v>
      </c>
      <c r="C443" s="43" t="s">
        <v>733</v>
      </c>
      <c r="D443" s="56">
        <v>1.7208850486223664</v>
      </c>
    </row>
    <row r="444" spans="1:4" ht="15.75" x14ac:dyDescent="0.3">
      <c r="A444" s="21">
        <v>90314</v>
      </c>
      <c r="B444" s="19">
        <v>13013</v>
      </c>
      <c r="C444" s="43" t="s">
        <v>734</v>
      </c>
      <c r="D444" s="56">
        <v>4.1292002221605113</v>
      </c>
    </row>
    <row r="445" spans="1:4" ht="15.75" x14ac:dyDescent="0.3">
      <c r="A445" s="21">
        <v>32338</v>
      </c>
      <c r="B445" s="19">
        <v>13017</v>
      </c>
      <c r="C445" s="43" t="s">
        <v>735</v>
      </c>
      <c r="D445" s="56">
        <v>4.88</v>
      </c>
    </row>
    <row r="446" spans="1:4" ht="15.75" x14ac:dyDescent="0.3">
      <c r="A446" s="21">
        <v>627906</v>
      </c>
      <c r="B446" s="19">
        <v>13018</v>
      </c>
      <c r="C446" s="43" t="s">
        <v>736</v>
      </c>
      <c r="D446" s="56">
        <v>23.031346248715312</v>
      </c>
    </row>
    <row r="447" spans="1:4" ht="15.75" x14ac:dyDescent="0.3">
      <c r="A447" s="21">
        <v>90450</v>
      </c>
      <c r="B447" s="19">
        <v>13021</v>
      </c>
      <c r="C447" s="43" t="s">
        <v>737</v>
      </c>
      <c r="D447" s="56">
        <v>0</v>
      </c>
    </row>
    <row r="448" spans="1:4" ht="15.75" x14ac:dyDescent="0.3">
      <c r="A448" s="21">
        <v>32269</v>
      </c>
      <c r="B448" s="19">
        <v>13022</v>
      </c>
      <c r="C448" s="43" t="s">
        <v>738</v>
      </c>
      <c r="D448" s="56">
        <v>21.652573025830257</v>
      </c>
    </row>
    <row r="449" spans="1:4" ht="15.75" x14ac:dyDescent="0.3">
      <c r="A449" s="21">
        <v>90429</v>
      </c>
      <c r="B449" s="19">
        <v>13030</v>
      </c>
      <c r="C449" s="43" t="s">
        <v>739</v>
      </c>
      <c r="D449" s="56">
        <v>1.6591074269005848</v>
      </c>
    </row>
    <row r="450" spans="1:4" ht="15.75" x14ac:dyDescent="0.3">
      <c r="A450" s="21">
        <v>90432</v>
      </c>
      <c r="B450" s="19">
        <v>13045</v>
      </c>
      <c r="C450" s="43" t="s">
        <v>740</v>
      </c>
      <c r="D450" s="56">
        <v>11.187352941176471</v>
      </c>
    </row>
    <row r="451" spans="1:4" ht="15.75" x14ac:dyDescent="0.3">
      <c r="A451" s="21">
        <v>90389</v>
      </c>
      <c r="B451" s="19">
        <v>13046</v>
      </c>
      <c r="C451" s="43" t="s">
        <v>741</v>
      </c>
      <c r="D451" s="56">
        <v>0.44980043579836465</v>
      </c>
    </row>
    <row r="452" spans="1:4" ht="15.75" x14ac:dyDescent="0.3">
      <c r="A452" s="21">
        <v>90433</v>
      </c>
      <c r="B452" s="19">
        <v>13050</v>
      </c>
      <c r="C452" s="43" t="s">
        <v>742</v>
      </c>
      <c r="D452" s="56">
        <v>8.0399999999999991</v>
      </c>
    </row>
    <row r="453" spans="1:4" ht="15.75" x14ac:dyDescent="0.3">
      <c r="A453" s="21">
        <v>90449</v>
      </c>
      <c r="B453" s="19">
        <v>13051</v>
      </c>
      <c r="C453" s="43" t="s">
        <v>743</v>
      </c>
      <c r="D453" s="56">
        <v>20.8672</v>
      </c>
    </row>
    <row r="454" spans="1:4" ht="15.75" x14ac:dyDescent="0.3">
      <c r="A454" s="21">
        <v>90683</v>
      </c>
      <c r="B454" s="19">
        <v>13098</v>
      </c>
      <c r="C454" s="43" t="s">
        <v>744</v>
      </c>
      <c r="D454" s="56">
        <v>1.5964007265021944</v>
      </c>
    </row>
    <row r="455" spans="1:4" ht="15.75" x14ac:dyDescent="0.3">
      <c r="A455" s="21">
        <v>90721</v>
      </c>
      <c r="B455" s="19">
        <v>13099</v>
      </c>
      <c r="C455" s="43" t="s">
        <v>745</v>
      </c>
      <c r="D455" s="56">
        <v>1.7847999999999999</v>
      </c>
    </row>
    <row r="456" spans="1:4" ht="15.75" x14ac:dyDescent="0.3">
      <c r="A456" s="21">
        <v>802920</v>
      </c>
      <c r="B456" s="19">
        <v>15090</v>
      </c>
      <c r="C456" s="43" t="s">
        <v>746</v>
      </c>
      <c r="D456" s="56">
        <v>1.61</v>
      </c>
    </row>
    <row r="457" spans="1:4" ht="15.75" x14ac:dyDescent="0.3">
      <c r="A457" s="21">
        <v>802924</v>
      </c>
      <c r="B457" s="19">
        <v>15095</v>
      </c>
      <c r="C457" s="43" t="s">
        <v>747</v>
      </c>
      <c r="D457" s="56">
        <v>0.89</v>
      </c>
    </row>
    <row r="458" spans="1:4" ht="15.75" x14ac:dyDescent="0.3">
      <c r="A458" s="21">
        <v>642585</v>
      </c>
      <c r="B458" s="19">
        <v>15180</v>
      </c>
      <c r="C458" s="43" t="s">
        <v>748</v>
      </c>
      <c r="D458" s="56">
        <v>0</v>
      </c>
    </row>
    <row r="459" spans="1:4" ht="15.75" x14ac:dyDescent="0.3">
      <c r="A459" s="21">
        <v>2051</v>
      </c>
      <c r="B459" s="19">
        <v>15195</v>
      </c>
      <c r="C459" s="43" t="s">
        <v>749</v>
      </c>
      <c r="D459" s="56">
        <v>1.5</v>
      </c>
    </row>
    <row r="460" spans="1:4" ht="15.75" x14ac:dyDescent="0.3">
      <c r="A460" s="21">
        <v>892874</v>
      </c>
      <c r="B460" s="19">
        <v>15225</v>
      </c>
      <c r="C460" s="43" t="s">
        <v>750</v>
      </c>
      <c r="D460" s="56">
        <v>4.28</v>
      </c>
    </row>
    <row r="461" spans="1:4" ht="15.75" x14ac:dyDescent="0.3">
      <c r="A461" s="21">
        <v>891763</v>
      </c>
      <c r="B461" s="19">
        <v>15285</v>
      </c>
      <c r="C461" s="43" t="s">
        <v>751</v>
      </c>
      <c r="D461" s="56">
        <v>0</v>
      </c>
    </row>
    <row r="462" spans="1:4" ht="15.75" x14ac:dyDescent="0.3">
      <c r="A462" s="21">
        <v>891762</v>
      </c>
      <c r="B462" s="19">
        <v>15340</v>
      </c>
      <c r="C462" s="43" t="s">
        <v>752</v>
      </c>
      <c r="D462" s="56">
        <v>0</v>
      </c>
    </row>
    <row r="463" spans="1:4" ht="15.75" x14ac:dyDescent="0.3">
      <c r="A463" s="21">
        <v>615400</v>
      </c>
      <c r="B463" s="19">
        <v>15382</v>
      </c>
      <c r="C463" s="43" t="s">
        <v>753</v>
      </c>
      <c r="D463" s="56">
        <v>232.5</v>
      </c>
    </row>
    <row r="464" spans="1:4" ht="15.75" x14ac:dyDescent="0.3">
      <c r="A464" s="21">
        <v>891845</v>
      </c>
      <c r="B464" s="19">
        <v>15385</v>
      </c>
      <c r="C464" s="43" t="s">
        <v>754</v>
      </c>
      <c r="D464" s="56">
        <v>0</v>
      </c>
    </row>
    <row r="465" spans="1:4" ht="15.75" x14ac:dyDescent="0.3">
      <c r="A465" s="21">
        <v>891781</v>
      </c>
      <c r="B465" s="19">
        <v>15465</v>
      </c>
      <c r="C465" s="43" t="s">
        <v>755</v>
      </c>
      <c r="D465" s="56">
        <v>0</v>
      </c>
    </row>
    <row r="466" spans="1:4" ht="15.75" x14ac:dyDescent="0.3">
      <c r="A466" s="21">
        <v>892744</v>
      </c>
      <c r="B466" s="19">
        <v>15500</v>
      </c>
      <c r="C466" s="43" t="s">
        <v>756</v>
      </c>
      <c r="D466" s="56">
        <v>0</v>
      </c>
    </row>
    <row r="467" spans="1:4" ht="15.75" x14ac:dyDescent="0.3">
      <c r="A467" s="21">
        <v>891791</v>
      </c>
      <c r="B467" s="19">
        <v>15640</v>
      </c>
      <c r="C467" s="43" t="s">
        <v>757</v>
      </c>
      <c r="D467" s="56">
        <v>0</v>
      </c>
    </row>
    <row r="468" spans="1:4" ht="15.75" x14ac:dyDescent="0.3">
      <c r="A468" s="21">
        <v>632200</v>
      </c>
      <c r="B468" s="19">
        <v>15655</v>
      </c>
      <c r="C468" s="43" t="s">
        <v>758</v>
      </c>
      <c r="D468" s="56">
        <v>0</v>
      </c>
    </row>
    <row r="469" spans="1:4" ht="15.75" x14ac:dyDescent="0.3">
      <c r="A469" s="21">
        <v>641560</v>
      </c>
      <c r="B469" s="19">
        <v>15660</v>
      </c>
      <c r="C469" s="43" t="s">
        <v>759</v>
      </c>
      <c r="D469" s="56">
        <v>0</v>
      </c>
    </row>
    <row r="470" spans="1:4" ht="15.75" x14ac:dyDescent="0.3">
      <c r="A470" s="21">
        <v>891780</v>
      </c>
      <c r="B470" s="19">
        <v>15685</v>
      </c>
      <c r="C470" s="43" t="s">
        <v>760</v>
      </c>
      <c r="D470" s="56">
        <v>0</v>
      </c>
    </row>
    <row r="471" spans="1:4" ht="15.75" x14ac:dyDescent="0.3">
      <c r="A471" s="21">
        <v>631995</v>
      </c>
      <c r="B471" s="19">
        <v>15695</v>
      </c>
      <c r="C471" s="43" t="s">
        <v>761</v>
      </c>
      <c r="D471" s="56">
        <v>0</v>
      </c>
    </row>
    <row r="472" spans="1:4" ht="15.75" x14ac:dyDescent="0.3">
      <c r="A472" s="21">
        <v>629962</v>
      </c>
      <c r="B472" s="19">
        <v>15720</v>
      </c>
      <c r="C472" s="43" t="s">
        <v>762</v>
      </c>
      <c r="D472" s="56">
        <v>0</v>
      </c>
    </row>
    <row r="473" spans="1:4" ht="15.75" x14ac:dyDescent="0.3">
      <c r="A473" s="21">
        <v>2117</v>
      </c>
      <c r="B473" s="19">
        <v>15730</v>
      </c>
      <c r="C473" s="43" t="s">
        <v>763</v>
      </c>
      <c r="D473" s="56">
        <v>0</v>
      </c>
    </row>
    <row r="474" spans="1:4" ht="15.75" x14ac:dyDescent="0.3">
      <c r="A474" s="21">
        <v>35680</v>
      </c>
      <c r="B474" s="19">
        <v>15760</v>
      </c>
      <c r="C474" s="43" t="s">
        <v>764</v>
      </c>
      <c r="D474" s="56">
        <v>0.46127103825136617</v>
      </c>
    </row>
    <row r="475" spans="1:4" ht="15.75" x14ac:dyDescent="0.3">
      <c r="A475" s="21">
        <v>632564</v>
      </c>
      <c r="B475" s="19">
        <v>16040</v>
      </c>
      <c r="C475" s="43" t="s">
        <v>765</v>
      </c>
      <c r="D475" s="56">
        <v>5.52</v>
      </c>
    </row>
    <row r="476" spans="1:4" ht="15.75" x14ac:dyDescent="0.3">
      <c r="A476" s="21">
        <v>640223</v>
      </c>
      <c r="B476" s="19">
        <v>16059</v>
      </c>
      <c r="C476" s="43" t="s">
        <v>766</v>
      </c>
      <c r="D476" s="56">
        <v>0.87418341232227481</v>
      </c>
    </row>
    <row r="477" spans="1:4" ht="15.75" x14ac:dyDescent="0.3">
      <c r="A477" s="21">
        <v>631099</v>
      </c>
      <c r="B477" s="19">
        <v>16099</v>
      </c>
      <c r="C477" s="43" t="s">
        <v>767</v>
      </c>
      <c r="D477" s="56">
        <v>9.1989999999999998</v>
      </c>
    </row>
    <row r="478" spans="1:4" ht="15.75" x14ac:dyDescent="0.3">
      <c r="A478" s="21">
        <v>50796</v>
      </c>
      <c r="B478" s="19">
        <v>16112</v>
      </c>
      <c r="C478" s="43" t="s">
        <v>768</v>
      </c>
      <c r="D478" s="56">
        <v>6.91</v>
      </c>
    </row>
    <row r="479" spans="1:4" ht="15.75" x14ac:dyDescent="0.3">
      <c r="A479" s="21">
        <v>690382</v>
      </c>
      <c r="B479" s="19">
        <v>16123</v>
      </c>
      <c r="C479" s="43" t="s">
        <v>769</v>
      </c>
      <c r="D479" s="56">
        <v>111.98166666666667</v>
      </c>
    </row>
    <row r="480" spans="1:4" ht="15.75" x14ac:dyDescent="0.3">
      <c r="A480" s="21">
        <v>614238</v>
      </c>
      <c r="B480" s="19">
        <v>16202</v>
      </c>
      <c r="C480" s="43" t="s">
        <v>770</v>
      </c>
      <c r="D480" s="56">
        <v>0</v>
      </c>
    </row>
    <row r="481" spans="1:4" ht="15.75" x14ac:dyDescent="0.3">
      <c r="A481" s="21">
        <v>62611</v>
      </c>
      <c r="B481" s="19">
        <v>16415</v>
      </c>
      <c r="C481" s="43" t="s">
        <v>771</v>
      </c>
      <c r="D481" s="56">
        <v>2.2440009009009008</v>
      </c>
    </row>
    <row r="482" spans="1:4" ht="15.75" x14ac:dyDescent="0.3">
      <c r="A482" s="21">
        <v>611179</v>
      </c>
      <c r="B482" s="19">
        <v>16702</v>
      </c>
      <c r="C482" s="43" t="s">
        <v>772</v>
      </c>
      <c r="D482" s="56">
        <v>0</v>
      </c>
    </row>
    <row r="483" spans="1:4" ht="15.75" x14ac:dyDescent="0.3">
      <c r="A483" s="21">
        <v>620572</v>
      </c>
      <c r="B483" s="19">
        <v>16934</v>
      </c>
      <c r="C483" s="43" t="s">
        <v>773</v>
      </c>
      <c r="D483" s="56">
        <v>1.5329999999999999</v>
      </c>
    </row>
    <row r="484" spans="1:4" ht="15.75" x14ac:dyDescent="0.3">
      <c r="A484" s="21">
        <v>608827</v>
      </c>
      <c r="B484" s="19">
        <v>16937</v>
      </c>
      <c r="C484" s="43" t="s">
        <v>774</v>
      </c>
      <c r="D484" s="56">
        <v>4.8410000000000002</v>
      </c>
    </row>
    <row r="485" spans="1:4" ht="15.75" x14ac:dyDescent="0.3">
      <c r="A485" s="21">
        <v>891764</v>
      </c>
      <c r="B485" s="19">
        <v>17014</v>
      </c>
      <c r="C485" s="43" t="s">
        <v>775</v>
      </c>
      <c r="D485" s="56">
        <v>0</v>
      </c>
    </row>
    <row r="486" spans="1:4" ht="15.75" x14ac:dyDescent="0.3">
      <c r="A486" s="21">
        <v>633463</v>
      </c>
      <c r="B486" s="19">
        <v>17030</v>
      </c>
      <c r="C486" s="43" t="s">
        <v>776</v>
      </c>
      <c r="D486" s="56">
        <v>0</v>
      </c>
    </row>
    <row r="487" spans="1:4" ht="15.75" x14ac:dyDescent="0.3">
      <c r="A487" s="21">
        <v>633464</v>
      </c>
      <c r="B487" s="19">
        <v>17036</v>
      </c>
      <c r="C487" s="43" t="s">
        <v>777</v>
      </c>
      <c r="D487" s="56">
        <v>0</v>
      </c>
    </row>
    <row r="488" spans="1:4" ht="15.75" x14ac:dyDescent="0.3">
      <c r="A488" s="21">
        <v>642629</v>
      </c>
      <c r="B488" s="19">
        <v>19159</v>
      </c>
      <c r="C488" s="43" t="s">
        <v>778</v>
      </c>
      <c r="D488" s="56">
        <v>0</v>
      </c>
    </row>
    <row r="489" spans="1:4" ht="15.75" x14ac:dyDescent="0.3">
      <c r="A489" s="21">
        <v>642937</v>
      </c>
      <c r="B489" s="19">
        <v>19165</v>
      </c>
      <c r="C489" s="43" t="s">
        <v>779</v>
      </c>
      <c r="D489" s="56">
        <v>0</v>
      </c>
    </row>
    <row r="490" spans="1:4" ht="15.75" x14ac:dyDescent="0.3">
      <c r="A490" s="21">
        <v>642632</v>
      </c>
      <c r="B490" s="19">
        <v>19168</v>
      </c>
      <c r="C490" s="43" t="s">
        <v>780</v>
      </c>
      <c r="D490" s="56">
        <v>0</v>
      </c>
    </row>
    <row r="491" spans="1:4" ht="15.75" x14ac:dyDescent="0.3">
      <c r="A491" s="21">
        <v>630431</v>
      </c>
      <c r="B491" s="19">
        <v>19187</v>
      </c>
      <c r="C491" s="43" t="s">
        <v>781</v>
      </c>
      <c r="D491" s="56">
        <v>9259.26</v>
      </c>
    </row>
    <row r="492" spans="1:4" ht="15.75" x14ac:dyDescent="0.3">
      <c r="A492" s="21">
        <v>613637</v>
      </c>
      <c r="B492" s="19">
        <v>19189</v>
      </c>
      <c r="C492" s="43" t="s">
        <v>782</v>
      </c>
      <c r="D492" s="56">
        <v>0</v>
      </c>
    </row>
    <row r="493" spans="1:4" ht="15.75" x14ac:dyDescent="0.3">
      <c r="A493" s="21">
        <v>638653</v>
      </c>
      <c r="B493" s="19">
        <v>19213</v>
      </c>
      <c r="C493" s="43" t="s">
        <v>783</v>
      </c>
      <c r="D493" s="56">
        <v>8829.94</v>
      </c>
    </row>
    <row r="494" spans="1:4" ht="15.75" x14ac:dyDescent="0.3">
      <c r="A494" s="21">
        <v>617964</v>
      </c>
      <c r="B494" s="19">
        <v>19214</v>
      </c>
      <c r="C494" s="43" t="s">
        <v>784</v>
      </c>
      <c r="D494" s="56">
        <v>0</v>
      </c>
    </row>
    <row r="495" spans="1:4" ht="15.75" x14ac:dyDescent="0.3">
      <c r="A495" s="21">
        <v>642921</v>
      </c>
      <c r="B495" s="19">
        <v>19248</v>
      </c>
      <c r="C495" s="43" t="s">
        <v>785</v>
      </c>
      <c r="D495" s="56">
        <v>0</v>
      </c>
    </row>
    <row r="496" spans="1:4" ht="15.75" x14ac:dyDescent="0.3">
      <c r="A496" s="21">
        <v>618095</v>
      </c>
      <c r="B496" s="19">
        <v>19287</v>
      </c>
      <c r="C496" s="43" t="s">
        <v>786</v>
      </c>
      <c r="D496" s="56">
        <v>5.83</v>
      </c>
    </row>
    <row r="497" spans="1:4" ht="15.75" x14ac:dyDescent="0.3">
      <c r="A497" s="21">
        <v>609598</v>
      </c>
      <c r="B497" s="19">
        <v>19511</v>
      </c>
      <c r="C497" s="43" t="s">
        <v>787</v>
      </c>
      <c r="D497" s="56">
        <v>0</v>
      </c>
    </row>
    <row r="498" spans="1:4" ht="15.75" x14ac:dyDescent="0.3">
      <c r="A498" s="21">
        <v>609598</v>
      </c>
      <c r="B498" s="19">
        <v>19512</v>
      </c>
      <c r="C498" s="43" t="s">
        <v>788</v>
      </c>
      <c r="D498" s="56">
        <v>0</v>
      </c>
    </row>
    <row r="499" spans="1:4" ht="15.75" x14ac:dyDescent="0.3">
      <c r="A499" s="21">
        <v>609598</v>
      </c>
      <c r="B499" s="19">
        <v>19513</v>
      </c>
      <c r="C499" s="43" t="s">
        <v>789</v>
      </c>
      <c r="D499" s="56">
        <v>0</v>
      </c>
    </row>
    <row r="500" spans="1:4" ht="15.75" x14ac:dyDescent="0.3">
      <c r="A500" s="21">
        <v>621016</v>
      </c>
      <c r="B500" s="19">
        <v>19514</v>
      </c>
      <c r="C500" s="43" t="s">
        <v>790</v>
      </c>
      <c r="D500" s="56">
        <v>0</v>
      </c>
    </row>
    <row r="501" spans="1:4" ht="15.75" x14ac:dyDescent="0.3">
      <c r="A501" s="21">
        <v>608103</v>
      </c>
      <c r="B501" s="19">
        <v>19537</v>
      </c>
      <c r="C501" s="43" t="s">
        <v>791</v>
      </c>
      <c r="D501" s="56">
        <v>0</v>
      </c>
    </row>
    <row r="502" spans="1:4" ht="15.75" x14ac:dyDescent="0.3">
      <c r="A502" s="21">
        <v>614670</v>
      </c>
      <c r="B502" s="19">
        <v>19538</v>
      </c>
      <c r="C502" s="43" t="s">
        <v>792</v>
      </c>
      <c r="D502" s="56">
        <v>0</v>
      </c>
    </row>
    <row r="503" spans="1:4" ht="15.75" x14ac:dyDescent="0.3">
      <c r="A503" s="21">
        <v>640338</v>
      </c>
      <c r="B503" s="19">
        <v>19539</v>
      </c>
      <c r="C503" s="43" t="s">
        <v>793</v>
      </c>
      <c r="D503" s="56">
        <v>0</v>
      </c>
    </row>
    <row r="504" spans="1:4" ht="15.75" x14ac:dyDescent="0.3">
      <c r="A504" s="21">
        <v>605124</v>
      </c>
      <c r="B504" s="19">
        <v>19710</v>
      </c>
      <c r="C504" s="43" t="s">
        <v>794</v>
      </c>
      <c r="D504" s="56">
        <v>13.44</v>
      </c>
    </row>
    <row r="505" spans="1:4" ht="15.75" x14ac:dyDescent="0.3">
      <c r="A505" s="21">
        <v>613635</v>
      </c>
      <c r="B505" s="19">
        <v>19894</v>
      </c>
      <c r="C505" s="43" t="s">
        <v>795</v>
      </c>
      <c r="D505" s="56">
        <v>0</v>
      </c>
    </row>
    <row r="506" spans="1:4" ht="15.75" x14ac:dyDescent="0.3">
      <c r="A506" s="21">
        <v>613636</v>
      </c>
      <c r="B506" s="19">
        <v>19896</v>
      </c>
      <c r="C506" s="43" t="s">
        <v>796</v>
      </c>
      <c r="D506" s="56">
        <v>0</v>
      </c>
    </row>
    <row r="507" spans="1:4" ht="15.75" x14ac:dyDescent="0.3">
      <c r="A507" s="21">
        <v>619457</v>
      </c>
      <c r="B507" s="19">
        <v>19908</v>
      </c>
      <c r="C507" s="43" t="s">
        <v>797</v>
      </c>
      <c r="D507" s="56">
        <v>0</v>
      </c>
    </row>
    <row r="508" spans="1:4" ht="15.75" x14ac:dyDescent="0.3">
      <c r="A508" s="21">
        <v>642172</v>
      </c>
      <c r="B508" s="19">
        <v>19919</v>
      </c>
      <c r="C508" s="43" t="s">
        <v>798</v>
      </c>
      <c r="D508" s="56">
        <v>0</v>
      </c>
    </row>
    <row r="509" spans="1:4" ht="15.75" x14ac:dyDescent="0.3">
      <c r="A509" s="21">
        <v>614619</v>
      </c>
      <c r="B509" s="19">
        <v>20015</v>
      </c>
      <c r="C509" s="43" t="s">
        <v>799</v>
      </c>
      <c r="D509" s="56">
        <v>0</v>
      </c>
    </row>
    <row r="510" spans="1:4" ht="15.75" x14ac:dyDescent="0.3">
      <c r="A510" s="21">
        <v>623125</v>
      </c>
      <c r="B510" s="19">
        <v>20016</v>
      </c>
      <c r="C510" s="43" t="s">
        <v>800</v>
      </c>
      <c r="D510" s="56">
        <v>858.52949999999998</v>
      </c>
    </row>
    <row r="511" spans="1:4" ht="15.75" x14ac:dyDescent="0.3">
      <c r="A511" s="21">
        <v>638791</v>
      </c>
      <c r="B511" s="19">
        <v>20034</v>
      </c>
      <c r="C511" s="43" t="s">
        <v>801</v>
      </c>
      <c r="D511" s="56">
        <v>0</v>
      </c>
    </row>
    <row r="512" spans="1:4" ht="15.75" x14ac:dyDescent="0.3">
      <c r="A512" s="21">
        <v>638447</v>
      </c>
      <c r="B512" s="19">
        <v>20044</v>
      </c>
      <c r="C512" s="43" t="s">
        <v>802</v>
      </c>
      <c r="D512" s="56">
        <v>0</v>
      </c>
    </row>
    <row r="513" spans="1:4" ht="15.75" x14ac:dyDescent="0.3">
      <c r="A513" s="21">
        <v>642708</v>
      </c>
      <c r="B513" s="19">
        <v>20046</v>
      </c>
      <c r="C513" s="43" t="s">
        <v>803</v>
      </c>
      <c r="D513" s="56">
        <v>7317.86</v>
      </c>
    </row>
    <row r="514" spans="1:4" ht="15.75" x14ac:dyDescent="0.3">
      <c r="A514" s="21">
        <v>619987</v>
      </c>
      <c r="B514" s="19">
        <v>20049</v>
      </c>
      <c r="C514" s="43" t="s">
        <v>804</v>
      </c>
      <c r="D514" s="56">
        <v>6270.71</v>
      </c>
    </row>
    <row r="515" spans="1:4" ht="15.75" x14ac:dyDescent="0.3">
      <c r="A515" s="21">
        <v>619987</v>
      </c>
      <c r="B515" s="19">
        <v>20052</v>
      </c>
      <c r="C515" s="43" t="s">
        <v>805</v>
      </c>
      <c r="D515" s="56">
        <v>6075.9049999999997</v>
      </c>
    </row>
    <row r="516" spans="1:4" ht="15.75" x14ac:dyDescent="0.3">
      <c r="A516" s="21">
        <v>613654</v>
      </c>
      <c r="B516" s="19">
        <v>20053</v>
      </c>
      <c r="C516" s="43" t="s">
        <v>806</v>
      </c>
      <c r="D516" s="56">
        <v>7358.42</v>
      </c>
    </row>
    <row r="517" spans="1:4" ht="15.75" x14ac:dyDescent="0.3">
      <c r="A517" s="21">
        <v>615644</v>
      </c>
      <c r="B517" s="19">
        <v>20057</v>
      </c>
      <c r="C517" s="43" t="s">
        <v>807</v>
      </c>
      <c r="D517" s="56">
        <v>0</v>
      </c>
    </row>
    <row r="518" spans="1:4" ht="15.75" x14ac:dyDescent="0.3">
      <c r="A518" s="21">
        <v>642285</v>
      </c>
      <c r="B518" s="19">
        <v>20058</v>
      </c>
      <c r="C518" s="43" t="s">
        <v>808</v>
      </c>
      <c r="D518" s="56">
        <v>0</v>
      </c>
    </row>
    <row r="519" spans="1:4" ht="15.75" x14ac:dyDescent="0.3">
      <c r="A519" s="21">
        <v>615705</v>
      </c>
      <c r="B519" s="19">
        <v>20059</v>
      </c>
      <c r="C519" s="43" t="s">
        <v>809</v>
      </c>
      <c r="D519" s="56">
        <v>0</v>
      </c>
    </row>
    <row r="520" spans="1:4" ht="15.75" x14ac:dyDescent="0.3">
      <c r="A520" s="21">
        <v>620593</v>
      </c>
      <c r="B520" s="19">
        <v>20081</v>
      </c>
      <c r="C520" s="43" t="s">
        <v>810</v>
      </c>
      <c r="D520" s="56">
        <v>0</v>
      </c>
    </row>
    <row r="521" spans="1:4" ht="15.75" x14ac:dyDescent="0.3">
      <c r="A521" s="21">
        <v>619987</v>
      </c>
      <c r="B521" s="19">
        <v>20087</v>
      </c>
      <c r="C521" s="43" t="s">
        <v>811</v>
      </c>
      <c r="D521" s="56">
        <v>22665.9</v>
      </c>
    </row>
    <row r="522" spans="1:4" ht="15.75" x14ac:dyDescent="0.3">
      <c r="A522" s="21">
        <v>619987</v>
      </c>
      <c r="B522" s="19">
        <v>20088</v>
      </c>
      <c r="C522" s="43" t="s">
        <v>812</v>
      </c>
      <c r="D522" s="56">
        <v>4260.4033333333327</v>
      </c>
    </row>
    <row r="523" spans="1:4" ht="15.75" x14ac:dyDescent="0.3">
      <c r="A523" s="21">
        <v>610462</v>
      </c>
      <c r="B523" s="19">
        <v>20125</v>
      </c>
      <c r="C523" s="43" t="s">
        <v>813</v>
      </c>
      <c r="D523" s="56">
        <v>0</v>
      </c>
    </row>
    <row r="524" spans="1:4" ht="15.75" x14ac:dyDescent="0.3">
      <c r="A524" s="21">
        <v>620026</v>
      </c>
      <c r="B524" s="19">
        <v>20500</v>
      </c>
      <c r="C524" s="43" t="s">
        <v>814</v>
      </c>
      <c r="D524" s="56">
        <v>47.29</v>
      </c>
    </row>
    <row r="525" spans="1:4" ht="15.75" x14ac:dyDescent="0.3">
      <c r="A525" s="21">
        <v>613322</v>
      </c>
      <c r="B525" s="19">
        <v>20600</v>
      </c>
      <c r="C525" s="43" t="s">
        <v>815</v>
      </c>
      <c r="D525" s="56">
        <v>0</v>
      </c>
    </row>
    <row r="526" spans="1:4" ht="15.75" x14ac:dyDescent="0.3">
      <c r="A526" s="21">
        <v>627474</v>
      </c>
      <c r="B526" s="19">
        <v>20601</v>
      </c>
      <c r="C526" s="43" t="s">
        <v>816</v>
      </c>
      <c r="D526" s="56">
        <v>0</v>
      </c>
    </row>
    <row r="527" spans="1:4" ht="15.75" x14ac:dyDescent="0.3">
      <c r="A527" s="21">
        <v>90415</v>
      </c>
      <c r="B527" s="19">
        <v>21020</v>
      </c>
      <c r="C527" s="43" t="s">
        <v>817</v>
      </c>
      <c r="D527" s="56">
        <v>0</v>
      </c>
    </row>
    <row r="528" spans="1:4" ht="15.75" x14ac:dyDescent="0.3">
      <c r="A528" s="21">
        <v>638208</v>
      </c>
      <c r="B528" s="19">
        <v>21024</v>
      </c>
      <c r="C528" s="43" t="s">
        <v>818</v>
      </c>
      <c r="D528" s="56">
        <v>0</v>
      </c>
    </row>
    <row r="529" spans="1:4" ht="15.75" x14ac:dyDescent="0.3">
      <c r="A529" s="21">
        <v>90414</v>
      </c>
      <c r="B529" s="19">
        <v>21027</v>
      </c>
      <c r="C529" s="43" t="s">
        <v>819</v>
      </c>
      <c r="D529" s="56">
        <v>0</v>
      </c>
    </row>
    <row r="530" spans="1:4" ht="15.75" x14ac:dyDescent="0.3">
      <c r="A530" s="21">
        <v>611442</v>
      </c>
      <c r="B530" s="19">
        <v>21090</v>
      </c>
      <c r="C530" s="43" t="s">
        <v>820</v>
      </c>
      <c r="D530" s="56">
        <v>154.9</v>
      </c>
    </row>
    <row r="531" spans="1:4" ht="15.75" x14ac:dyDescent="0.3">
      <c r="A531" s="21">
        <v>631921</v>
      </c>
      <c r="B531" s="19">
        <v>21180</v>
      </c>
      <c r="C531" s="43" t="s">
        <v>821</v>
      </c>
      <c r="D531" s="56">
        <v>0</v>
      </c>
    </row>
    <row r="532" spans="1:4" ht="15.75" x14ac:dyDescent="0.3">
      <c r="A532" s="21">
        <v>610401</v>
      </c>
      <c r="B532" s="19">
        <v>21193</v>
      </c>
      <c r="C532" s="43" t="s">
        <v>822</v>
      </c>
      <c r="D532" s="56">
        <v>0</v>
      </c>
    </row>
    <row r="533" spans="1:4" ht="15.75" x14ac:dyDescent="0.3">
      <c r="A533" s="21">
        <v>620258</v>
      </c>
      <c r="B533" s="19">
        <v>21205</v>
      </c>
      <c r="C533" s="43" t="s">
        <v>823</v>
      </c>
      <c r="D533" s="56">
        <v>0</v>
      </c>
    </row>
    <row r="534" spans="1:4" ht="15.75" x14ac:dyDescent="0.3">
      <c r="A534" s="21">
        <v>90447</v>
      </c>
      <c r="B534" s="19">
        <v>21985</v>
      </c>
      <c r="C534" s="43" t="s">
        <v>824</v>
      </c>
      <c r="D534" s="56">
        <v>45.811700000000002</v>
      </c>
    </row>
    <row r="535" spans="1:4" ht="15.75" x14ac:dyDescent="0.3">
      <c r="A535" s="21">
        <v>614100</v>
      </c>
      <c r="B535" s="19">
        <v>22001</v>
      </c>
      <c r="C535" s="43" t="s">
        <v>825</v>
      </c>
      <c r="D535" s="56">
        <v>36.63917142857143</v>
      </c>
    </row>
    <row r="536" spans="1:4" ht="15.75" x14ac:dyDescent="0.3">
      <c r="A536" s="21">
        <v>492010</v>
      </c>
      <c r="B536" s="19">
        <v>22007</v>
      </c>
      <c r="C536" s="43" t="s">
        <v>826</v>
      </c>
      <c r="D536" s="56">
        <v>34.529894841269837</v>
      </c>
    </row>
    <row r="537" spans="1:4" ht="15.75" x14ac:dyDescent="0.3">
      <c r="A537" s="21">
        <v>491603</v>
      </c>
      <c r="B537" s="19">
        <v>22009</v>
      </c>
      <c r="C537" s="43" t="s">
        <v>827</v>
      </c>
      <c r="D537" s="56">
        <v>651.29577499999994</v>
      </c>
    </row>
    <row r="538" spans="1:4" ht="15.75" x14ac:dyDescent="0.3">
      <c r="A538" s="21">
        <v>491580</v>
      </c>
      <c r="B538" s="19">
        <v>22010</v>
      </c>
      <c r="C538" s="43" t="s">
        <v>828</v>
      </c>
      <c r="D538" s="56">
        <v>70.289999999999992</v>
      </c>
    </row>
    <row r="539" spans="1:4" ht="15.75" x14ac:dyDescent="0.3">
      <c r="A539" s="21">
        <v>603904</v>
      </c>
      <c r="B539" s="19">
        <v>22012</v>
      </c>
      <c r="C539" s="43" t="s">
        <v>829</v>
      </c>
      <c r="D539" s="56">
        <v>0</v>
      </c>
    </row>
    <row r="540" spans="1:4" ht="15.75" x14ac:dyDescent="0.3">
      <c r="A540" s="21">
        <v>37747</v>
      </c>
      <c r="B540" s="19">
        <v>22024</v>
      </c>
      <c r="C540" s="43" t="s">
        <v>830</v>
      </c>
      <c r="D540" s="56">
        <v>14.896030864197529</v>
      </c>
    </row>
    <row r="541" spans="1:4" ht="15.75" x14ac:dyDescent="0.3">
      <c r="A541" s="21">
        <v>35832</v>
      </c>
      <c r="B541" s="19">
        <v>22027</v>
      </c>
      <c r="C541" s="43" t="s">
        <v>831</v>
      </c>
      <c r="D541" s="56">
        <v>81.070000000000007</v>
      </c>
    </row>
    <row r="542" spans="1:4" ht="15.75" x14ac:dyDescent="0.3">
      <c r="A542" s="21">
        <v>4266</v>
      </c>
      <c r="B542" s="19">
        <v>22028</v>
      </c>
      <c r="C542" s="43" t="s">
        <v>832</v>
      </c>
      <c r="D542" s="56">
        <v>93.297227459016398</v>
      </c>
    </row>
    <row r="543" spans="1:4" ht="15.75" x14ac:dyDescent="0.3">
      <c r="A543" s="21">
        <v>421593</v>
      </c>
      <c r="B543" s="19">
        <v>22050</v>
      </c>
      <c r="C543" s="43" t="s">
        <v>833</v>
      </c>
      <c r="D543" s="56">
        <v>27.5</v>
      </c>
    </row>
    <row r="544" spans="1:4" ht="15.75" x14ac:dyDescent="0.3">
      <c r="A544" s="21">
        <v>627702</v>
      </c>
      <c r="B544" s="19">
        <v>22051</v>
      </c>
      <c r="C544" s="43" t="s">
        <v>834</v>
      </c>
      <c r="D544" s="56">
        <v>0</v>
      </c>
    </row>
    <row r="545" spans="1:4" ht="15.75" x14ac:dyDescent="0.3">
      <c r="A545" s="21">
        <v>491607</v>
      </c>
      <c r="B545" s="19">
        <v>22052</v>
      </c>
      <c r="C545" s="43" t="s">
        <v>835</v>
      </c>
      <c r="D545" s="56">
        <v>12.2291048</v>
      </c>
    </row>
    <row r="546" spans="1:4" ht="15.75" x14ac:dyDescent="0.3">
      <c r="A546" s="21">
        <v>421582</v>
      </c>
      <c r="B546" s="19">
        <v>22055</v>
      </c>
      <c r="C546" s="43" t="s">
        <v>836</v>
      </c>
      <c r="D546" s="56">
        <v>61.457048484848485</v>
      </c>
    </row>
    <row r="547" spans="1:4" ht="15.75" x14ac:dyDescent="0.3">
      <c r="A547" s="21">
        <v>616787</v>
      </c>
      <c r="B547" s="19">
        <v>22066</v>
      </c>
      <c r="C547" s="43" t="s">
        <v>837</v>
      </c>
      <c r="D547" s="56">
        <v>5.0600000000000005</v>
      </c>
    </row>
    <row r="548" spans="1:4" ht="15.75" x14ac:dyDescent="0.3">
      <c r="A548" s="21">
        <v>3534</v>
      </c>
      <c r="B548" s="19">
        <v>22077</v>
      </c>
      <c r="C548" s="43" t="s">
        <v>838</v>
      </c>
      <c r="D548" s="56">
        <v>69.75</v>
      </c>
    </row>
    <row r="549" spans="1:4" ht="15.75" x14ac:dyDescent="0.3">
      <c r="A549" s="21">
        <v>35837</v>
      </c>
      <c r="B549" s="19">
        <v>22083</v>
      </c>
      <c r="C549" s="43" t="s">
        <v>839</v>
      </c>
      <c r="D549" s="56">
        <v>70.400000000000006</v>
      </c>
    </row>
    <row r="550" spans="1:4" ht="15.75" x14ac:dyDescent="0.3">
      <c r="A550" s="21">
        <v>625686</v>
      </c>
      <c r="B550" s="19">
        <v>22084</v>
      </c>
      <c r="C550" s="43" t="s">
        <v>840</v>
      </c>
      <c r="D550" s="56">
        <v>74.8</v>
      </c>
    </row>
    <row r="551" spans="1:4" ht="15.75" x14ac:dyDescent="0.3">
      <c r="A551" s="21">
        <v>38031</v>
      </c>
      <c r="B551" s="19">
        <v>22087</v>
      </c>
      <c r="C551" s="43" t="s">
        <v>841</v>
      </c>
      <c r="D551" s="56">
        <v>106.7</v>
      </c>
    </row>
    <row r="552" spans="1:4" ht="15.75" x14ac:dyDescent="0.3">
      <c r="A552" s="21">
        <v>37905</v>
      </c>
      <c r="B552" s="19">
        <v>22095</v>
      </c>
      <c r="C552" s="43" t="s">
        <v>842</v>
      </c>
      <c r="D552" s="56">
        <v>29.36</v>
      </c>
    </row>
    <row r="553" spans="1:4" ht="15.75" x14ac:dyDescent="0.3">
      <c r="A553" s="21">
        <v>37906</v>
      </c>
      <c r="B553" s="19">
        <v>22096</v>
      </c>
      <c r="C553" s="43" t="s">
        <v>843</v>
      </c>
      <c r="D553" s="56">
        <v>33.159999999999997</v>
      </c>
    </row>
    <row r="554" spans="1:4" ht="15.75" x14ac:dyDescent="0.3">
      <c r="A554" s="21">
        <v>35832</v>
      </c>
      <c r="B554" s="19">
        <v>22106</v>
      </c>
      <c r="C554" s="43" t="s">
        <v>844</v>
      </c>
      <c r="D554" s="56">
        <v>319</v>
      </c>
    </row>
    <row r="555" spans="1:4" ht="15.75" x14ac:dyDescent="0.3">
      <c r="A555" s="21">
        <v>632996</v>
      </c>
      <c r="B555" s="19">
        <v>22110</v>
      </c>
      <c r="C555" s="43" t="s">
        <v>845</v>
      </c>
      <c r="D555" s="56">
        <v>0</v>
      </c>
    </row>
    <row r="556" spans="1:4" ht="15.75" x14ac:dyDescent="0.3">
      <c r="A556" s="21">
        <v>491603</v>
      </c>
      <c r="B556" s="19">
        <v>22121</v>
      </c>
      <c r="C556" s="43" t="s">
        <v>846</v>
      </c>
      <c r="D556" s="56">
        <v>942.14563999999996</v>
      </c>
    </row>
    <row r="557" spans="1:4" ht="15.75" x14ac:dyDescent="0.3">
      <c r="A557" s="21">
        <v>491604</v>
      </c>
      <c r="B557" s="19">
        <v>22122</v>
      </c>
      <c r="C557" s="43" t="s">
        <v>847</v>
      </c>
      <c r="D557" s="56">
        <v>795.55899999999997</v>
      </c>
    </row>
    <row r="558" spans="1:4" ht="15.75" x14ac:dyDescent="0.3">
      <c r="A558" s="21">
        <v>35896</v>
      </c>
      <c r="B558" s="19">
        <v>22123</v>
      </c>
      <c r="C558" s="43" t="s">
        <v>848</v>
      </c>
      <c r="D558" s="56">
        <v>834.86324324324323</v>
      </c>
    </row>
    <row r="559" spans="1:4" ht="15.75" x14ac:dyDescent="0.3">
      <c r="A559" s="21">
        <v>607695</v>
      </c>
      <c r="B559" s="19">
        <v>22131</v>
      </c>
      <c r="C559" s="43" t="s">
        <v>849</v>
      </c>
      <c r="D559" s="56">
        <v>0</v>
      </c>
    </row>
    <row r="560" spans="1:4" ht="15.75" x14ac:dyDescent="0.3">
      <c r="A560" s="21">
        <v>607733</v>
      </c>
      <c r="B560" s="19">
        <v>22160</v>
      </c>
      <c r="C560" s="43" t="s">
        <v>850</v>
      </c>
      <c r="D560" s="56">
        <v>0</v>
      </c>
    </row>
    <row r="561" spans="1:4" ht="15.75" x14ac:dyDescent="0.3">
      <c r="A561" s="21">
        <v>607581</v>
      </c>
      <c r="B561" s="19">
        <v>22161</v>
      </c>
      <c r="C561" s="43" t="s">
        <v>851</v>
      </c>
      <c r="D561" s="56">
        <v>0</v>
      </c>
    </row>
    <row r="562" spans="1:4" ht="15.75" x14ac:dyDescent="0.3">
      <c r="A562" s="21">
        <v>618793</v>
      </c>
      <c r="B562" s="19">
        <v>22187</v>
      </c>
      <c r="C562" s="43" t="s">
        <v>852</v>
      </c>
      <c r="D562" s="56">
        <v>1818.098</v>
      </c>
    </row>
    <row r="563" spans="1:4" ht="15.75" x14ac:dyDescent="0.3">
      <c r="A563" s="21">
        <v>491695</v>
      </c>
      <c r="B563" s="19">
        <v>22221</v>
      </c>
      <c r="C563" s="43" t="s">
        <v>853</v>
      </c>
      <c r="D563" s="56">
        <v>874.78600000000006</v>
      </c>
    </row>
    <row r="564" spans="1:4" ht="15.75" x14ac:dyDescent="0.3">
      <c r="A564" s="21">
        <v>491694</v>
      </c>
      <c r="B564" s="19">
        <v>22223</v>
      </c>
      <c r="C564" s="43" t="s">
        <v>854</v>
      </c>
      <c r="D564" s="56">
        <v>312.92095909090909</v>
      </c>
    </row>
    <row r="565" spans="1:4" ht="15.75" x14ac:dyDescent="0.3">
      <c r="A565" s="21">
        <v>491693</v>
      </c>
      <c r="B565" s="19">
        <v>22224</v>
      </c>
      <c r="C565" s="43" t="s">
        <v>855</v>
      </c>
      <c r="D565" s="56">
        <v>187.71396019417475</v>
      </c>
    </row>
    <row r="566" spans="1:4" ht="15.75" x14ac:dyDescent="0.3">
      <c r="A566" s="21">
        <v>491704</v>
      </c>
      <c r="B566" s="19">
        <v>22225</v>
      </c>
      <c r="C566" s="43" t="s">
        <v>856</v>
      </c>
      <c r="D566" s="56">
        <v>13.075746675531914</v>
      </c>
    </row>
    <row r="567" spans="1:4" ht="15.75" x14ac:dyDescent="0.3">
      <c r="A567" s="21">
        <v>37770</v>
      </c>
      <c r="B567" s="19">
        <v>22307</v>
      </c>
      <c r="C567" s="43" t="s">
        <v>857</v>
      </c>
      <c r="D567" s="56">
        <v>86.023400000000009</v>
      </c>
    </row>
    <row r="568" spans="1:4" ht="15.75" x14ac:dyDescent="0.3">
      <c r="A568" s="21">
        <v>630564</v>
      </c>
      <c r="B568" s="19">
        <v>22320</v>
      </c>
      <c r="C568" s="43" t="s">
        <v>858</v>
      </c>
      <c r="D568" s="56">
        <v>35.78521818181818</v>
      </c>
    </row>
    <row r="569" spans="1:4" ht="15.75" x14ac:dyDescent="0.3">
      <c r="A569" s="21">
        <v>892201</v>
      </c>
      <c r="B569" s="19">
        <v>22370</v>
      </c>
      <c r="C569" s="43" t="s">
        <v>859</v>
      </c>
      <c r="D569" s="56">
        <v>0</v>
      </c>
    </row>
    <row r="570" spans="1:4" ht="15.75" x14ac:dyDescent="0.3">
      <c r="A570" s="21">
        <v>628700</v>
      </c>
      <c r="B570" s="19">
        <v>22412</v>
      </c>
      <c r="C570" s="43" t="s">
        <v>860</v>
      </c>
      <c r="D570" s="56">
        <v>200.48939841269842</v>
      </c>
    </row>
    <row r="571" spans="1:4" ht="15.75" x14ac:dyDescent="0.3">
      <c r="A571" s="21">
        <v>628699</v>
      </c>
      <c r="B571" s="19">
        <v>22414</v>
      </c>
      <c r="C571" s="43" t="s">
        <v>861</v>
      </c>
      <c r="D571" s="56">
        <v>494.74468666666667</v>
      </c>
    </row>
    <row r="572" spans="1:4" ht="15.75" x14ac:dyDescent="0.3">
      <c r="A572" s="21">
        <v>633197</v>
      </c>
      <c r="B572" s="19">
        <v>22416</v>
      </c>
      <c r="C572" s="43" t="s">
        <v>862</v>
      </c>
      <c r="D572" s="56">
        <v>0</v>
      </c>
    </row>
    <row r="573" spans="1:4" ht="15.75" x14ac:dyDescent="0.3">
      <c r="A573" s="21">
        <v>4229</v>
      </c>
      <c r="B573" s="19">
        <v>22445</v>
      </c>
      <c r="C573" s="43" t="s">
        <v>863</v>
      </c>
      <c r="D573" s="56">
        <v>33.314709756097564</v>
      </c>
    </row>
    <row r="574" spans="1:4" ht="15.75" x14ac:dyDescent="0.3">
      <c r="A574" s="21">
        <v>606887</v>
      </c>
      <c r="B574" s="19">
        <v>22450</v>
      </c>
      <c r="C574" s="43" t="s">
        <v>864</v>
      </c>
      <c r="D574" s="56">
        <v>0</v>
      </c>
    </row>
    <row r="575" spans="1:4" ht="15.75" x14ac:dyDescent="0.3">
      <c r="A575" s="21">
        <v>710306</v>
      </c>
      <c r="B575" s="19">
        <v>22513</v>
      </c>
      <c r="C575" s="43" t="s">
        <v>865</v>
      </c>
      <c r="D575" s="56">
        <v>0</v>
      </c>
    </row>
    <row r="576" spans="1:4" ht="15.75" x14ac:dyDescent="0.3">
      <c r="A576" s="21">
        <v>620435</v>
      </c>
      <c r="B576" s="19">
        <v>22533</v>
      </c>
      <c r="C576" s="43" t="s">
        <v>866</v>
      </c>
      <c r="D576" s="56">
        <v>211.89910447761193</v>
      </c>
    </row>
    <row r="577" spans="1:4" ht="15.75" x14ac:dyDescent="0.3">
      <c r="A577" s="21">
        <v>620436</v>
      </c>
      <c r="B577" s="19">
        <v>22536</v>
      </c>
      <c r="C577" s="43" t="s">
        <v>867</v>
      </c>
      <c r="D577" s="56">
        <v>85.03</v>
      </c>
    </row>
    <row r="578" spans="1:4" ht="15.75" x14ac:dyDescent="0.3">
      <c r="A578" s="21">
        <v>611034</v>
      </c>
      <c r="B578" s="19">
        <v>22561</v>
      </c>
      <c r="C578" s="43" t="s">
        <v>868</v>
      </c>
      <c r="D578" s="56">
        <v>0</v>
      </c>
    </row>
    <row r="579" spans="1:4" ht="15.75" x14ac:dyDescent="0.3">
      <c r="A579" s="21">
        <v>37768</v>
      </c>
      <c r="B579" s="19">
        <v>22595</v>
      </c>
      <c r="C579" s="43" t="s">
        <v>869</v>
      </c>
      <c r="D579" s="56">
        <v>208.82303863636363</v>
      </c>
    </row>
    <row r="580" spans="1:4" ht="15.75" x14ac:dyDescent="0.3">
      <c r="A580" s="21">
        <v>320527</v>
      </c>
      <c r="B580" s="19">
        <v>22600</v>
      </c>
      <c r="C580" s="43" t="s">
        <v>870</v>
      </c>
      <c r="D580" s="56">
        <v>59.333731764705881</v>
      </c>
    </row>
    <row r="581" spans="1:4" ht="15.75" x14ac:dyDescent="0.3">
      <c r="A581" s="21">
        <v>690375</v>
      </c>
      <c r="B581" s="19">
        <v>23005</v>
      </c>
      <c r="C581" s="43" t="s">
        <v>241</v>
      </c>
      <c r="D581" s="56">
        <v>10959.2</v>
      </c>
    </row>
    <row r="582" spans="1:4" ht="15.75" x14ac:dyDescent="0.3">
      <c r="A582" s="21">
        <v>638422</v>
      </c>
      <c r="B582" s="19">
        <v>23017</v>
      </c>
      <c r="C582" s="43" t="s">
        <v>871</v>
      </c>
      <c r="D582" s="56">
        <v>48250</v>
      </c>
    </row>
    <row r="583" spans="1:4" ht="15.75" x14ac:dyDescent="0.3">
      <c r="A583" s="21">
        <v>620235</v>
      </c>
      <c r="B583" s="19">
        <v>23025</v>
      </c>
      <c r="C583" s="43" t="s">
        <v>872</v>
      </c>
      <c r="D583" s="56">
        <v>42600</v>
      </c>
    </row>
    <row r="584" spans="1:4" ht="15.75" x14ac:dyDescent="0.3">
      <c r="A584" s="21">
        <v>606884</v>
      </c>
      <c r="B584" s="19">
        <v>23035</v>
      </c>
      <c r="C584" s="43" t="s">
        <v>232</v>
      </c>
      <c r="D584" s="56">
        <v>29246.252100000002</v>
      </c>
    </row>
    <row r="585" spans="1:4" ht="15.75" x14ac:dyDescent="0.3">
      <c r="A585" s="21">
        <v>633075</v>
      </c>
      <c r="B585" s="19">
        <v>24002</v>
      </c>
      <c r="C585" s="43" t="s">
        <v>873</v>
      </c>
      <c r="D585" s="56">
        <v>0</v>
      </c>
    </row>
    <row r="586" spans="1:4" ht="15.75" x14ac:dyDescent="0.3">
      <c r="A586" s="21">
        <v>50945</v>
      </c>
      <c r="B586" s="19">
        <v>24032</v>
      </c>
      <c r="C586" s="43" t="s">
        <v>874</v>
      </c>
      <c r="D586" s="56">
        <v>4.5003750810110175</v>
      </c>
    </row>
    <row r="587" spans="1:4" ht="15.75" x14ac:dyDescent="0.3">
      <c r="A587" s="21">
        <v>602425</v>
      </c>
      <c r="B587" s="19">
        <v>24035</v>
      </c>
      <c r="C587" s="43" t="s">
        <v>875</v>
      </c>
      <c r="D587" s="56">
        <v>30.6</v>
      </c>
    </row>
    <row r="588" spans="1:4" ht="15.75" x14ac:dyDescent="0.3">
      <c r="A588" s="21">
        <v>90850</v>
      </c>
      <c r="B588" s="19">
        <v>24060</v>
      </c>
      <c r="C588" s="43" t="s">
        <v>876</v>
      </c>
      <c r="D588" s="56">
        <v>13.393704047838087</v>
      </c>
    </row>
    <row r="589" spans="1:4" ht="15.75" x14ac:dyDescent="0.3">
      <c r="A589" s="21">
        <v>613520</v>
      </c>
      <c r="B589" s="19">
        <v>24062</v>
      </c>
      <c r="C589" s="43" t="s">
        <v>877</v>
      </c>
      <c r="D589" s="56">
        <v>57759.91</v>
      </c>
    </row>
    <row r="590" spans="1:4" ht="15.75" x14ac:dyDescent="0.3">
      <c r="A590" s="21">
        <v>616224</v>
      </c>
      <c r="B590" s="19">
        <v>24209</v>
      </c>
      <c r="C590" s="43" t="s">
        <v>878</v>
      </c>
      <c r="D590" s="56">
        <v>0</v>
      </c>
    </row>
    <row r="591" spans="1:4" ht="15.75" x14ac:dyDescent="0.3">
      <c r="A591" s="21">
        <v>618764</v>
      </c>
      <c r="B591" s="19">
        <v>25016</v>
      </c>
      <c r="C591" s="43" t="s">
        <v>879</v>
      </c>
      <c r="D591" s="56">
        <v>0</v>
      </c>
    </row>
    <row r="592" spans="1:4" ht="15.75" x14ac:dyDescent="0.3">
      <c r="A592" s="21">
        <v>634348</v>
      </c>
      <c r="B592" s="19">
        <v>25080</v>
      </c>
      <c r="C592" s="42" t="s">
        <v>880</v>
      </c>
      <c r="D592" s="56">
        <v>0</v>
      </c>
    </row>
    <row r="593" spans="1:4" ht="15.75" x14ac:dyDescent="0.3">
      <c r="A593" s="21">
        <v>618780</v>
      </c>
      <c r="B593" s="19">
        <v>25550</v>
      </c>
      <c r="C593" s="43" t="s">
        <v>881</v>
      </c>
      <c r="D593" s="56">
        <v>0</v>
      </c>
    </row>
    <row r="594" spans="1:4" ht="15.75" x14ac:dyDescent="0.3">
      <c r="A594" s="21">
        <v>630771</v>
      </c>
      <c r="B594" s="19">
        <v>25770</v>
      </c>
      <c r="C594" s="43" t="s">
        <v>882</v>
      </c>
      <c r="D594" s="56">
        <v>0</v>
      </c>
    </row>
    <row r="595" spans="1:4" ht="15.75" x14ac:dyDescent="0.3">
      <c r="A595" s="21">
        <v>618594</v>
      </c>
      <c r="B595" s="19">
        <v>25771</v>
      </c>
      <c r="C595" s="43" t="s">
        <v>883</v>
      </c>
      <c r="D595" s="56">
        <v>0</v>
      </c>
    </row>
    <row r="596" spans="1:4" ht="15.75" x14ac:dyDescent="0.3">
      <c r="A596" s="21">
        <v>615890</v>
      </c>
      <c r="B596" s="19">
        <v>26074</v>
      </c>
      <c r="C596" s="43" t="s">
        <v>884</v>
      </c>
      <c r="D596" s="56">
        <v>38.005510204081631</v>
      </c>
    </row>
    <row r="597" spans="1:4" ht="15.75" x14ac:dyDescent="0.3">
      <c r="A597" s="21">
        <v>617422</v>
      </c>
      <c r="B597" s="19">
        <v>27073</v>
      </c>
      <c r="C597" s="43" t="s">
        <v>885</v>
      </c>
      <c r="D597" s="56">
        <v>34.409999999999997</v>
      </c>
    </row>
    <row r="598" spans="1:4" ht="15.75" x14ac:dyDescent="0.3">
      <c r="A598" s="21">
        <v>690043</v>
      </c>
      <c r="B598" s="19">
        <v>28001</v>
      </c>
      <c r="C598" s="43" t="s">
        <v>886</v>
      </c>
      <c r="D598" s="56">
        <v>378.67734999999999</v>
      </c>
    </row>
    <row r="599" spans="1:4" ht="15.75" x14ac:dyDescent="0.3">
      <c r="A599" s="21">
        <v>690045</v>
      </c>
      <c r="B599" s="19">
        <v>28002</v>
      </c>
      <c r="C599" s="43" t="s">
        <v>887</v>
      </c>
      <c r="D599" s="56">
        <v>1396.5809999999999</v>
      </c>
    </row>
    <row r="600" spans="1:4" ht="15.75" x14ac:dyDescent="0.3">
      <c r="A600" s="21">
        <v>90572</v>
      </c>
      <c r="B600" s="19">
        <v>28003</v>
      </c>
      <c r="C600" s="43" t="s">
        <v>888</v>
      </c>
      <c r="D600" s="56">
        <v>53.903333333333336</v>
      </c>
    </row>
    <row r="601" spans="1:4" ht="15.75" x14ac:dyDescent="0.3">
      <c r="A601" s="21">
        <v>90207</v>
      </c>
      <c r="B601" s="19">
        <v>28006</v>
      </c>
      <c r="C601" s="43" t="s">
        <v>201</v>
      </c>
      <c r="D601" s="56">
        <v>38</v>
      </c>
    </row>
    <row r="602" spans="1:4" ht="15.75" x14ac:dyDescent="0.3">
      <c r="A602" s="21">
        <v>90618</v>
      </c>
      <c r="B602" s="19">
        <v>28007</v>
      </c>
      <c r="C602" s="43" t="s">
        <v>889</v>
      </c>
      <c r="D602" s="56">
        <v>57.63</v>
      </c>
    </row>
    <row r="603" spans="1:4" ht="15.75" x14ac:dyDescent="0.3">
      <c r="A603" s="21">
        <v>90210</v>
      </c>
      <c r="B603" s="19">
        <v>28021</v>
      </c>
      <c r="C603" s="43" t="s">
        <v>890</v>
      </c>
      <c r="D603" s="56">
        <v>83.61</v>
      </c>
    </row>
    <row r="604" spans="1:4" ht="15.75" x14ac:dyDescent="0.3">
      <c r="A604" s="21">
        <v>90212</v>
      </c>
      <c r="B604" s="19">
        <v>28022</v>
      </c>
      <c r="C604" s="43" t="s">
        <v>891</v>
      </c>
      <c r="D604" s="56">
        <v>163.32483493635075</v>
      </c>
    </row>
    <row r="605" spans="1:4" ht="15.75" x14ac:dyDescent="0.3">
      <c r="A605" s="21">
        <v>931895</v>
      </c>
      <c r="B605" s="19">
        <v>29214</v>
      </c>
      <c r="C605" s="43" t="s">
        <v>892</v>
      </c>
      <c r="D605" s="56">
        <v>8.1999999999999993</v>
      </c>
    </row>
    <row r="606" spans="1:4" ht="15.75" x14ac:dyDescent="0.3">
      <c r="A606" s="21">
        <v>607696</v>
      </c>
      <c r="B606" s="19">
        <v>29218</v>
      </c>
      <c r="C606" s="43" t="s">
        <v>893</v>
      </c>
      <c r="D606" s="56">
        <v>0</v>
      </c>
    </row>
    <row r="607" spans="1:4" ht="15.75" x14ac:dyDescent="0.3">
      <c r="A607" s="21">
        <v>619433</v>
      </c>
      <c r="B607" s="19">
        <v>31020</v>
      </c>
      <c r="C607" s="43" t="s">
        <v>894</v>
      </c>
      <c r="D607" s="56">
        <v>5.2522003124999994</v>
      </c>
    </row>
    <row r="608" spans="1:4" ht="15.75" x14ac:dyDescent="0.3">
      <c r="A608" s="21">
        <v>619434</v>
      </c>
      <c r="B608" s="19">
        <v>31025</v>
      </c>
      <c r="C608" s="43" t="s">
        <v>158</v>
      </c>
      <c r="D608" s="56">
        <v>5.0754999999999999</v>
      </c>
    </row>
    <row r="609" spans="1:4" ht="15.75" x14ac:dyDescent="0.3">
      <c r="A609" s="21">
        <v>90249</v>
      </c>
      <c r="B609" s="19">
        <v>31031</v>
      </c>
      <c r="C609" s="43" t="s">
        <v>168</v>
      </c>
      <c r="D609" s="56">
        <v>10.1928</v>
      </c>
    </row>
    <row r="610" spans="1:4" ht="15.75" x14ac:dyDescent="0.3">
      <c r="A610" s="21">
        <v>4621</v>
      </c>
      <c r="B610" s="19">
        <v>32051</v>
      </c>
      <c r="C610" s="43" t="s">
        <v>895</v>
      </c>
      <c r="D610" s="56">
        <v>6.1845037756202803</v>
      </c>
    </row>
    <row r="611" spans="1:4" ht="15.75" x14ac:dyDescent="0.3">
      <c r="A611" s="21">
        <v>4168</v>
      </c>
      <c r="B611" s="19">
        <v>43100</v>
      </c>
      <c r="C611" s="43" t="s">
        <v>896</v>
      </c>
      <c r="D611" s="56">
        <v>0</v>
      </c>
    </row>
    <row r="612" spans="1:4" ht="15.75" x14ac:dyDescent="0.3">
      <c r="A612" s="21">
        <v>690024</v>
      </c>
      <c r="B612" s="19">
        <v>54401</v>
      </c>
      <c r="C612" s="43" t="s">
        <v>897</v>
      </c>
      <c r="D612" s="56">
        <v>9536.51</v>
      </c>
    </row>
    <row r="613" spans="1:4" ht="15.75" x14ac:dyDescent="0.3">
      <c r="A613" s="21">
        <v>641193</v>
      </c>
      <c r="B613" s="19">
        <v>54951</v>
      </c>
      <c r="C613" s="43" t="s">
        <v>898</v>
      </c>
      <c r="D613" s="56">
        <v>0</v>
      </c>
    </row>
    <row r="614" spans="1:4" ht="15.75" x14ac:dyDescent="0.3">
      <c r="A614" s="21">
        <v>690078</v>
      </c>
      <c r="B614" s="19">
        <v>80120</v>
      </c>
      <c r="C614" s="43" t="s">
        <v>899</v>
      </c>
      <c r="D614" s="56">
        <v>0</v>
      </c>
    </row>
    <row r="615" spans="1:4" ht="15.75" x14ac:dyDescent="0.3">
      <c r="A615" s="21">
        <v>690287</v>
      </c>
      <c r="B615" s="19">
        <v>90001</v>
      </c>
      <c r="C615" s="43" t="s">
        <v>900</v>
      </c>
      <c r="D615" s="56">
        <v>0</v>
      </c>
    </row>
    <row r="616" spans="1:4" ht="15.75" x14ac:dyDescent="0.3">
      <c r="A616" s="21">
        <v>640311</v>
      </c>
      <c r="B616" s="19">
        <v>90002</v>
      </c>
      <c r="C616" s="43" t="s">
        <v>901</v>
      </c>
      <c r="D616" s="56">
        <v>0</v>
      </c>
    </row>
    <row r="617" spans="1:4" ht="15.75" x14ac:dyDescent="0.3">
      <c r="A617" s="21">
        <v>6787</v>
      </c>
      <c r="B617" s="19">
        <v>90005</v>
      </c>
      <c r="C617" s="43" t="s">
        <v>902</v>
      </c>
      <c r="D617" s="56">
        <v>0</v>
      </c>
    </row>
    <row r="618" spans="1:4" ht="15.75" x14ac:dyDescent="0.3">
      <c r="A618" s="21">
        <v>640372</v>
      </c>
      <c r="B618" s="19">
        <v>90008</v>
      </c>
      <c r="C618" s="43" t="s">
        <v>903</v>
      </c>
      <c r="D618" s="56">
        <v>0</v>
      </c>
    </row>
    <row r="619" spans="1:4" ht="15.75" x14ac:dyDescent="0.3">
      <c r="A619" s="21">
        <v>640373</v>
      </c>
      <c r="B619" s="19">
        <v>90009</v>
      </c>
      <c r="C619" s="43" t="s">
        <v>904</v>
      </c>
      <c r="D619" s="56">
        <v>0</v>
      </c>
    </row>
    <row r="620" spans="1:4" ht="15.75" x14ac:dyDescent="0.3">
      <c r="A620" s="21">
        <v>621436</v>
      </c>
      <c r="B620" s="19">
        <v>90010</v>
      </c>
      <c r="C620" s="43" t="s">
        <v>905</v>
      </c>
      <c r="D620" s="56">
        <v>0</v>
      </c>
    </row>
    <row r="621" spans="1:4" ht="15.75" x14ac:dyDescent="0.3">
      <c r="A621" s="21">
        <v>612317</v>
      </c>
      <c r="B621" s="19">
        <v>90281</v>
      </c>
      <c r="C621" s="43" t="s">
        <v>906</v>
      </c>
      <c r="D621" s="56">
        <v>451.98</v>
      </c>
    </row>
    <row r="622" spans="1:4" ht="15.75" x14ac:dyDescent="0.3">
      <c r="A622" s="21">
        <v>102244</v>
      </c>
      <c r="B622" s="19">
        <v>90283</v>
      </c>
      <c r="C622" s="43" t="s">
        <v>907</v>
      </c>
      <c r="D622" s="56">
        <v>55.640561224489801</v>
      </c>
    </row>
    <row r="623" spans="1:4" ht="15.75" x14ac:dyDescent="0.3">
      <c r="A623" s="21">
        <v>1276</v>
      </c>
      <c r="B623" s="19">
        <v>90284</v>
      </c>
      <c r="C623" s="43" t="s">
        <v>908</v>
      </c>
      <c r="D623" s="56">
        <v>0</v>
      </c>
    </row>
    <row r="624" spans="1:4" ht="15.75" x14ac:dyDescent="0.3">
      <c r="A624" s="21">
        <v>638068</v>
      </c>
      <c r="B624" s="19">
        <v>90519</v>
      </c>
      <c r="C624" s="43" t="s">
        <v>909</v>
      </c>
      <c r="D624" s="56">
        <v>310.95</v>
      </c>
    </row>
    <row r="625" spans="1:4" ht="15.75" x14ac:dyDescent="0.3">
      <c r="A625" s="21">
        <v>605402</v>
      </c>
      <c r="B625" s="19">
        <v>90617</v>
      </c>
      <c r="C625" s="43" t="s">
        <v>910</v>
      </c>
      <c r="D625" s="56">
        <v>0</v>
      </c>
    </row>
    <row r="626" spans="1:4" ht="15.75" x14ac:dyDescent="0.3">
      <c r="A626" s="21">
        <v>605403</v>
      </c>
      <c r="B626" s="19">
        <v>90618</v>
      </c>
      <c r="C626" s="43" t="s">
        <v>911</v>
      </c>
      <c r="D626" s="56">
        <v>0</v>
      </c>
    </row>
    <row r="627" spans="1:4" ht="15.75" x14ac:dyDescent="0.3">
      <c r="A627" s="21">
        <v>611178</v>
      </c>
      <c r="B627" s="19">
        <v>90626</v>
      </c>
      <c r="C627" s="43" t="s">
        <v>912</v>
      </c>
      <c r="D627" s="56">
        <v>0</v>
      </c>
    </row>
    <row r="628" spans="1:4" ht="15.75" x14ac:dyDescent="0.3">
      <c r="A628" s="21">
        <v>608665</v>
      </c>
      <c r="B628" s="19">
        <v>90662</v>
      </c>
      <c r="C628" s="43" t="s">
        <v>913</v>
      </c>
      <c r="D628" s="56">
        <v>0</v>
      </c>
    </row>
    <row r="629" spans="1:4" ht="15.75" x14ac:dyDescent="0.3">
      <c r="A629" s="21">
        <v>618867</v>
      </c>
      <c r="B629" s="19">
        <v>90663</v>
      </c>
      <c r="C629" s="43" t="s">
        <v>914</v>
      </c>
      <c r="D629" s="56">
        <v>0</v>
      </c>
    </row>
    <row r="630" spans="1:4" ht="15.75" x14ac:dyDescent="0.3">
      <c r="A630" s="21">
        <v>629056</v>
      </c>
      <c r="B630" s="19">
        <v>90664</v>
      </c>
      <c r="C630" s="43" t="s">
        <v>915</v>
      </c>
      <c r="D630" s="56">
        <v>0</v>
      </c>
    </row>
    <row r="631" spans="1:4" ht="15.75" x14ac:dyDescent="0.3">
      <c r="A631" s="21">
        <v>605960</v>
      </c>
      <c r="B631" s="19">
        <v>90665</v>
      </c>
      <c r="C631" s="43" t="s">
        <v>916</v>
      </c>
      <c r="D631" s="56">
        <v>0</v>
      </c>
    </row>
    <row r="632" spans="1:4" ht="15.75" x14ac:dyDescent="0.3">
      <c r="A632" s="21">
        <v>618550</v>
      </c>
      <c r="B632" s="19">
        <v>90711</v>
      </c>
      <c r="C632" s="43" t="s">
        <v>917</v>
      </c>
      <c r="D632" s="56">
        <v>0</v>
      </c>
    </row>
    <row r="633" spans="1:4" ht="15.75" x14ac:dyDescent="0.3">
      <c r="A633" s="21">
        <v>37787</v>
      </c>
      <c r="B633" s="19">
        <v>90712</v>
      </c>
      <c r="C633" s="43" t="s">
        <v>918</v>
      </c>
      <c r="D633" s="56">
        <v>0</v>
      </c>
    </row>
    <row r="634" spans="1:4" ht="15.75" x14ac:dyDescent="0.3">
      <c r="A634" s="21">
        <v>614170</v>
      </c>
      <c r="B634" s="19">
        <v>90713</v>
      </c>
      <c r="C634" s="43" t="s">
        <v>919</v>
      </c>
      <c r="D634" s="56">
        <v>0</v>
      </c>
    </row>
    <row r="635" spans="1:4" ht="15.75" x14ac:dyDescent="0.3">
      <c r="A635" s="21">
        <v>626231</v>
      </c>
      <c r="B635" s="19">
        <v>90742</v>
      </c>
      <c r="C635" s="43" t="s">
        <v>920</v>
      </c>
      <c r="D635" s="56">
        <v>0</v>
      </c>
    </row>
    <row r="636" spans="1:4" ht="15.75" x14ac:dyDescent="0.3">
      <c r="A636" s="21">
        <v>602955</v>
      </c>
      <c r="B636" s="19">
        <v>90765</v>
      </c>
      <c r="C636" s="43" t="s">
        <v>921</v>
      </c>
      <c r="D636" s="56">
        <v>0</v>
      </c>
    </row>
    <row r="637" spans="1:4" ht="15.75" x14ac:dyDescent="0.3">
      <c r="A637" s="21">
        <v>631453</v>
      </c>
      <c r="B637" s="19">
        <v>90766</v>
      </c>
      <c r="C637" s="43" t="s">
        <v>922</v>
      </c>
      <c r="D637" s="56">
        <v>9.1030555555555548</v>
      </c>
    </row>
    <row r="638" spans="1:4" ht="15.75" x14ac:dyDescent="0.3">
      <c r="A638" s="21">
        <v>90588</v>
      </c>
      <c r="B638" s="19">
        <v>90884</v>
      </c>
      <c r="C638" s="43" t="s">
        <v>923</v>
      </c>
      <c r="D638" s="56">
        <v>0</v>
      </c>
    </row>
    <row r="639" spans="1:4" ht="15.75" x14ac:dyDescent="0.3">
      <c r="A639" s="21">
        <v>90422</v>
      </c>
      <c r="B639" s="19">
        <v>90933</v>
      </c>
      <c r="C639" s="43" t="s">
        <v>924</v>
      </c>
      <c r="D639" s="56">
        <v>68.500901639344264</v>
      </c>
    </row>
    <row r="640" spans="1:4" ht="15.75" x14ac:dyDescent="0.3">
      <c r="A640" s="21">
        <v>617312</v>
      </c>
      <c r="B640" s="19">
        <v>90941</v>
      </c>
      <c r="C640" s="43" t="s">
        <v>925</v>
      </c>
      <c r="D640" s="56">
        <v>0</v>
      </c>
    </row>
    <row r="641" spans="1:4" ht="15.75" x14ac:dyDescent="0.3">
      <c r="A641" s="21">
        <v>630846</v>
      </c>
      <c r="B641" s="19">
        <v>90997</v>
      </c>
      <c r="C641" s="43" t="s">
        <v>926</v>
      </c>
      <c r="D641" s="56">
        <v>0</v>
      </c>
    </row>
    <row r="642" spans="1:4" ht="15.75" x14ac:dyDescent="0.3">
      <c r="A642" s="21">
        <v>630237</v>
      </c>
      <c r="B642" s="19">
        <v>91027</v>
      </c>
      <c r="C642" s="43" t="s">
        <v>927</v>
      </c>
      <c r="D642" s="56">
        <v>29.369999999999997</v>
      </c>
    </row>
    <row r="643" spans="1:4" ht="15.75" x14ac:dyDescent="0.3">
      <c r="A643" s="21">
        <v>626464</v>
      </c>
      <c r="B643" s="19">
        <v>91029</v>
      </c>
      <c r="C643" s="43" t="s">
        <v>928</v>
      </c>
      <c r="D643" s="56">
        <v>0</v>
      </c>
    </row>
    <row r="644" spans="1:4" ht="15.75" x14ac:dyDescent="0.3">
      <c r="A644" s="21">
        <v>628622</v>
      </c>
      <c r="B644" s="19">
        <v>91031</v>
      </c>
      <c r="C644" s="43" t="s">
        <v>929</v>
      </c>
      <c r="D644" s="56">
        <v>0</v>
      </c>
    </row>
    <row r="645" spans="1:4" ht="15.75" x14ac:dyDescent="0.3">
      <c r="A645" s="21">
        <v>605503</v>
      </c>
      <c r="B645" s="19">
        <v>91032</v>
      </c>
      <c r="C645" s="43" t="s">
        <v>930</v>
      </c>
      <c r="D645" s="56">
        <v>0</v>
      </c>
    </row>
    <row r="646" spans="1:4" ht="15.75" x14ac:dyDescent="0.3">
      <c r="A646" s="21">
        <v>600450</v>
      </c>
      <c r="B646" s="19">
        <v>91034</v>
      </c>
      <c r="C646" s="43" t="s">
        <v>931</v>
      </c>
      <c r="D646" s="56">
        <v>0</v>
      </c>
    </row>
    <row r="647" spans="1:4" ht="15.75" x14ac:dyDescent="0.3">
      <c r="A647" s="21">
        <v>640870</v>
      </c>
      <c r="B647" s="19">
        <v>91035</v>
      </c>
      <c r="C647" s="43" t="s">
        <v>932</v>
      </c>
      <c r="D647" s="56">
        <v>0</v>
      </c>
    </row>
    <row r="648" spans="1:4" ht="15.75" x14ac:dyDescent="0.3">
      <c r="A648" s="21">
        <v>61024</v>
      </c>
      <c r="B648" s="19">
        <v>91111</v>
      </c>
      <c r="C648" s="43" t="s">
        <v>230</v>
      </c>
      <c r="D648" s="56">
        <v>30204.51</v>
      </c>
    </row>
    <row r="649" spans="1:4" ht="15.75" x14ac:dyDescent="0.3">
      <c r="A649" s="21">
        <v>627723</v>
      </c>
      <c r="B649" s="19">
        <v>91146</v>
      </c>
      <c r="C649" s="43" t="s">
        <v>933</v>
      </c>
      <c r="D649" s="56">
        <v>0</v>
      </c>
    </row>
    <row r="650" spans="1:4" ht="15.75" x14ac:dyDescent="0.3">
      <c r="A650" s="21">
        <v>627765</v>
      </c>
      <c r="B650" s="19">
        <v>91147</v>
      </c>
      <c r="C650" s="43" t="s">
        <v>934</v>
      </c>
      <c r="D650" s="56">
        <v>0</v>
      </c>
    </row>
    <row r="651" spans="1:4" ht="15.75" x14ac:dyDescent="0.3">
      <c r="A651" s="21">
        <v>627720</v>
      </c>
      <c r="B651" s="19">
        <v>91148</v>
      </c>
      <c r="C651" s="43" t="s">
        <v>935</v>
      </c>
      <c r="D651" s="56">
        <v>715</v>
      </c>
    </row>
    <row r="652" spans="1:4" ht="15.75" x14ac:dyDescent="0.3">
      <c r="A652" s="21">
        <v>615465</v>
      </c>
      <c r="B652" s="19">
        <v>91164</v>
      </c>
      <c r="C652" s="43" t="s">
        <v>936</v>
      </c>
      <c r="D652" s="56">
        <v>0</v>
      </c>
    </row>
    <row r="653" spans="1:4" ht="15.75" x14ac:dyDescent="0.3">
      <c r="A653" s="21">
        <v>615725</v>
      </c>
      <c r="B653" s="19">
        <v>91165</v>
      </c>
      <c r="C653" s="43" t="s">
        <v>937</v>
      </c>
      <c r="D653" s="56">
        <v>0</v>
      </c>
    </row>
    <row r="654" spans="1:4" ht="15.75" x14ac:dyDescent="0.3">
      <c r="A654" s="21">
        <v>617079</v>
      </c>
      <c r="B654" s="19">
        <v>91168</v>
      </c>
      <c r="C654" s="43" t="s">
        <v>938</v>
      </c>
      <c r="D654" s="56">
        <v>8.2769574468085114</v>
      </c>
    </row>
    <row r="655" spans="1:4" ht="15.75" x14ac:dyDescent="0.3">
      <c r="A655" s="21">
        <v>637826</v>
      </c>
      <c r="B655" s="19">
        <v>91169</v>
      </c>
      <c r="C655" s="43" t="s">
        <v>939</v>
      </c>
      <c r="D655" s="56">
        <v>116.25</v>
      </c>
    </row>
    <row r="656" spans="1:4" ht="15.75" x14ac:dyDescent="0.3">
      <c r="A656" s="21">
        <v>601027</v>
      </c>
      <c r="B656" s="19">
        <v>91170</v>
      </c>
      <c r="C656" s="43" t="s">
        <v>940</v>
      </c>
      <c r="D656" s="56">
        <v>0</v>
      </c>
    </row>
    <row r="657" spans="1:4" ht="15.75" x14ac:dyDescent="0.3">
      <c r="A657" s="21">
        <v>642222</v>
      </c>
      <c r="B657" s="19">
        <v>91177</v>
      </c>
      <c r="C657" s="43" t="s">
        <v>941</v>
      </c>
      <c r="D657" s="56">
        <v>0</v>
      </c>
    </row>
    <row r="658" spans="1:4" ht="15.75" x14ac:dyDescent="0.3">
      <c r="A658" s="21">
        <v>640969</v>
      </c>
      <c r="B658" s="19">
        <v>91180</v>
      </c>
      <c r="C658" s="43" t="s">
        <v>942</v>
      </c>
      <c r="D658" s="56">
        <v>0</v>
      </c>
    </row>
    <row r="659" spans="1:4" ht="15.75" x14ac:dyDescent="0.3">
      <c r="A659" s="21">
        <v>641122</v>
      </c>
      <c r="B659" s="19">
        <v>91181</v>
      </c>
      <c r="C659" s="43" t="s">
        <v>943</v>
      </c>
      <c r="D659" s="56">
        <v>0</v>
      </c>
    </row>
    <row r="660" spans="1:4" ht="15.75" x14ac:dyDescent="0.3">
      <c r="A660" s="21">
        <v>627617</v>
      </c>
      <c r="B660" s="19">
        <v>91182</v>
      </c>
      <c r="C660" s="43" t="s">
        <v>944</v>
      </c>
      <c r="D660" s="56">
        <v>0</v>
      </c>
    </row>
    <row r="661" spans="1:4" ht="15.75" x14ac:dyDescent="0.3">
      <c r="A661" s="21">
        <v>640553</v>
      </c>
      <c r="B661" s="19">
        <v>91183</v>
      </c>
      <c r="C661" s="43" t="s">
        <v>945</v>
      </c>
      <c r="D661" s="56">
        <v>0</v>
      </c>
    </row>
    <row r="662" spans="1:4" ht="15.75" x14ac:dyDescent="0.3">
      <c r="A662" s="21">
        <v>612408</v>
      </c>
      <c r="B662" s="19">
        <v>91184</v>
      </c>
      <c r="C662" s="43" t="s">
        <v>946</v>
      </c>
      <c r="D662" s="56">
        <v>0</v>
      </c>
    </row>
    <row r="663" spans="1:4" ht="15.75" x14ac:dyDescent="0.3">
      <c r="A663" s="21">
        <v>642311</v>
      </c>
      <c r="B663" s="19">
        <v>91185</v>
      </c>
      <c r="C663" s="43" t="s">
        <v>947</v>
      </c>
      <c r="D663" s="56">
        <v>0</v>
      </c>
    </row>
    <row r="664" spans="1:4" ht="15.75" x14ac:dyDescent="0.3">
      <c r="A664" s="21">
        <v>613237</v>
      </c>
      <c r="B664" s="19">
        <v>91186</v>
      </c>
      <c r="C664" s="43" t="s">
        <v>948</v>
      </c>
      <c r="D664" s="56">
        <v>0</v>
      </c>
    </row>
    <row r="665" spans="1:4" ht="15.75" x14ac:dyDescent="0.3">
      <c r="A665" s="21">
        <v>90463</v>
      </c>
      <c r="B665" s="19">
        <v>91198</v>
      </c>
      <c r="C665" s="43" t="s">
        <v>949</v>
      </c>
      <c r="D665" s="56">
        <v>83.7</v>
      </c>
    </row>
    <row r="666" spans="1:4" ht="15.75" x14ac:dyDescent="0.3">
      <c r="A666" s="21">
        <v>611754</v>
      </c>
      <c r="B666" s="19">
        <v>91199</v>
      </c>
      <c r="C666" s="43" t="s">
        <v>950</v>
      </c>
      <c r="D666" s="56">
        <v>0</v>
      </c>
    </row>
    <row r="667" spans="1:4" ht="15.75" x14ac:dyDescent="0.3">
      <c r="A667" s="21">
        <v>612388</v>
      </c>
      <c r="B667" s="19">
        <v>91200</v>
      </c>
      <c r="C667" s="43" t="s">
        <v>951</v>
      </c>
      <c r="D667" s="56">
        <v>0</v>
      </c>
    </row>
    <row r="668" spans="1:4" ht="15.75" x14ac:dyDescent="0.3">
      <c r="A668" s="21">
        <v>627003</v>
      </c>
      <c r="B668" s="19">
        <v>91201</v>
      </c>
      <c r="C668" s="43" t="s">
        <v>952</v>
      </c>
      <c r="D668" s="56">
        <v>0</v>
      </c>
    </row>
    <row r="669" spans="1:4" ht="15.75" x14ac:dyDescent="0.3">
      <c r="A669" s="21">
        <v>609260</v>
      </c>
      <c r="B669" s="19">
        <v>91203</v>
      </c>
      <c r="C669" s="43" t="s">
        <v>953</v>
      </c>
      <c r="D669" s="56">
        <v>0</v>
      </c>
    </row>
    <row r="670" spans="1:4" ht="15.75" x14ac:dyDescent="0.3">
      <c r="A670" s="21">
        <v>618614</v>
      </c>
      <c r="B670" s="19">
        <v>91204</v>
      </c>
      <c r="C670" s="43" t="s">
        <v>954</v>
      </c>
      <c r="D670" s="56">
        <v>0</v>
      </c>
    </row>
    <row r="671" spans="1:4" ht="15.75" x14ac:dyDescent="0.3">
      <c r="A671" s="21">
        <v>628536</v>
      </c>
      <c r="B671" s="19">
        <v>91230</v>
      </c>
      <c r="C671" s="43" t="s">
        <v>955</v>
      </c>
      <c r="D671" s="56">
        <v>0</v>
      </c>
    </row>
    <row r="672" spans="1:4" ht="15.75" x14ac:dyDescent="0.3">
      <c r="A672" s="21">
        <v>609259</v>
      </c>
      <c r="B672" s="19">
        <v>91232</v>
      </c>
      <c r="C672" s="43" t="s">
        <v>956</v>
      </c>
      <c r="D672" s="56">
        <v>2967.9050000000002</v>
      </c>
    </row>
    <row r="673" spans="1:4" ht="15.75" x14ac:dyDescent="0.3">
      <c r="A673" s="21">
        <v>618611</v>
      </c>
      <c r="B673" s="19">
        <v>91235</v>
      </c>
      <c r="C673" s="43" t="s">
        <v>957</v>
      </c>
      <c r="D673" s="56">
        <v>0</v>
      </c>
    </row>
    <row r="674" spans="1:4" ht="15.75" x14ac:dyDescent="0.3">
      <c r="A674" s="21">
        <v>605955</v>
      </c>
      <c r="B674" s="19">
        <v>91237</v>
      </c>
      <c r="C674" s="43" t="s">
        <v>958</v>
      </c>
      <c r="D674" s="56">
        <v>0</v>
      </c>
    </row>
    <row r="675" spans="1:4" ht="15.75" x14ac:dyDescent="0.3">
      <c r="A675" s="21">
        <v>618429</v>
      </c>
      <c r="B675" s="19">
        <v>91238</v>
      </c>
      <c r="C675" s="43" t="s">
        <v>959</v>
      </c>
      <c r="D675" s="56">
        <v>0</v>
      </c>
    </row>
    <row r="676" spans="1:4" ht="15.75" x14ac:dyDescent="0.3">
      <c r="A676" s="21">
        <v>618551</v>
      </c>
      <c r="B676" s="19">
        <v>91239</v>
      </c>
      <c r="C676" s="43" t="s">
        <v>960</v>
      </c>
      <c r="D676" s="56">
        <v>0</v>
      </c>
    </row>
    <row r="677" spans="1:4" ht="15.75" x14ac:dyDescent="0.3">
      <c r="A677" s="21">
        <v>6</v>
      </c>
      <c r="B677" s="19">
        <v>91250</v>
      </c>
      <c r="C677" s="43" t="s">
        <v>961</v>
      </c>
      <c r="D677" s="56">
        <v>26</v>
      </c>
    </row>
    <row r="678" spans="1:4" ht="15.75" x14ac:dyDescent="0.3">
      <c r="A678" s="21">
        <v>621436</v>
      </c>
      <c r="B678" s="19">
        <v>91259</v>
      </c>
      <c r="C678" s="43" t="s">
        <v>962</v>
      </c>
      <c r="D678" s="56">
        <v>0</v>
      </c>
    </row>
    <row r="679" spans="1:4" ht="15.75" x14ac:dyDescent="0.3">
      <c r="A679" s="21">
        <v>618428</v>
      </c>
      <c r="B679" s="19">
        <v>91272</v>
      </c>
      <c r="C679" s="43" t="s">
        <v>963</v>
      </c>
      <c r="D679" s="56">
        <v>0</v>
      </c>
    </row>
    <row r="680" spans="1:4" ht="15.75" x14ac:dyDescent="0.3">
      <c r="A680" s="21">
        <v>618603</v>
      </c>
      <c r="B680" s="19">
        <v>91282</v>
      </c>
      <c r="C680" s="43" t="s">
        <v>964</v>
      </c>
      <c r="D680" s="56">
        <v>0</v>
      </c>
    </row>
    <row r="681" spans="1:4" ht="15.75" x14ac:dyDescent="0.3">
      <c r="A681" s="21">
        <v>618604</v>
      </c>
      <c r="B681" s="19">
        <v>91284</v>
      </c>
      <c r="C681" s="43" t="s">
        <v>965</v>
      </c>
      <c r="D681" s="56">
        <v>0</v>
      </c>
    </row>
    <row r="682" spans="1:4" ht="15.75" x14ac:dyDescent="0.3">
      <c r="A682" s="21">
        <v>613735</v>
      </c>
      <c r="B682" s="19">
        <v>91289</v>
      </c>
      <c r="C682" s="43" t="s">
        <v>966</v>
      </c>
      <c r="D682" s="56">
        <v>0</v>
      </c>
    </row>
    <row r="683" spans="1:4" ht="15.75" x14ac:dyDescent="0.3">
      <c r="A683" s="21">
        <v>618600</v>
      </c>
      <c r="B683" s="19">
        <v>91296</v>
      </c>
      <c r="C683" s="43" t="s">
        <v>967</v>
      </c>
      <c r="D683" s="56">
        <v>0</v>
      </c>
    </row>
    <row r="684" spans="1:4" ht="15.75" x14ac:dyDescent="0.3">
      <c r="A684" s="21">
        <v>614969</v>
      </c>
      <c r="B684" s="19">
        <v>91305</v>
      </c>
      <c r="C684" s="43" t="s">
        <v>968</v>
      </c>
      <c r="D684" s="56">
        <v>0</v>
      </c>
    </row>
    <row r="685" spans="1:4" ht="15.75" x14ac:dyDescent="0.3">
      <c r="A685" s="21">
        <v>614967</v>
      </c>
      <c r="B685" s="19">
        <v>91306</v>
      </c>
      <c r="C685" s="43" t="s">
        <v>969</v>
      </c>
      <c r="D685" s="56">
        <v>0</v>
      </c>
    </row>
    <row r="686" spans="1:4" ht="15.75" x14ac:dyDescent="0.3">
      <c r="A686" s="21">
        <v>628902</v>
      </c>
      <c r="B686" s="19">
        <v>91307</v>
      </c>
      <c r="C686" s="43" t="s">
        <v>970</v>
      </c>
      <c r="D686" s="56">
        <v>0</v>
      </c>
    </row>
    <row r="687" spans="1:4" ht="15.75" x14ac:dyDescent="0.3">
      <c r="A687" s="21">
        <v>619109</v>
      </c>
      <c r="B687" s="19">
        <v>91308</v>
      </c>
      <c r="C687" s="43" t="s">
        <v>971</v>
      </c>
      <c r="D687" s="56">
        <v>0</v>
      </c>
    </row>
    <row r="688" spans="1:4" ht="15.75" x14ac:dyDescent="0.3">
      <c r="A688" s="21">
        <v>642611</v>
      </c>
      <c r="B688" s="19">
        <v>91309</v>
      </c>
      <c r="C688" s="43" t="s">
        <v>972</v>
      </c>
      <c r="D688" s="56">
        <v>0</v>
      </c>
    </row>
    <row r="689" spans="1:4" ht="15.75" x14ac:dyDescent="0.3">
      <c r="A689" s="21">
        <v>620094</v>
      </c>
      <c r="B689" s="19">
        <v>91310</v>
      </c>
      <c r="C689" s="43" t="s">
        <v>973</v>
      </c>
      <c r="D689" s="56">
        <v>0</v>
      </c>
    </row>
    <row r="690" spans="1:4" ht="15.75" x14ac:dyDescent="0.3">
      <c r="A690" s="21">
        <v>617826</v>
      </c>
      <c r="B690" s="19">
        <v>91311</v>
      </c>
      <c r="C690" s="43" t="s">
        <v>974</v>
      </c>
      <c r="D690" s="56">
        <v>0</v>
      </c>
    </row>
    <row r="691" spans="1:4" ht="15.75" x14ac:dyDescent="0.3">
      <c r="A691" s="21">
        <v>626016</v>
      </c>
      <c r="B691" s="19">
        <v>91324</v>
      </c>
      <c r="C691" s="43" t="s">
        <v>975</v>
      </c>
      <c r="D691" s="56">
        <v>0</v>
      </c>
    </row>
    <row r="692" spans="1:4" ht="15.75" x14ac:dyDescent="0.3">
      <c r="A692" s="21">
        <v>628537</v>
      </c>
      <c r="B692" s="19">
        <v>91327</v>
      </c>
      <c r="C692" s="43" t="s">
        <v>976</v>
      </c>
      <c r="D692" s="56">
        <v>0</v>
      </c>
    </row>
    <row r="693" spans="1:4" ht="15.75" x14ac:dyDescent="0.3">
      <c r="A693" s="21">
        <v>613227</v>
      </c>
      <c r="B693" s="19">
        <v>91341</v>
      </c>
      <c r="C693" s="43" t="s">
        <v>977</v>
      </c>
      <c r="D693" s="56">
        <v>5</v>
      </c>
    </row>
    <row r="694" spans="1:4" ht="15.75" x14ac:dyDescent="0.3">
      <c r="A694" s="21">
        <v>623126</v>
      </c>
      <c r="B694" s="19">
        <v>91358</v>
      </c>
      <c r="C694" s="43" t="s">
        <v>978</v>
      </c>
      <c r="D694" s="56">
        <v>0</v>
      </c>
    </row>
    <row r="695" spans="1:4" ht="15.75" x14ac:dyDescent="0.3">
      <c r="A695" s="21">
        <v>602750</v>
      </c>
      <c r="B695" s="19">
        <v>91359</v>
      </c>
      <c r="C695" s="43" t="s">
        <v>979</v>
      </c>
      <c r="D695" s="56">
        <v>0</v>
      </c>
    </row>
    <row r="696" spans="1:4" ht="15.75" x14ac:dyDescent="0.3">
      <c r="A696" s="21">
        <v>605831</v>
      </c>
      <c r="B696" s="19">
        <v>91360</v>
      </c>
      <c r="C696" s="43" t="s">
        <v>980</v>
      </c>
      <c r="D696" s="56">
        <v>560.79</v>
      </c>
    </row>
    <row r="697" spans="1:4" ht="15.75" x14ac:dyDescent="0.3">
      <c r="A697" s="21">
        <v>90549</v>
      </c>
      <c r="B697" s="19">
        <v>91361</v>
      </c>
      <c r="C697" s="43" t="s">
        <v>228</v>
      </c>
      <c r="D697" s="56">
        <v>0</v>
      </c>
    </row>
    <row r="698" spans="1:4" ht="15.75" x14ac:dyDescent="0.3">
      <c r="A698" s="21">
        <v>90547</v>
      </c>
      <c r="B698" s="19">
        <v>91362</v>
      </c>
      <c r="C698" s="43" t="s">
        <v>226</v>
      </c>
      <c r="D698" s="56">
        <v>0</v>
      </c>
    </row>
    <row r="699" spans="1:4" ht="15.75" x14ac:dyDescent="0.3">
      <c r="A699" s="21">
        <v>90210</v>
      </c>
      <c r="B699" s="19">
        <v>91363</v>
      </c>
      <c r="C699" s="43" t="s">
        <v>233</v>
      </c>
      <c r="D699" s="56">
        <v>0</v>
      </c>
    </row>
    <row r="700" spans="1:4" ht="15.75" x14ac:dyDescent="0.3">
      <c r="A700" s="21">
        <v>640233</v>
      </c>
      <c r="B700" s="19">
        <v>91364</v>
      </c>
      <c r="C700" s="43" t="s">
        <v>981</v>
      </c>
      <c r="D700" s="56">
        <v>0</v>
      </c>
    </row>
    <row r="701" spans="1:4" ht="15.75" x14ac:dyDescent="0.3">
      <c r="A701" s="21">
        <v>690255</v>
      </c>
      <c r="B701" s="19">
        <v>91365</v>
      </c>
      <c r="C701" s="43" t="s">
        <v>982</v>
      </c>
      <c r="D701" s="56">
        <v>0</v>
      </c>
    </row>
    <row r="702" spans="1:4" ht="15.75" x14ac:dyDescent="0.3">
      <c r="A702" s="21">
        <v>615701</v>
      </c>
      <c r="B702" s="19">
        <v>91366</v>
      </c>
      <c r="C702" s="43" t="s">
        <v>983</v>
      </c>
      <c r="D702" s="56">
        <v>0</v>
      </c>
    </row>
    <row r="703" spans="1:4" ht="15.75" x14ac:dyDescent="0.3">
      <c r="A703" s="21">
        <v>79</v>
      </c>
      <c r="B703" s="19">
        <v>91367</v>
      </c>
      <c r="C703" s="43" t="s">
        <v>984</v>
      </c>
      <c r="D703" s="56">
        <v>0</v>
      </c>
    </row>
    <row r="704" spans="1:4" ht="15.75" x14ac:dyDescent="0.3">
      <c r="A704" s="21">
        <v>638068</v>
      </c>
      <c r="B704" s="19">
        <v>91381</v>
      </c>
      <c r="C704" s="43" t="s">
        <v>985</v>
      </c>
      <c r="D704" s="56">
        <v>0</v>
      </c>
    </row>
    <row r="705" spans="1:4" ht="15.75" x14ac:dyDescent="0.3">
      <c r="A705" s="21">
        <v>613227</v>
      </c>
      <c r="B705" s="19">
        <v>91386</v>
      </c>
      <c r="C705" s="43" t="s">
        <v>986</v>
      </c>
      <c r="D705" s="56">
        <v>0</v>
      </c>
    </row>
    <row r="706" spans="1:4" ht="15.75" x14ac:dyDescent="0.3">
      <c r="A706" s="21">
        <v>602749</v>
      </c>
      <c r="B706" s="19">
        <v>91392</v>
      </c>
      <c r="C706" s="43" t="s">
        <v>987</v>
      </c>
      <c r="D706" s="56">
        <v>280.97155555555554</v>
      </c>
    </row>
    <row r="707" spans="1:4" ht="15.75" x14ac:dyDescent="0.3">
      <c r="A707" s="21">
        <v>641195</v>
      </c>
      <c r="B707" s="19">
        <v>91402</v>
      </c>
      <c r="C707" s="43" t="s">
        <v>988</v>
      </c>
      <c r="D707" s="56">
        <v>0</v>
      </c>
    </row>
    <row r="708" spans="1:4" ht="15.75" x14ac:dyDescent="0.3">
      <c r="A708" s="21">
        <v>6987</v>
      </c>
      <c r="B708" s="19">
        <v>91403</v>
      </c>
      <c r="C708" s="43" t="s">
        <v>989</v>
      </c>
      <c r="D708" s="56">
        <v>5994.9133333333339</v>
      </c>
    </row>
    <row r="709" spans="1:4" ht="15.75" x14ac:dyDescent="0.3">
      <c r="A709" s="21">
        <v>91003</v>
      </c>
      <c r="B709" s="19">
        <v>91404</v>
      </c>
      <c r="C709" s="43" t="s">
        <v>990</v>
      </c>
      <c r="D709" s="56">
        <v>0</v>
      </c>
    </row>
    <row r="710" spans="1:4" ht="15.75" x14ac:dyDescent="0.3">
      <c r="A710" s="21">
        <v>90623</v>
      </c>
      <c r="B710" s="19">
        <v>91405</v>
      </c>
      <c r="C710" s="43" t="s">
        <v>991</v>
      </c>
      <c r="D710" s="56">
        <v>0</v>
      </c>
    </row>
    <row r="711" spans="1:4" ht="15.75" x14ac:dyDescent="0.3">
      <c r="A711" s="21">
        <v>91002</v>
      </c>
      <c r="B711" s="19">
        <v>91406</v>
      </c>
      <c r="C711" s="43" t="s">
        <v>992</v>
      </c>
      <c r="D711" s="56">
        <v>0</v>
      </c>
    </row>
    <row r="712" spans="1:4" ht="15.75" x14ac:dyDescent="0.3">
      <c r="A712" s="21">
        <v>90633</v>
      </c>
      <c r="B712" s="19">
        <v>91407</v>
      </c>
      <c r="C712" s="43" t="s">
        <v>993</v>
      </c>
      <c r="D712" s="56">
        <v>204.02333333333334</v>
      </c>
    </row>
    <row r="713" spans="1:4" ht="15.75" x14ac:dyDescent="0.3">
      <c r="A713" s="21">
        <v>643215</v>
      </c>
      <c r="B713" s="19">
        <v>91408</v>
      </c>
      <c r="C713" s="43" t="s">
        <v>994</v>
      </c>
      <c r="D713" s="56"/>
    </row>
    <row r="714" spans="1:4" ht="15.75" x14ac:dyDescent="0.3">
      <c r="A714" s="21">
        <v>610328</v>
      </c>
      <c r="B714" s="19">
        <v>91409</v>
      </c>
      <c r="C714" s="43" t="s">
        <v>995</v>
      </c>
      <c r="D714" s="56">
        <v>0</v>
      </c>
    </row>
    <row r="715" spans="1:4" ht="15.75" x14ac:dyDescent="0.3">
      <c r="A715" s="21">
        <v>4502</v>
      </c>
      <c r="B715" s="19">
        <v>91410</v>
      </c>
      <c r="C715" s="43" t="s">
        <v>996</v>
      </c>
      <c r="D715" s="56">
        <v>8.6170430107526883</v>
      </c>
    </row>
    <row r="716" spans="1:4" ht="15.75" x14ac:dyDescent="0.3">
      <c r="A716" s="21">
        <v>101091</v>
      </c>
      <c r="B716" s="19">
        <v>91411</v>
      </c>
      <c r="C716" s="43" t="s">
        <v>997</v>
      </c>
      <c r="D716" s="56">
        <v>0</v>
      </c>
    </row>
    <row r="717" spans="1:4" ht="15.75" x14ac:dyDescent="0.3">
      <c r="A717" s="21">
        <v>1898</v>
      </c>
      <c r="B717" s="19">
        <v>91412</v>
      </c>
      <c r="C717" s="43" t="s">
        <v>998</v>
      </c>
      <c r="D717" s="56">
        <v>0</v>
      </c>
    </row>
    <row r="718" spans="1:4" ht="15.75" x14ac:dyDescent="0.3">
      <c r="A718" s="21">
        <v>607007</v>
      </c>
      <c r="B718" s="19">
        <v>91413</v>
      </c>
      <c r="C718" s="43" t="s">
        <v>999</v>
      </c>
      <c r="D718" s="56">
        <v>0</v>
      </c>
    </row>
    <row r="719" spans="1:4" ht="15.75" x14ac:dyDescent="0.3">
      <c r="A719" s="21">
        <v>614273</v>
      </c>
      <c r="B719" s="19">
        <v>91414</v>
      </c>
      <c r="C719" s="43" t="s">
        <v>1000</v>
      </c>
      <c r="D719" s="56">
        <v>0</v>
      </c>
    </row>
    <row r="720" spans="1:4" ht="15.75" x14ac:dyDescent="0.3">
      <c r="A720" s="21">
        <v>690006</v>
      </c>
      <c r="B720" s="19">
        <v>91415</v>
      </c>
      <c r="C720" s="43" t="s">
        <v>1001</v>
      </c>
      <c r="D720" s="56">
        <v>0</v>
      </c>
    </row>
    <row r="721" spans="1:4" ht="15.75" x14ac:dyDescent="0.3">
      <c r="A721" s="21">
        <v>615656</v>
      </c>
      <c r="B721" s="19">
        <v>91416</v>
      </c>
      <c r="C721" s="43" t="s">
        <v>1002</v>
      </c>
      <c r="D721" s="56">
        <v>0</v>
      </c>
    </row>
    <row r="722" spans="1:4" ht="15.75" x14ac:dyDescent="0.3">
      <c r="A722" s="21">
        <v>22159</v>
      </c>
      <c r="B722" s="19">
        <v>91417</v>
      </c>
      <c r="C722" s="43" t="s">
        <v>1003</v>
      </c>
      <c r="D722" s="56">
        <v>0</v>
      </c>
    </row>
    <row r="723" spans="1:4" ht="15.75" x14ac:dyDescent="0.3">
      <c r="A723" s="21">
        <v>602744</v>
      </c>
      <c r="B723" s="19">
        <v>91418</v>
      </c>
      <c r="C723" s="43" t="s">
        <v>1004</v>
      </c>
      <c r="D723" s="56">
        <v>438.96</v>
      </c>
    </row>
    <row r="724" spans="1:4" ht="15.75" x14ac:dyDescent="0.3">
      <c r="A724" s="21">
        <v>602746</v>
      </c>
      <c r="B724" s="19">
        <v>91419</v>
      </c>
      <c r="C724" s="43" t="s">
        <v>1005</v>
      </c>
      <c r="D724" s="56">
        <v>0</v>
      </c>
    </row>
    <row r="725" spans="1:4" ht="15.75" x14ac:dyDescent="0.3">
      <c r="A725" s="21">
        <v>602747</v>
      </c>
      <c r="B725" s="19">
        <v>91420</v>
      </c>
      <c r="C725" s="43" t="s">
        <v>1006</v>
      </c>
      <c r="D725" s="56">
        <v>438.96</v>
      </c>
    </row>
    <row r="726" spans="1:4" ht="15.75" x14ac:dyDescent="0.3">
      <c r="A726" s="21">
        <v>602748</v>
      </c>
      <c r="B726" s="19">
        <v>91421</v>
      </c>
      <c r="C726" s="43" t="s">
        <v>1007</v>
      </c>
      <c r="D726" s="56">
        <v>438.96</v>
      </c>
    </row>
    <row r="727" spans="1:4" ht="15.75" x14ac:dyDescent="0.3">
      <c r="A727" s="21">
        <v>605728</v>
      </c>
      <c r="B727" s="19">
        <v>91422</v>
      </c>
      <c r="C727" s="43" t="s">
        <v>1008</v>
      </c>
      <c r="D727" s="56">
        <v>438.96</v>
      </c>
    </row>
    <row r="728" spans="1:4" ht="15.75" x14ac:dyDescent="0.3">
      <c r="A728" s="21">
        <v>606654</v>
      </c>
      <c r="B728" s="19">
        <v>91423</v>
      </c>
      <c r="C728" s="43" t="s">
        <v>1009</v>
      </c>
      <c r="D728" s="56"/>
    </row>
    <row r="729" spans="1:4" ht="15.75" x14ac:dyDescent="0.3">
      <c r="A729" s="21">
        <v>607673</v>
      </c>
      <c r="B729" s="19">
        <v>91424</v>
      </c>
      <c r="C729" s="43" t="s">
        <v>1010</v>
      </c>
      <c r="D729" s="56">
        <v>0</v>
      </c>
    </row>
    <row r="730" spans="1:4" ht="15.75" x14ac:dyDescent="0.3">
      <c r="A730" s="21">
        <v>614854</v>
      </c>
      <c r="B730" s="19">
        <v>91425</v>
      </c>
      <c r="C730" s="43" t="s">
        <v>1011</v>
      </c>
      <c r="D730" s="56">
        <v>437.1</v>
      </c>
    </row>
    <row r="731" spans="1:4" ht="15.75" x14ac:dyDescent="0.3">
      <c r="A731" s="21">
        <v>602750</v>
      </c>
      <c r="B731" s="19">
        <v>91426</v>
      </c>
      <c r="C731" s="43" t="s">
        <v>979</v>
      </c>
      <c r="D731" s="56">
        <v>0</v>
      </c>
    </row>
    <row r="732" spans="1:4" ht="15.75" x14ac:dyDescent="0.3">
      <c r="A732" s="21">
        <v>690097</v>
      </c>
      <c r="B732" s="19">
        <v>91427</v>
      </c>
      <c r="C732" s="43" t="s">
        <v>1012</v>
      </c>
      <c r="D732">
        <v>34782.019999999997</v>
      </c>
    </row>
    <row r="733" spans="1:4" ht="15.75" x14ac:dyDescent="0.3">
      <c r="A733" s="21">
        <v>637686</v>
      </c>
      <c r="B733" s="19">
        <v>91428</v>
      </c>
      <c r="C733" s="43" t="s">
        <v>1013</v>
      </c>
      <c r="D733" s="56">
        <v>0</v>
      </c>
    </row>
    <row r="734" spans="1:4" ht="15.75" x14ac:dyDescent="0.3">
      <c r="A734" s="21">
        <v>625510</v>
      </c>
      <c r="B734" s="19">
        <v>91430</v>
      </c>
      <c r="C734" s="43" t="s">
        <v>1014</v>
      </c>
      <c r="D734" s="56">
        <v>0</v>
      </c>
    </row>
    <row r="735" spans="1:4" ht="15.75" x14ac:dyDescent="0.3">
      <c r="A735" s="21">
        <v>616213</v>
      </c>
      <c r="B735" s="19">
        <v>91431</v>
      </c>
      <c r="C735" s="43" t="s">
        <v>1015</v>
      </c>
      <c r="D735" s="56"/>
    </row>
    <row r="736" spans="1:4" ht="15.75" x14ac:dyDescent="0.3">
      <c r="A736" s="21">
        <v>629630</v>
      </c>
      <c r="B736" s="19">
        <v>91432</v>
      </c>
      <c r="C736" s="43" t="s">
        <v>1016</v>
      </c>
      <c r="D736" s="56"/>
    </row>
    <row r="737" spans="1:4" ht="15.75" x14ac:dyDescent="0.3">
      <c r="A737" s="21">
        <v>601343</v>
      </c>
      <c r="B737" s="19">
        <v>91433</v>
      </c>
      <c r="C737" s="43" t="s">
        <v>1017</v>
      </c>
      <c r="D737" s="56">
        <v>5021.3</v>
      </c>
    </row>
    <row r="738" spans="1:4" ht="15.75" x14ac:dyDescent="0.3">
      <c r="A738" s="21">
        <v>28</v>
      </c>
      <c r="B738" s="19">
        <v>91434</v>
      </c>
      <c r="C738" s="43" t="s">
        <v>1018</v>
      </c>
      <c r="D738" s="56">
        <v>14.647623831775704</v>
      </c>
    </row>
    <row r="739" spans="1:4" ht="15.75" x14ac:dyDescent="0.3">
      <c r="A739" s="21">
        <v>617312</v>
      </c>
      <c r="B739" s="19">
        <v>91435</v>
      </c>
      <c r="C739" s="43" t="s">
        <v>1019</v>
      </c>
      <c r="D739" s="56">
        <v>0</v>
      </c>
    </row>
    <row r="740" spans="1:4" ht="15.75" x14ac:dyDescent="0.3">
      <c r="A740" s="21">
        <v>4680</v>
      </c>
      <c r="B740" s="19">
        <v>91438</v>
      </c>
      <c r="C740" s="43" t="s">
        <v>1020</v>
      </c>
      <c r="D740" s="56">
        <v>0</v>
      </c>
    </row>
    <row r="741" spans="1:4" ht="15.75" x14ac:dyDescent="0.3">
      <c r="A741" s="21">
        <v>5692</v>
      </c>
      <c r="B741" s="19">
        <v>91440</v>
      </c>
      <c r="C741" s="43" t="s">
        <v>1021</v>
      </c>
      <c r="D741" s="56">
        <v>0</v>
      </c>
    </row>
    <row r="742" spans="1:4" ht="15.75" x14ac:dyDescent="0.3">
      <c r="A742" s="21">
        <v>4680</v>
      </c>
      <c r="B742" s="19">
        <v>91441</v>
      </c>
      <c r="C742" s="43" t="s">
        <v>1020</v>
      </c>
      <c r="D742" s="56"/>
    </row>
    <row r="743" spans="1:4" ht="15.75" x14ac:dyDescent="0.3">
      <c r="A743" s="21">
        <v>5692</v>
      </c>
      <c r="B743" s="19">
        <v>91442</v>
      </c>
      <c r="C743" s="43" t="s">
        <v>1021</v>
      </c>
      <c r="D743" s="56"/>
    </row>
    <row r="744" spans="1:4" ht="15.75" x14ac:dyDescent="0.3">
      <c r="A744" s="21">
        <v>30</v>
      </c>
      <c r="B744" s="19">
        <v>91443</v>
      </c>
      <c r="C744" s="43" t="s">
        <v>1022</v>
      </c>
      <c r="D744" s="56">
        <v>68.335333333333338</v>
      </c>
    </row>
    <row r="745" spans="1:4" ht="15.75" x14ac:dyDescent="0.3">
      <c r="A745" s="21">
        <v>35698</v>
      </c>
      <c r="B745" s="19">
        <v>91444</v>
      </c>
      <c r="C745" s="43" t="s">
        <v>1023</v>
      </c>
      <c r="D745" s="56">
        <v>4.544677419354838</v>
      </c>
    </row>
    <row r="746" spans="1:4" ht="15.75" x14ac:dyDescent="0.3">
      <c r="A746" s="21">
        <v>102244</v>
      </c>
      <c r="B746" s="19">
        <v>91445</v>
      </c>
      <c r="C746" s="43" t="s">
        <v>1024</v>
      </c>
      <c r="D746" s="56"/>
    </row>
    <row r="747" spans="1:4" ht="15.75" x14ac:dyDescent="0.3">
      <c r="A747" s="21">
        <v>61024</v>
      </c>
      <c r="B747" s="19">
        <v>91446</v>
      </c>
      <c r="C747" s="43" t="s">
        <v>1025</v>
      </c>
      <c r="D747" s="56"/>
    </row>
    <row r="748" spans="1:4" ht="15.75" x14ac:dyDescent="0.3">
      <c r="A748" s="21">
        <v>37895</v>
      </c>
      <c r="B748" s="19">
        <v>91447</v>
      </c>
      <c r="C748" s="43" t="s">
        <v>1026</v>
      </c>
      <c r="D748" s="56">
        <v>134.72904761904761</v>
      </c>
    </row>
    <row r="749" spans="1:4" ht="15.75" x14ac:dyDescent="0.3">
      <c r="A749" s="21">
        <v>620351</v>
      </c>
      <c r="B749" s="19">
        <v>91448</v>
      </c>
      <c r="C749" s="43" t="s">
        <v>1027</v>
      </c>
      <c r="D749" s="56">
        <v>1368.1281818181817</v>
      </c>
    </row>
    <row r="750" spans="1:4" ht="15.75" x14ac:dyDescent="0.3">
      <c r="A750" s="21">
        <v>90254</v>
      </c>
      <c r="B750" s="19">
        <v>91449</v>
      </c>
      <c r="C750" s="43" t="s">
        <v>1028</v>
      </c>
      <c r="D750" s="56">
        <v>0</v>
      </c>
    </row>
    <row r="751" spans="1:4" ht="15.75" x14ac:dyDescent="0.3">
      <c r="A751" s="21">
        <v>1277</v>
      </c>
      <c r="B751" s="19">
        <v>91464</v>
      </c>
      <c r="C751" s="43" t="s">
        <v>1029</v>
      </c>
      <c r="D751" s="56">
        <v>0</v>
      </c>
    </row>
    <row r="752" spans="1:4" ht="15.75" x14ac:dyDescent="0.3">
      <c r="A752" s="21">
        <v>4110</v>
      </c>
      <c r="B752" s="19">
        <v>91465</v>
      </c>
      <c r="C752" s="43" t="s">
        <v>1030</v>
      </c>
      <c r="D752" s="56">
        <v>0</v>
      </c>
    </row>
    <row r="753" spans="1:4" ht="15.75" x14ac:dyDescent="0.3">
      <c r="A753" s="21">
        <v>628711</v>
      </c>
      <c r="B753" s="19">
        <v>91616</v>
      </c>
      <c r="C753" s="43" t="s">
        <v>1031</v>
      </c>
      <c r="D753" s="56">
        <v>0</v>
      </c>
    </row>
    <row r="754" spans="1:4" ht="15.75" x14ac:dyDescent="0.3">
      <c r="A754" s="21">
        <v>628712</v>
      </c>
      <c r="B754" s="19">
        <v>91617</v>
      </c>
      <c r="C754" s="43" t="s">
        <v>1032</v>
      </c>
      <c r="D754" s="56">
        <v>0</v>
      </c>
    </row>
    <row r="755" spans="1:4" ht="15.75" x14ac:dyDescent="0.3">
      <c r="A755" s="21">
        <v>628713</v>
      </c>
      <c r="B755" s="19">
        <v>91618</v>
      </c>
      <c r="C755" s="43" t="s">
        <v>1033</v>
      </c>
      <c r="D755" s="56">
        <v>0</v>
      </c>
    </row>
    <row r="756" spans="1:4" ht="15.75" x14ac:dyDescent="0.3">
      <c r="A756" s="21">
        <v>628688</v>
      </c>
      <c r="B756" s="19">
        <v>91619</v>
      </c>
      <c r="C756" s="43" t="s">
        <v>1034</v>
      </c>
      <c r="D756" s="56">
        <v>0</v>
      </c>
    </row>
    <row r="757" spans="1:4" ht="15.75" x14ac:dyDescent="0.3">
      <c r="A757" s="21">
        <v>640302</v>
      </c>
      <c r="B757" s="19">
        <v>91788</v>
      </c>
      <c r="C757" s="43" t="s">
        <v>1035</v>
      </c>
      <c r="D757" s="56">
        <v>1022.11</v>
      </c>
    </row>
    <row r="758" spans="1:4" ht="15.75" x14ac:dyDescent="0.3">
      <c r="A758" s="21">
        <v>640303</v>
      </c>
      <c r="B758" s="19">
        <v>91789</v>
      </c>
      <c r="C758" s="43" t="s">
        <v>1036</v>
      </c>
      <c r="D758" s="56">
        <v>155.66</v>
      </c>
    </row>
    <row r="759" spans="1:4" ht="15.75" x14ac:dyDescent="0.3">
      <c r="A759" s="21">
        <v>643704</v>
      </c>
      <c r="B759" s="19">
        <v>92158</v>
      </c>
      <c r="C759" s="43" t="s">
        <v>1037</v>
      </c>
      <c r="D759" s="56">
        <v>876.09</v>
      </c>
    </row>
    <row r="760" spans="1:4" ht="15.75" x14ac:dyDescent="0.3">
      <c r="A760" s="21">
        <v>643695</v>
      </c>
      <c r="B760" s="19">
        <v>92161</v>
      </c>
      <c r="C760" s="43" t="s">
        <v>1038</v>
      </c>
      <c r="D760" s="56">
        <v>0</v>
      </c>
    </row>
    <row r="761" spans="1:4" ht="15.75" x14ac:dyDescent="0.3">
      <c r="A761" s="21">
        <v>90394</v>
      </c>
      <c r="B761" s="19">
        <v>92081</v>
      </c>
      <c r="C761" s="43" t="s">
        <v>1039</v>
      </c>
      <c r="D761" s="56">
        <v>50.33</v>
      </c>
    </row>
    <row r="762" spans="1:4" ht="15.75" x14ac:dyDescent="0.3">
      <c r="A762" s="21">
        <v>614274</v>
      </c>
      <c r="B762" s="19">
        <v>92082</v>
      </c>
      <c r="C762" s="43" t="s">
        <v>1040</v>
      </c>
      <c r="D762" s="56">
        <v>65.349999999999994</v>
      </c>
    </row>
    <row r="763" spans="1:4" ht="15.75" x14ac:dyDescent="0.3">
      <c r="A763" s="21">
        <v>614275</v>
      </c>
      <c r="B763" s="19">
        <v>92083</v>
      </c>
      <c r="C763" s="43" t="s">
        <v>1041</v>
      </c>
      <c r="D763" s="56">
        <v>50.33</v>
      </c>
    </row>
    <row r="764" spans="1:4" ht="15.75" x14ac:dyDescent="0.3">
      <c r="A764" s="21">
        <v>35808</v>
      </c>
      <c r="B764" s="19">
        <v>92084</v>
      </c>
      <c r="C764" s="43" t="s">
        <v>1042</v>
      </c>
      <c r="D764" s="56">
        <v>0</v>
      </c>
    </row>
    <row r="765" spans="1:4" ht="15.75" x14ac:dyDescent="0.3">
      <c r="A765" s="21">
        <v>630730</v>
      </c>
      <c r="B765" s="19">
        <v>92085</v>
      </c>
      <c r="C765" s="43" t="s">
        <v>1043</v>
      </c>
      <c r="D765" s="56">
        <v>0</v>
      </c>
    </row>
    <row r="766" spans="1:4" ht="15.75" x14ac:dyDescent="0.3">
      <c r="A766" s="21">
        <v>631454</v>
      </c>
      <c r="B766" s="19">
        <v>92086</v>
      </c>
      <c r="C766" s="43" t="s">
        <v>1044</v>
      </c>
      <c r="D766" s="56">
        <v>0</v>
      </c>
    </row>
    <row r="767" spans="1:4" ht="15.75" x14ac:dyDescent="0.3">
      <c r="A767" s="21">
        <v>32645</v>
      </c>
      <c r="B767" s="19">
        <v>92087</v>
      </c>
      <c r="C767" s="43" t="s">
        <v>1045</v>
      </c>
      <c r="D767" s="56">
        <v>0</v>
      </c>
    </row>
    <row r="768" spans="1:4" ht="15.75" x14ac:dyDescent="0.3">
      <c r="A768" s="21">
        <v>619164</v>
      </c>
      <c r="B768" s="19">
        <v>92090</v>
      </c>
      <c r="C768" s="43" t="s">
        <v>1046</v>
      </c>
      <c r="D768" s="56">
        <v>40.57</v>
      </c>
    </row>
    <row r="769" spans="1:4" ht="15.75" x14ac:dyDescent="0.3">
      <c r="A769" s="21">
        <v>4529</v>
      </c>
      <c r="B769" s="19">
        <v>92091</v>
      </c>
      <c r="C769" s="43" t="s">
        <v>1047</v>
      </c>
      <c r="D769" s="56">
        <v>0</v>
      </c>
    </row>
    <row r="770" spans="1:4" ht="15.75" x14ac:dyDescent="0.3">
      <c r="A770" s="21">
        <v>3034</v>
      </c>
      <c r="B770" s="19">
        <v>92092</v>
      </c>
      <c r="C770" s="43" t="s">
        <v>1048</v>
      </c>
      <c r="D770" s="56">
        <v>40.57</v>
      </c>
    </row>
    <row r="771" spans="1:4" ht="15.75" x14ac:dyDescent="0.3">
      <c r="A771" s="21">
        <v>614277</v>
      </c>
      <c r="B771" s="19">
        <v>92094</v>
      </c>
      <c r="C771" s="43" t="s">
        <v>1049</v>
      </c>
      <c r="D771" s="56">
        <v>21.63</v>
      </c>
    </row>
    <row r="772" spans="1:4" ht="15.75" x14ac:dyDescent="0.3">
      <c r="A772" s="21">
        <v>10162</v>
      </c>
      <c r="B772" s="19">
        <v>92095</v>
      </c>
      <c r="C772" s="43" t="s">
        <v>1050</v>
      </c>
      <c r="D772" s="56">
        <v>4.07</v>
      </c>
    </row>
    <row r="773" spans="1:4" ht="15.75" x14ac:dyDescent="0.3">
      <c r="A773" s="21">
        <v>90362</v>
      </c>
      <c r="B773" s="19">
        <v>92100</v>
      </c>
      <c r="C773" s="43" t="s">
        <v>1051</v>
      </c>
      <c r="D773" s="56">
        <v>21.63</v>
      </c>
    </row>
    <row r="774" spans="1:4" ht="15.75" x14ac:dyDescent="0.3">
      <c r="A774" s="21">
        <v>624866</v>
      </c>
      <c r="B774" s="19">
        <v>92101</v>
      </c>
      <c r="C774" s="43" t="s">
        <v>1052</v>
      </c>
      <c r="D774" s="56">
        <v>1.47</v>
      </c>
    </row>
    <row r="775" spans="1:4" ht="15.75" x14ac:dyDescent="0.3">
      <c r="A775" s="21">
        <v>615613</v>
      </c>
      <c r="B775" s="19">
        <v>92103</v>
      </c>
      <c r="C775" s="43" t="s">
        <v>1053</v>
      </c>
      <c r="D775" s="56">
        <v>0</v>
      </c>
    </row>
    <row r="776" spans="1:4" ht="15.75" x14ac:dyDescent="0.3">
      <c r="A776" s="21">
        <v>621432</v>
      </c>
      <c r="B776" s="19">
        <v>92104</v>
      </c>
      <c r="C776" s="43" t="s">
        <v>1054</v>
      </c>
      <c r="D776" s="56">
        <v>86.46</v>
      </c>
    </row>
    <row r="777" spans="1:4" ht="15.75" x14ac:dyDescent="0.3">
      <c r="A777" s="21">
        <v>614401</v>
      </c>
      <c r="B777" s="19">
        <v>92105</v>
      </c>
      <c r="C777" s="43" t="s">
        <v>1055</v>
      </c>
      <c r="D777" s="56">
        <v>0.26</v>
      </c>
    </row>
    <row r="778" spans="1:4" ht="15.75" x14ac:dyDescent="0.3">
      <c r="A778" s="21">
        <v>90337</v>
      </c>
      <c r="B778" s="19">
        <v>92107</v>
      </c>
      <c r="C778" s="43" t="s">
        <v>1056</v>
      </c>
      <c r="D778" s="56">
        <v>0.25</v>
      </c>
    </row>
    <row r="779" spans="1:4" ht="15.75" x14ac:dyDescent="0.3">
      <c r="A779" s="21">
        <v>32685</v>
      </c>
      <c r="B779" s="19">
        <v>92108</v>
      </c>
      <c r="C779" s="43" t="s">
        <v>1057</v>
      </c>
      <c r="D779" s="56">
        <v>0.26</v>
      </c>
    </row>
    <row r="780" spans="1:4" ht="15.75" x14ac:dyDescent="0.3">
      <c r="A780" s="21">
        <v>615892</v>
      </c>
      <c r="B780" s="19">
        <v>92109</v>
      </c>
      <c r="C780" s="43" t="s">
        <v>1058</v>
      </c>
      <c r="D780" s="56">
        <v>0.25</v>
      </c>
    </row>
    <row r="781" spans="1:4" ht="15.75" x14ac:dyDescent="0.3">
      <c r="A781" s="21">
        <v>615675</v>
      </c>
      <c r="B781" s="19">
        <v>92110</v>
      </c>
      <c r="C781" s="43" t="s">
        <v>1059</v>
      </c>
      <c r="D781" s="56">
        <v>0.14000000000000001</v>
      </c>
    </row>
    <row r="782" spans="1:4" ht="15.75" x14ac:dyDescent="0.3">
      <c r="A782" s="21">
        <v>690384</v>
      </c>
      <c r="B782" s="19">
        <v>92111</v>
      </c>
      <c r="C782" s="43" t="s">
        <v>1060</v>
      </c>
      <c r="D782" s="56">
        <v>34.78</v>
      </c>
    </row>
    <row r="783" spans="1:4" ht="15.75" x14ac:dyDescent="0.3">
      <c r="A783" s="21">
        <v>690383</v>
      </c>
      <c r="B783" s="19">
        <v>92112</v>
      </c>
      <c r="C783" s="43" t="s">
        <v>1061</v>
      </c>
      <c r="D783" s="56">
        <v>34.78</v>
      </c>
    </row>
    <row r="784" spans="1:4" ht="15.75" x14ac:dyDescent="0.3">
      <c r="A784" s="21">
        <v>3174</v>
      </c>
      <c r="B784" s="19">
        <v>16040</v>
      </c>
      <c r="C784" s="43" t="s">
        <v>332</v>
      </c>
      <c r="D784" s="56">
        <v>5.52</v>
      </c>
    </row>
    <row r="785" spans="1:4" ht="15.75" x14ac:dyDescent="0.3">
      <c r="A785" s="21">
        <v>607812</v>
      </c>
      <c r="B785" s="19">
        <v>16415</v>
      </c>
      <c r="C785" s="43" t="s">
        <v>333</v>
      </c>
      <c r="D785" s="56">
        <v>2.2440009009009008</v>
      </c>
    </row>
    <row r="786" spans="1:4" ht="15.75" x14ac:dyDescent="0.3">
      <c r="A786" s="21">
        <v>3369</v>
      </c>
      <c r="B786" s="19">
        <v>21206</v>
      </c>
      <c r="C786" s="43" t="s">
        <v>334</v>
      </c>
      <c r="D786" s="56">
        <v>9.8000000000000007</v>
      </c>
    </row>
    <row r="787" spans="1:4" ht="15.75" x14ac:dyDescent="0.3">
      <c r="A787" s="21" t="s">
        <v>335</v>
      </c>
      <c r="B787" s="19">
        <v>91931</v>
      </c>
      <c r="C787" s="43" t="s">
        <v>336</v>
      </c>
      <c r="D787" s="56">
        <v>1.19</v>
      </c>
    </row>
    <row r="788" spans="1:4" ht="15.75" x14ac:dyDescent="0.3">
      <c r="A788" s="21">
        <v>40</v>
      </c>
      <c r="B788" s="19">
        <v>91932</v>
      </c>
      <c r="C788" s="43" t="s">
        <v>337</v>
      </c>
      <c r="D788" s="56">
        <v>1.39</v>
      </c>
    </row>
    <row r="789" spans="1:4" ht="15.75" x14ac:dyDescent="0.3">
      <c r="A789" s="21" t="s">
        <v>338</v>
      </c>
      <c r="B789" s="19">
        <v>91929</v>
      </c>
      <c r="C789" s="43" t="s">
        <v>339</v>
      </c>
      <c r="D789" s="56">
        <v>0.78</v>
      </c>
    </row>
    <row r="790" spans="1:4" ht="15.75" x14ac:dyDescent="0.3">
      <c r="A790" s="21">
        <v>54</v>
      </c>
      <c r="B790" s="19">
        <v>91930</v>
      </c>
      <c r="C790" s="43" t="s">
        <v>340</v>
      </c>
      <c r="D790" s="56">
        <v>0.85</v>
      </c>
    </row>
    <row r="791" spans="1:4" ht="15.75" x14ac:dyDescent="0.3">
      <c r="A791" s="21">
        <v>6910</v>
      </c>
      <c r="B791" s="19">
        <v>9007</v>
      </c>
      <c r="C791" s="43" t="s">
        <v>344</v>
      </c>
      <c r="D791">
        <v>0.23</v>
      </c>
    </row>
    <row r="792" spans="1:4" ht="15.75" x14ac:dyDescent="0.3">
      <c r="A792" s="21">
        <v>90414</v>
      </c>
      <c r="B792" s="19">
        <v>1038</v>
      </c>
      <c r="C792" s="43" t="s">
        <v>345</v>
      </c>
      <c r="D792">
        <v>9.9993999999999996</v>
      </c>
    </row>
    <row r="793" spans="1:4" ht="15.75" x14ac:dyDescent="0.3">
      <c r="A793" s="21">
        <v>690378</v>
      </c>
      <c r="B793" s="19">
        <v>91934</v>
      </c>
      <c r="C793" s="43" t="s">
        <v>1062</v>
      </c>
      <c r="D793" s="56">
        <v>0</v>
      </c>
    </row>
    <row r="794" spans="1:4" ht="15.75" x14ac:dyDescent="0.3">
      <c r="A794" s="21">
        <v>680377</v>
      </c>
      <c r="B794" s="19">
        <v>91933</v>
      </c>
      <c r="C794" s="43" t="s">
        <v>1063</v>
      </c>
      <c r="D794" s="56">
        <v>0</v>
      </c>
    </row>
    <row r="795" spans="1:4" ht="15.75" x14ac:dyDescent="0.3">
      <c r="A795" s="21">
        <v>609756</v>
      </c>
      <c r="B795" s="19">
        <v>92256</v>
      </c>
      <c r="C795" s="43" t="s">
        <v>1064</v>
      </c>
      <c r="D795" s="56">
        <v>0</v>
      </c>
    </row>
    <row r="796" spans="1:4" ht="15.75" x14ac:dyDescent="0.3">
      <c r="A796" s="21">
        <v>37682</v>
      </c>
      <c r="B796" s="19">
        <v>5351</v>
      </c>
      <c r="C796" s="43" t="s">
        <v>1065</v>
      </c>
      <c r="D796" s="56">
        <v>21</v>
      </c>
    </row>
    <row r="797" spans="1:4" ht="15.75" x14ac:dyDescent="0.3">
      <c r="A797" s="21">
        <v>374</v>
      </c>
      <c r="B797" s="19">
        <v>3741</v>
      </c>
      <c r="C797" s="43" t="s">
        <v>1066</v>
      </c>
      <c r="D797" s="56">
        <v>0.36</v>
      </c>
    </row>
    <row r="798" spans="1:4" ht="15.75" x14ac:dyDescent="0.3">
      <c r="A798" s="21">
        <v>640296</v>
      </c>
      <c r="B798" s="62">
        <v>92625</v>
      </c>
      <c r="C798" s="28" t="s">
        <v>1067</v>
      </c>
      <c r="D798" s="56">
        <v>3049</v>
      </c>
    </row>
    <row r="799" spans="1:4" ht="15.75" x14ac:dyDescent="0.3">
      <c r="A799" s="21">
        <v>90342</v>
      </c>
      <c r="B799" s="63">
        <v>92107</v>
      </c>
      <c r="C799" s="28" t="s">
        <v>1068</v>
      </c>
      <c r="D799" s="56">
        <v>8.09</v>
      </c>
    </row>
    <row r="800" spans="1:4" ht="15.75" x14ac:dyDescent="0.3">
      <c r="A800" s="21">
        <v>90343</v>
      </c>
      <c r="B800" s="63"/>
      <c r="C800" s="28" t="s">
        <v>1069</v>
      </c>
      <c r="D800" s="56">
        <v>6.2</v>
      </c>
    </row>
    <row r="801" spans="1:4" ht="15.75" x14ac:dyDescent="0.3">
      <c r="A801" s="21">
        <v>90344</v>
      </c>
      <c r="B801" s="63"/>
      <c r="C801" s="28" t="s">
        <v>1070</v>
      </c>
      <c r="D801" s="56">
        <v>6.2</v>
      </c>
    </row>
    <row r="802" spans="1:4" ht="15.75" x14ac:dyDescent="0.3">
      <c r="A802" s="21">
        <v>90830</v>
      </c>
      <c r="B802" s="63"/>
      <c r="C802" s="28" t="s">
        <v>1071</v>
      </c>
      <c r="D802" s="56">
        <v>6.2</v>
      </c>
    </row>
    <row r="803" spans="1:4" ht="15.75" x14ac:dyDescent="0.3">
      <c r="A803" s="21">
        <v>90340</v>
      </c>
      <c r="B803" s="63"/>
      <c r="C803" s="28" t="s">
        <v>1072</v>
      </c>
      <c r="D803" s="56">
        <v>6.2</v>
      </c>
    </row>
    <row r="804" spans="1:4" ht="15.75" x14ac:dyDescent="0.3">
      <c r="A804" s="21">
        <v>90341</v>
      </c>
      <c r="B804" s="63"/>
      <c r="C804" s="28" t="s">
        <v>1073</v>
      </c>
      <c r="D804" s="56">
        <v>6.2</v>
      </c>
    </row>
    <row r="805" spans="1:4" ht="15.75" x14ac:dyDescent="0.3">
      <c r="A805" s="21">
        <v>90343</v>
      </c>
      <c r="B805" s="63"/>
      <c r="C805" s="28" t="s">
        <v>1074</v>
      </c>
      <c r="D805" s="56">
        <v>6.2</v>
      </c>
    </row>
    <row r="806" spans="1:4" ht="15.75" x14ac:dyDescent="0.3">
      <c r="A806" s="21">
        <v>90374</v>
      </c>
      <c r="B806" s="63">
        <v>2341</v>
      </c>
      <c r="C806" s="28" t="s">
        <v>1075</v>
      </c>
      <c r="D806" s="56">
        <v>2.2000000000000002</v>
      </c>
    </row>
    <row r="807" spans="1:4" ht="15.75" x14ac:dyDescent="0.3">
      <c r="A807" s="21">
        <v>0</v>
      </c>
      <c r="B807" s="63">
        <v>3294</v>
      </c>
      <c r="C807" s="28" t="s">
        <v>1076</v>
      </c>
      <c r="D807" s="64">
        <v>8.9700000000000006</v>
      </c>
    </row>
  </sheetData>
  <conditionalFormatting sqref="B598:B600">
    <cfRule type="duplicateValues" dxfId="13" priority="11"/>
  </conditionalFormatting>
  <conditionalFormatting sqref="B252">
    <cfRule type="duplicateValues" dxfId="12" priority="10"/>
  </conditionalFormatting>
  <conditionalFormatting sqref="B252">
    <cfRule type="duplicateValues" dxfId="11" priority="9"/>
  </conditionalFormatting>
  <conditionalFormatting sqref="B384">
    <cfRule type="duplicateValues" dxfId="10" priority="7"/>
  </conditionalFormatting>
  <conditionalFormatting sqref="B384">
    <cfRule type="duplicateValues" dxfId="9" priority="8"/>
  </conditionalFormatting>
  <conditionalFormatting sqref="B10">
    <cfRule type="duplicateValues" dxfId="8" priority="5"/>
  </conditionalFormatting>
  <conditionalFormatting sqref="B10">
    <cfRule type="duplicateValues" dxfId="7" priority="6"/>
  </conditionalFormatting>
  <conditionalFormatting sqref="B13:B14">
    <cfRule type="duplicateValues" dxfId="6" priority="3"/>
  </conditionalFormatting>
  <conditionalFormatting sqref="B13:B14">
    <cfRule type="duplicateValues" dxfId="5" priority="4"/>
  </conditionalFormatting>
  <conditionalFormatting sqref="B220">
    <cfRule type="duplicateValues" dxfId="4" priority="1"/>
  </conditionalFormatting>
  <conditionalFormatting sqref="B220">
    <cfRule type="duplicateValues" dxfId="3" priority="2"/>
  </conditionalFormatting>
  <conditionalFormatting sqref="B253:B383 B2:B9 B385:B597 B11:B12 B221:B251 B190:B219 B15:B188">
    <cfRule type="duplicateValues" dxfId="2" priority="12"/>
  </conditionalFormatting>
  <conditionalFormatting sqref="B624:B797">
    <cfRule type="duplicateValues" dxfId="1" priority="13"/>
  </conditionalFormatting>
  <conditionalFormatting sqref="B253:B383 B1:B9 B385:B623 B11:B12 B221:B251 B190:B219 B15:B188">
    <cfRule type="duplicateValues" dxfId="0" priority="14"/>
  </conditionalFormatting>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6C915-2E82-4D3F-86B0-27DA6B9A4BEF}">
  <dimension ref="A1:H613"/>
  <sheetViews>
    <sheetView workbookViewId="0">
      <selection activeCell="F2" sqref="F2"/>
    </sheetView>
  </sheetViews>
  <sheetFormatPr defaultRowHeight="15" x14ac:dyDescent="0.25"/>
  <cols>
    <col min="1" max="1" width="18.140625" bestFit="1" customWidth="1"/>
    <col min="3" max="3" width="14.5703125" bestFit="1" customWidth="1"/>
    <col min="4" max="4" width="50.85546875" customWidth="1"/>
    <col min="7" max="7" width="15" bestFit="1" customWidth="1"/>
    <col min="8" max="8" width="16.28515625" bestFit="1" customWidth="1"/>
  </cols>
  <sheetData>
    <row r="1" spans="1:8" x14ac:dyDescent="0.25">
      <c r="A1" s="37" t="s">
        <v>348</v>
      </c>
      <c r="B1" s="37" t="s">
        <v>349</v>
      </c>
      <c r="C1" s="37" t="s">
        <v>350</v>
      </c>
      <c r="D1" s="37" t="s">
        <v>351</v>
      </c>
      <c r="E1" s="37" t="s">
        <v>352</v>
      </c>
      <c r="F1" s="37" t="s">
        <v>353</v>
      </c>
      <c r="G1" s="38" t="s">
        <v>354</v>
      </c>
      <c r="H1" s="39" t="s">
        <v>355</v>
      </c>
    </row>
    <row r="2" spans="1:8" x14ac:dyDescent="0.25">
      <c r="A2" s="27" t="s">
        <v>15</v>
      </c>
      <c r="B2" s="13">
        <v>90389</v>
      </c>
      <c r="C2" s="18">
        <f>VLOOKUP(B2,'[1]DE-PARA 15'!A:B,2,0)</f>
        <v>3030</v>
      </c>
      <c r="D2" s="40" t="s">
        <v>151</v>
      </c>
      <c r="E2" s="13" t="s">
        <v>152</v>
      </c>
      <c r="F2" s="13">
        <v>2</v>
      </c>
      <c r="G2" s="27">
        <f>VLOOKUP(A2,'[1]ORÇAMENTO-15KV'!A:B,2,0)*F2</f>
        <v>0</v>
      </c>
      <c r="H2" s="41">
        <f>VLOOKUP(B2,'[1]DE-PARA 15'!A:D,4,0)*G2</f>
        <v>0</v>
      </c>
    </row>
    <row r="3" spans="1:8" x14ac:dyDescent="0.25">
      <c r="A3" s="27" t="s">
        <v>15</v>
      </c>
      <c r="B3" s="13">
        <v>90391</v>
      </c>
      <c r="C3" s="18">
        <f>VLOOKUP(B3,'[1]DE-PARA 15'!A:B,2,0)</f>
        <v>1575</v>
      </c>
      <c r="D3" s="40" t="s">
        <v>153</v>
      </c>
      <c r="E3" s="13" t="s">
        <v>154</v>
      </c>
      <c r="F3" s="13">
        <v>0.04</v>
      </c>
      <c r="G3" s="27">
        <f>VLOOKUP(A3,'[1]ORÇAMENTO-15KV'!A:B,2,0)*F3</f>
        <v>0</v>
      </c>
      <c r="H3" s="41">
        <f>VLOOKUP(B3,'[1]DE-PARA 15'!A:D,4,0)*G3</f>
        <v>0</v>
      </c>
    </row>
    <row r="4" spans="1:8" x14ac:dyDescent="0.25">
      <c r="A4" s="27" t="s">
        <v>15</v>
      </c>
      <c r="B4" s="13">
        <v>90392</v>
      </c>
      <c r="C4" s="18">
        <f>VLOOKUP(B4,'[1]DE-PARA 15'!A:B,2,0)</f>
        <v>1430</v>
      </c>
      <c r="D4" s="40" t="s">
        <v>155</v>
      </c>
      <c r="E4" s="13" t="s">
        <v>154</v>
      </c>
      <c r="F4" s="13">
        <v>0.02</v>
      </c>
      <c r="G4" s="27">
        <f>VLOOKUP(A4,'[1]ORÇAMENTO-15KV'!A:B,2,0)*F4</f>
        <v>0</v>
      </c>
      <c r="H4" s="41">
        <f>VLOOKUP(B4,'[1]DE-PARA 15'!A:D,4,0)*G4</f>
        <v>0</v>
      </c>
    </row>
    <row r="5" spans="1:8" x14ac:dyDescent="0.25">
      <c r="A5" s="27" t="s">
        <v>15</v>
      </c>
      <c r="B5" s="13">
        <v>90253</v>
      </c>
      <c r="C5" s="18">
        <f>VLOOKUP(B5,'[1]DE-PARA 15'!A:B,2,0)</f>
        <v>9115</v>
      </c>
      <c r="D5" s="40" t="s">
        <v>156</v>
      </c>
      <c r="E5" s="13" t="s">
        <v>152</v>
      </c>
      <c r="F5" s="13">
        <v>1</v>
      </c>
      <c r="G5" s="27">
        <f>VLOOKUP(A5,'[1]ORÇAMENTO-15KV'!A:B,2,0)*F5</f>
        <v>0</v>
      </c>
      <c r="H5" s="41">
        <f>VLOOKUP(B5,'[1]DE-PARA 15'!A:D,4,0)*G5</f>
        <v>0</v>
      </c>
    </row>
    <row r="6" spans="1:8" x14ac:dyDescent="0.25">
      <c r="A6" s="27" t="s">
        <v>15</v>
      </c>
      <c r="B6" s="13">
        <v>90376</v>
      </c>
      <c r="C6" s="18">
        <f>VLOOKUP(B6,'[1]DE-PARA 15'!A:B,2,0)</f>
        <v>10206</v>
      </c>
      <c r="D6" s="31" t="s">
        <v>157</v>
      </c>
      <c r="E6" s="13" t="s">
        <v>152</v>
      </c>
      <c r="F6" s="13">
        <v>2</v>
      </c>
      <c r="G6" s="27">
        <f>VLOOKUP(A6,'[1]ORÇAMENTO-15KV'!A:B,2,0)*F6</f>
        <v>0</v>
      </c>
      <c r="H6" s="41">
        <f>VLOOKUP(B6,'[1]DE-PARA 15'!A:D,4,0)*G6</f>
        <v>0</v>
      </c>
    </row>
    <row r="7" spans="1:8" ht="15.75" x14ac:dyDescent="0.3">
      <c r="A7" s="27" t="s">
        <v>15</v>
      </c>
      <c r="B7" s="19">
        <v>619434</v>
      </c>
      <c r="C7" s="18">
        <f>VLOOKUP(B7,'[1]DE-PARA 15'!A:B,2,0)</f>
        <v>31025</v>
      </c>
      <c r="D7" s="42" t="s">
        <v>158</v>
      </c>
      <c r="E7" s="13" t="s">
        <v>152</v>
      </c>
      <c r="F7" s="13">
        <v>1</v>
      </c>
      <c r="G7" s="27">
        <f>VLOOKUP(A7,'[1]ORÇAMENTO-15KV'!A:B,2,0)*F7</f>
        <v>0</v>
      </c>
      <c r="H7" s="41">
        <f>VLOOKUP(B7,'[1]DE-PARA 15'!A:D,4,0)*G7</f>
        <v>0</v>
      </c>
    </row>
    <row r="8" spans="1:8" x14ac:dyDescent="0.25">
      <c r="A8" s="27" t="s">
        <v>21</v>
      </c>
      <c r="B8" s="13">
        <v>90389</v>
      </c>
      <c r="C8" s="18">
        <f>VLOOKUP(B8,'[1]DE-PARA 15'!A:B,2,0)</f>
        <v>3030</v>
      </c>
      <c r="D8" s="40" t="s">
        <v>151</v>
      </c>
      <c r="E8" s="13" t="s">
        <v>152</v>
      </c>
      <c r="F8" s="13">
        <v>5</v>
      </c>
      <c r="G8" s="27">
        <f>VLOOKUP(A8,'[1]ORÇAMENTO-15KV'!A:B,2,0)*F8</f>
        <v>0</v>
      </c>
      <c r="H8" s="41">
        <f>VLOOKUP(B8,'[1]DE-PARA 15'!A:D,4,0)*G8</f>
        <v>0</v>
      </c>
    </row>
    <row r="9" spans="1:8" x14ac:dyDescent="0.25">
      <c r="A9" s="27" t="s">
        <v>21</v>
      </c>
      <c r="B9" s="13">
        <v>90404</v>
      </c>
      <c r="C9" s="18">
        <f>VLOOKUP(B9,'[1]DE-PARA 15'!A:B,2,0)</f>
        <v>3179</v>
      </c>
      <c r="D9" s="40" t="s">
        <v>159</v>
      </c>
      <c r="E9" s="13" t="s">
        <v>152</v>
      </c>
      <c r="F9" s="13">
        <v>1</v>
      </c>
      <c r="G9" s="27">
        <f>VLOOKUP(A9,'[1]ORÇAMENTO-15KV'!A:B,2,0)*F9</f>
        <v>0</v>
      </c>
      <c r="H9" s="41">
        <f>VLOOKUP(B9,'[1]DE-PARA 15'!A:D,4,0)*G9</f>
        <v>0</v>
      </c>
    </row>
    <row r="10" spans="1:8" x14ac:dyDescent="0.25">
      <c r="A10" s="27" t="s">
        <v>21</v>
      </c>
      <c r="B10" s="13">
        <v>90444</v>
      </c>
      <c r="C10" s="18">
        <f>VLOOKUP(B10,'[1]DE-PARA 15'!A:B,2,0)</f>
        <v>3210</v>
      </c>
      <c r="D10" s="40" t="s">
        <v>160</v>
      </c>
      <c r="E10" s="13" t="s">
        <v>152</v>
      </c>
      <c r="F10" s="13">
        <v>2</v>
      </c>
      <c r="G10" s="27">
        <f>VLOOKUP(A10,'[1]ORÇAMENTO-15KV'!A:B,2,0)*F10</f>
        <v>0</v>
      </c>
      <c r="H10" s="41">
        <f>VLOOKUP(B10,'[1]DE-PARA 15'!A:D,4,0)*G10</f>
        <v>0</v>
      </c>
    </row>
    <row r="11" spans="1:8" ht="15.75" x14ac:dyDescent="0.3">
      <c r="A11" s="27" t="s">
        <v>21</v>
      </c>
      <c r="B11" s="19">
        <v>90362</v>
      </c>
      <c r="C11" s="19">
        <v>2342</v>
      </c>
      <c r="D11" s="43" t="s">
        <v>161</v>
      </c>
      <c r="E11" s="13" t="s">
        <v>162</v>
      </c>
      <c r="F11" s="13">
        <v>1</v>
      </c>
      <c r="G11" s="27">
        <f>VLOOKUP(A11,'[1]ORÇAMENTO-15KV'!A:B,2,0)*F11</f>
        <v>0</v>
      </c>
      <c r="H11" s="41">
        <f>VLOOKUP(B11,'[1]DE-PARA 15'!A:D,4,0)*G11</f>
        <v>0</v>
      </c>
    </row>
    <row r="12" spans="1:8" ht="15.75" x14ac:dyDescent="0.3">
      <c r="A12" s="27" t="s">
        <v>21</v>
      </c>
      <c r="B12" s="19">
        <v>90376</v>
      </c>
      <c r="C12" s="18">
        <f>VLOOKUP(B12,'[1]DE-PARA 15'!A:B,2,0)</f>
        <v>10206</v>
      </c>
      <c r="D12" s="31" t="s">
        <v>157</v>
      </c>
      <c r="E12" s="13" t="s">
        <v>152</v>
      </c>
      <c r="F12" s="13">
        <v>3</v>
      </c>
      <c r="G12" s="27">
        <f>VLOOKUP(A12,'[1]ORÇAMENTO-15KV'!A:B,2,0)*F12</f>
        <v>0</v>
      </c>
      <c r="H12" s="41">
        <f>VLOOKUP(B12,'[1]DE-PARA 15'!A:D,4,0)*G12</f>
        <v>0</v>
      </c>
    </row>
    <row r="13" spans="1:8" x14ac:dyDescent="0.25">
      <c r="A13" s="27" t="s">
        <v>17</v>
      </c>
      <c r="B13" s="13">
        <v>90389</v>
      </c>
      <c r="C13" s="18">
        <f>VLOOKUP(B13,'[1]DE-PARA 15'!A:B,2,0)</f>
        <v>3030</v>
      </c>
      <c r="D13" s="40" t="s">
        <v>151</v>
      </c>
      <c r="E13" s="13" t="s">
        <v>152</v>
      </c>
      <c r="F13" s="13">
        <v>2</v>
      </c>
      <c r="G13" s="27">
        <f>VLOOKUP(A13,'[1]ORÇAMENTO-15KV'!A:B,2,0)*F13</f>
        <v>0</v>
      </c>
      <c r="H13" s="41">
        <f>VLOOKUP(B13,'[1]DE-PARA 15'!A:D,4,0)*G13</f>
        <v>0</v>
      </c>
    </row>
    <row r="14" spans="1:8" x14ac:dyDescent="0.25">
      <c r="A14" s="27" t="s">
        <v>17</v>
      </c>
      <c r="B14" s="13">
        <v>90448</v>
      </c>
      <c r="C14" s="18">
        <f>VLOOKUP(B14,'[1]DE-PARA 15'!A:B,2,0)</f>
        <v>3195</v>
      </c>
      <c r="D14" s="40" t="s">
        <v>163</v>
      </c>
      <c r="E14" s="13" t="s">
        <v>152</v>
      </c>
      <c r="F14" s="13">
        <v>1</v>
      </c>
      <c r="G14" s="27">
        <f>VLOOKUP(A14,'[1]ORÇAMENTO-15KV'!A:B,2,0)*F14</f>
        <v>0</v>
      </c>
      <c r="H14" s="41">
        <f>VLOOKUP(B14,'[1]DE-PARA 15'!A:D,4,0)*G14</f>
        <v>0</v>
      </c>
    </row>
    <row r="15" spans="1:8" x14ac:dyDescent="0.25">
      <c r="A15" s="27" t="s">
        <v>17</v>
      </c>
      <c r="B15" s="13">
        <v>90277</v>
      </c>
      <c r="C15" s="18">
        <f>VLOOKUP(B15,'[1]DE-PARA 15'!A:B,2,0)</f>
        <v>9010</v>
      </c>
      <c r="D15" s="40" t="s">
        <v>164</v>
      </c>
      <c r="E15" s="13" t="s">
        <v>152</v>
      </c>
      <c r="F15" s="13">
        <v>1</v>
      </c>
      <c r="G15" s="27">
        <f>VLOOKUP(A15,'[1]ORÇAMENTO-15KV'!A:B,2,0)*F15</f>
        <v>0</v>
      </c>
      <c r="H15" s="41">
        <f>VLOOKUP(B15,'[1]DE-PARA 15'!A:D,4,0)*G15</f>
        <v>0</v>
      </c>
    </row>
    <row r="16" spans="1:8" x14ac:dyDescent="0.25">
      <c r="A16" s="27" t="s">
        <v>17</v>
      </c>
      <c r="B16" s="13">
        <v>90440</v>
      </c>
      <c r="C16" s="18">
        <f>VLOOKUP(B16,'[1]DE-PARA 15'!A:B,2,0)</f>
        <v>3040</v>
      </c>
      <c r="D16" s="40" t="s">
        <v>165</v>
      </c>
      <c r="E16" s="13" t="s">
        <v>152</v>
      </c>
      <c r="F16" s="13">
        <v>1</v>
      </c>
      <c r="G16" s="27">
        <f>VLOOKUP(A16,'[1]ORÇAMENTO-15KV'!A:B,2,0)*F16</f>
        <v>0</v>
      </c>
      <c r="H16" s="41">
        <f>VLOOKUP(B16,'[1]DE-PARA 15'!A:D,4,0)*G16</f>
        <v>0</v>
      </c>
    </row>
    <row r="17" spans="1:8" x14ac:dyDescent="0.25">
      <c r="A17" s="27" t="s">
        <v>17</v>
      </c>
      <c r="B17" s="13">
        <v>90376</v>
      </c>
      <c r="C17" s="18">
        <f>VLOOKUP(B17,'[1]DE-PARA 15'!A:B,2,0)</f>
        <v>10206</v>
      </c>
      <c r="D17" s="31" t="s">
        <v>157</v>
      </c>
      <c r="E17" s="13" t="s">
        <v>152</v>
      </c>
      <c r="F17" s="13">
        <v>1</v>
      </c>
      <c r="G17" s="27">
        <f>VLOOKUP(A17,'[1]ORÇAMENTO-15KV'!A:B,2,0)*F17</f>
        <v>0</v>
      </c>
      <c r="H17" s="41">
        <f>VLOOKUP(B17,'[1]DE-PARA 15'!A:D,4,0)*G17</f>
        <v>0</v>
      </c>
    </row>
    <row r="18" spans="1:8" x14ac:dyDescent="0.25">
      <c r="A18" s="27" t="s">
        <v>17</v>
      </c>
      <c r="B18" s="13">
        <v>90387</v>
      </c>
      <c r="C18" s="18">
        <v>0</v>
      </c>
      <c r="D18" s="40" t="s">
        <v>166</v>
      </c>
      <c r="E18" s="13" t="s">
        <v>152</v>
      </c>
      <c r="F18" s="13">
        <v>1</v>
      </c>
      <c r="G18" s="27">
        <f>VLOOKUP(A18,'[1]ORÇAMENTO-15KV'!A:B,2,0)*F18</f>
        <v>0</v>
      </c>
      <c r="H18" s="41">
        <f>VLOOKUP(B18,'[1]DE-PARA 15'!A:D,4,0)*G18</f>
        <v>0</v>
      </c>
    </row>
    <row r="19" spans="1:8" x14ac:dyDescent="0.25">
      <c r="A19" s="27" t="s">
        <v>19</v>
      </c>
      <c r="B19" s="13">
        <v>90391</v>
      </c>
      <c r="C19" s="18">
        <f>VLOOKUP(B19,'[1]DE-PARA 15'!A:B,2,0)</f>
        <v>1575</v>
      </c>
      <c r="D19" s="40" t="s">
        <v>153</v>
      </c>
      <c r="E19" s="13" t="s">
        <v>154</v>
      </c>
      <c r="F19" s="13">
        <v>0.04</v>
      </c>
      <c r="G19" s="27">
        <f>VLOOKUP(A19,'[1]ORÇAMENTO-15KV'!A:B,2,0)*F19</f>
        <v>0</v>
      </c>
      <c r="H19" s="41">
        <f>VLOOKUP(B19,'[1]DE-PARA 15'!A:D,4,0)*G19</f>
        <v>0</v>
      </c>
    </row>
    <row r="20" spans="1:8" x14ac:dyDescent="0.25">
      <c r="A20" s="27" t="s">
        <v>19</v>
      </c>
      <c r="B20" s="13">
        <v>90392</v>
      </c>
      <c r="C20" s="18">
        <f>VLOOKUP(B20,'[1]DE-PARA 15'!A:B,2,0)</f>
        <v>1430</v>
      </c>
      <c r="D20" s="40" t="s">
        <v>155</v>
      </c>
      <c r="E20" s="13" t="s">
        <v>154</v>
      </c>
      <c r="F20" s="13">
        <v>0.02</v>
      </c>
      <c r="G20" s="27">
        <f>VLOOKUP(A20,'[1]ORÇAMENTO-15KV'!A:B,2,0)*F20</f>
        <v>0</v>
      </c>
      <c r="H20" s="41">
        <f>VLOOKUP(B20,'[1]DE-PARA 15'!A:D,4,0)*G20</f>
        <v>0</v>
      </c>
    </row>
    <row r="21" spans="1:8" x14ac:dyDescent="0.25">
      <c r="A21" s="27" t="s">
        <v>19</v>
      </c>
      <c r="B21" s="13">
        <v>90448</v>
      </c>
      <c r="C21" s="18">
        <f>VLOOKUP(B21,'[1]DE-PARA 15'!A:B,2,0)</f>
        <v>3195</v>
      </c>
      <c r="D21" s="40" t="s">
        <v>163</v>
      </c>
      <c r="E21" s="13" t="s">
        <v>152</v>
      </c>
      <c r="F21" s="13">
        <v>2</v>
      </c>
      <c r="G21" s="27">
        <f>VLOOKUP(A21,'[1]ORÇAMENTO-15KV'!A:B,2,0)*F21</f>
        <v>0</v>
      </c>
      <c r="H21" s="41">
        <f>VLOOKUP(B21,'[1]DE-PARA 15'!A:D,4,0)*G21</f>
        <v>0</v>
      </c>
    </row>
    <row r="22" spans="1:8" x14ac:dyDescent="0.25">
      <c r="A22" s="27" t="s">
        <v>19</v>
      </c>
      <c r="B22" s="13">
        <v>90253</v>
      </c>
      <c r="C22" s="18">
        <f>VLOOKUP(B22,'[1]DE-PARA 15'!A:B,2,0)</f>
        <v>9115</v>
      </c>
      <c r="D22" s="40" t="s">
        <v>156</v>
      </c>
      <c r="E22" s="13" t="s">
        <v>152</v>
      </c>
      <c r="F22" s="13">
        <v>1</v>
      </c>
      <c r="G22" s="27">
        <f>VLOOKUP(A22,'[1]ORÇAMENTO-15KV'!A:B,2,0)*F22</f>
        <v>0</v>
      </c>
      <c r="H22" s="41">
        <f>VLOOKUP(B22,'[1]DE-PARA 15'!A:D,4,0)*G22</f>
        <v>0</v>
      </c>
    </row>
    <row r="23" spans="1:8" x14ac:dyDescent="0.25">
      <c r="A23" s="27" t="s">
        <v>19</v>
      </c>
      <c r="B23" s="13">
        <v>90277</v>
      </c>
      <c r="C23" s="18">
        <f>VLOOKUP(B23,'[1]DE-PARA 15'!A:B,2,0)</f>
        <v>9010</v>
      </c>
      <c r="D23" s="40" t="s">
        <v>164</v>
      </c>
      <c r="E23" s="13" t="s">
        <v>152</v>
      </c>
      <c r="F23" s="13">
        <v>2</v>
      </c>
      <c r="G23" s="27">
        <f>VLOOKUP(A23,'[1]ORÇAMENTO-15KV'!A:B,2,0)*F23</f>
        <v>0</v>
      </c>
      <c r="H23" s="41">
        <f>VLOOKUP(B23,'[1]DE-PARA 15'!A:D,4,0)*G23</f>
        <v>0</v>
      </c>
    </row>
    <row r="24" spans="1:8" x14ac:dyDescent="0.25">
      <c r="A24" s="27" t="s">
        <v>19</v>
      </c>
      <c r="B24" s="13">
        <v>90440</v>
      </c>
      <c r="C24" s="18">
        <f>VLOOKUP(B24,'[1]DE-PARA 15'!A:B,2,0)</f>
        <v>3040</v>
      </c>
      <c r="D24" s="40" t="s">
        <v>165</v>
      </c>
      <c r="E24" s="13" t="s">
        <v>152</v>
      </c>
      <c r="F24" s="13">
        <v>2</v>
      </c>
      <c r="G24" s="27">
        <f>VLOOKUP(A24,'[1]ORÇAMENTO-15KV'!A:B,2,0)*F24</f>
        <v>0</v>
      </c>
      <c r="H24" s="41">
        <f>VLOOKUP(B24,'[1]DE-PARA 15'!A:D,4,0)*G24</f>
        <v>0</v>
      </c>
    </row>
    <row r="25" spans="1:8" x14ac:dyDescent="0.25">
      <c r="A25" s="27" t="s">
        <v>19</v>
      </c>
      <c r="B25" s="13">
        <v>90376</v>
      </c>
      <c r="C25" s="18">
        <f>VLOOKUP(B25,'[1]DE-PARA 15'!A:B,2,0)</f>
        <v>10206</v>
      </c>
      <c r="D25" s="31" t="s">
        <v>157</v>
      </c>
      <c r="E25" s="13" t="s">
        <v>152</v>
      </c>
      <c r="F25" s="13">
        <v>2</v>
      </c>
      <c r="G25" s="27">
        <f>VLOOKUP(A25,'[1]ORÇAMENTO-15KV'!A:B,2,0)*F25</f>
        <v>0</v>
      </c>
      <c r="H25" s="41">
        <f>VLOOKUP(B25,'[1]DE-PARA 15'!A:D,4,0)*G25</f>
        <v>0</v>
      </c>
    </row>
    <row r="26" spans="1:8" ht="15.75" x14ac:dyDescent="0.3">
      <c r="A26" s="27" t="s">
        <v>19</v>
      </c>
      <c r="B26" s="19">
        <v>619434</v>
      </c>
      <c r="C26" s="18">
        <f>VLOOKUP(B26,'[1]DE-PARA 15'!A:B,2,0)</f>
        <v>31025</v>
      </c>
      <c r="D26" s="42" t="s">
        <v>158</v>
      </c>
      <c r="E26" s="13" t="s">
        <v>152</v>
      </c>
      <c r="F26" s="13">
        <v>1</v>
      </c>
      <c r="G26" s="27">
        <f>VLOOKUP(A26,'[1]ORÇAMENTO-15KV'!A:B,2,0)*F26</f>
        <v>0</v>
      </c>
      <c r="H26" s="41">
        <f>VLOOKUP(B26,'[1]DE-PARA 15'!A:D,4,0)*G26</f>
        <v>0</v>
      </c>
    </row>
    <row r="27" spans="1:8" x14ac:dyDescent="0.25">
      <c r="A27" s="27" t="s">
        <v>19</v>
      </c>
      <c r="B27" s="13">
        <v>90387</v>
      </c>
      <c r="C27" s="18">
        <v>0</v>
      </c>
      <c r="D27" s="40" t="s">
        <v>166</v>
      </c>
      <c r="E27" s="13" t="s">
        <v>152</v>
      </c>
      <c r="F27" s="13">
        <v>2</v>
      </c>
      <c r="G27" s="27">
        <f>VLOOKUP(A27,'[1]ORÇAMENTO-15KV'!A:B,2,0)*F27</f>
        <v>0</v>
      </c>
      <c r="H27" s="41">
        <f>VLOOKUP(B27,'[1]DE-PARA 15'!A:D,4,0)*G27</f>
        <v>0</v>
      </c>
    </row>
    <row r="28" spans="1:8" x14ac:dyDescent="0.25">
      <c r="A28" s="27" t="s">
        <v>23</v>
      </c>
      <c r="B28" s="13">
        <v>90389</v>
      </c>
      <c r="C28" s="18">
        <f>VLOOKUP(B28,'[1]DE-PARA 15'!A:B,2,0)</f>
        <v>3030</v>
      </c>
      <c r="D28" s="40" t="s">
        <v>151</v>
      </c>
      <c r="E28" s="13" t="s">
        <v>152</v>
      </c>
      <c r="F28" s="13">
        <v>3</v>
      </c>
      <c r="G28" s="27">
        <f>VLOOKUP(A28,'[1]ORÇAMENTO-15KV'!A:B,2,0)*F28</f>
        <v>0</v>
      </c>
      <c r="H28" s="41">
        <f>VLOOKUP(B28,'[1]DE-PARA 15'!A:D,4,0)*G28</f>
        <v>0</v>
      </c>
    </row>
    <row r="29" spans="1:8" x14ac:dyDescent="0.25">
      <c r="A29" s="27" t="s">
        <v>23</v>
      </c>
      <c r="B29" s="13">
        <v>90404</v>
      </c>
      <c r="C29" s="18">
        <f>VLOOKUP(B29,'[1]DE-PARA 15'!A:B,2,0)</f>
        <v>3179</v>
      </c>
      <c r="D29" s="40" t="s">
        <v>167</v>
      </c>
      <c r="E29" s="13" t="s">
        <v>152</v>
      </c>
      <c r="F29" s="13">
        <v>1</v>
      </c>
      <c r="G29" s="27">
        <f>VLOOKUP(A29,'[1]ORÇAMENTO-15KV'!A:B,2,0)*F29</f>
        <v>0</v>
      </c>
      <c r="H29" s="41">
        <f>VLOOKUP(B29,'[1]DE-PARA 15'!A:D,4,0)*G29</f>
        <v>0</v>
      </c>
    </row>
    <row r="30" spans="1:8" x14ac:dyDescent="0.25">
      <c r="A30" s="27" t="s">
        <v>23</v>
      </c>
      <c r="B30" s="13">
        <v>90391</v>
      </c>
      <c r="C30" s="18">
        <f>VLOOKUP(B30,'[1]DE-PARA 15'!A:B,2,0)</f>
        <v>1575</v>
      </c>
      <c r="D30" s="40" t="s">
        <v>153</v>
      </c>
      <c r="E30" s="13" t="s">
        <v>154</v>
      </c>
      <c r="F30" s="13">
        <v>0.12</v>
      </c>
      <c r="G30" s="27">
        <f>VLOOKUP(A30,'[1]ORÇAMENTO-15KV'!A:B,2,0)*F30</f>
        <v>0</v>
      </c>
      <c r="H30" s="41">
        <f>VLOOKUP(B30,'[1]DE-PARA 15'!A:D,4,0)*G30</f>
        <v>0</v>
      </c>
    </row>
    <row r="31" spans="1:8" x14ac:dyDescent="0.25">
      <c r="A31" s="27" t="s">
        <v>23</v>
      </c>
      <c r="B31" s="13">
        <v>90392</v>
      </c>
      <c r="C31" s="18">
        <f>VLOOKUP(B31,'[1]DE-PARA 15'!A:B,2,0)</f>
        <v>1430</v>
      </c>
      <c r="D31" s="40" t="s">
        <v>155</v>
      </c>
      <c r="E31" s="13" t="s">
        <v>154</v>
      </c>
      <c r="F31" s="13">
        <v>0.06</v>
      </c>
      <c r="G31" s="27">
        <f>VLOOKUP(A31,'[1]ORÇAMENTO-15KV'!A:B,2,0)*F31</f>
        <v>0</v>
      </c>
      <c r="H31" s="41">
        <f>VLOOKUP(B31,'[1]DE-PARA 15'!A:D,4,0)*G31</f>
        <v>0</v>
      </c>
    </row>
    <row r="32" spans="1:8" x14ac:dyDescent="0.25">
      <c r="A32" s="27" t="s">
        <v>23</v>
      </c>
      <c r="B32" s="13">
        <v>90253</v>
      </c>
      <c r="C32" s="18">
        <f>VLOOKUP(B32,'[1]DE-PARA 15'!A:B,2,0)</f>
        <v>9115</v>
      </c>
      <c r="D32" s="40" t="s">
        <v>156</v>
      </c>
      <c r="E32" s="13" t="s">
        <v>152</v>
      </c>
      <c r="F32" s="13">
        <v>3</v>
      </c>
      <c r="G32" s="27">
        <f>VLOOKUP(A32,'[1]ORÇAMENTO-15KV'!A:B,2,0)*F32</f>
        <v>0</v>
      </c>
      <c r="H32" s="41">
        <f>VLOOKUP(B32,'[1]DE-PARA 15'!A:D,4,0)*G32</f>
        <v>0</v>
      </c>
    </row>
    <row r="33" spans="1:8" x14ac:dyDescent="0.25">
      <c r="A33" s="27" t="s">
        <v>23</v>
      </c>
      <c r="B33" s="13">
        <v>90444</v>
      </c>
      <c r="C33" s="18">
        <f>VLOOKUP(B33,'[1]DE-PARA 15'!A:B,2,0)</f>
        <v>3210</v>
      </c>
      <c r="D33" s="40" t="s">
        <v>160</v>
      </c>
      <c r="E33" s="13" t="s">
        <v>152</v>
      </c>
      <c r="F33" s="13">
        <v>2</v>
      </c>
      <c r="G33" s="27">
        <f>VLOOKUP(A33,'[1]ORÇAMENTO-15KV'!A:B,2,0)*F33</f>
        <v>0</v>
      </c>
      <c r="H33" s="41">
        <f>VLOOKUP(B33,'[1]DE-PARA 15'!A:D,4,0)*G33</f>
        <v>0</v>
      </c>
    </row>
    <row r="34" spans="1:8" ht="15.75" x14ac:dyDescent="0.3">
      <c r="A34" s="27" t="s">
        <v>23</v>
      </c>
      <c r="B34" s="19">
        <v>90362</v>
      </c>
      <c r="C34" s="19">
        <v>2342</v>
      </c>
      <c r="D34" s="43" t="s">
        <v>161</v>
      </c>
      <c r="E34" s="13" t="s">
        <v>162</v>
      </c>
      <c r="F34" s="13">
        <v>2</v>
      </c>
      <c r="G34" s="27">
        <f>VLOOKUP(A34,'[1]ORÇAMENTO-15KV'!A:B,2,0)*F34</f>
        <v>0</v>
      </c>
      <c r="H34" s="41">
        <f>VLOOKUP(B34,'[1]DE-PARA 15'!A:D,4,0)*G34</f>
        <v>0</v>
      </c>
    </row>
    <row r="35" spans="1:8" ht="15.75" x14ac:dyDescent="0.3">
      <c r="A35" s="27" t="s">
        <v>23</v>
      </c>
      <c r="B35" s="19">
        <v>90362</v>
      </c>
      <c r="C35" s="19">
        <v>2342</v>
      </c>
      <c r="D35" s="43" t="s">
        <v>161</v>
      </c>
      <c r="E35" s="13" t="s">
        <v>152</v>
      </c>
      <c r="F35" s="13">
        <v>1</v>
      </c>
      <c r="G35" s="27">
        <f>VLOOKUP(A35,'[1]ORÇAMENTO-15KV'!A:B,2,0)*F35</f>
        <v>0</v>
      </c>
      <c r="H35" s="41">
        <f>VLOOKUP(B35,'[1]DE-PARA 15'!A:D,4,0)*G35</f>
        <v>0</v>
      </c>
    </row>
    <row r="36" spans="1:8" ht="15.75" x14ac:dyDescent="0.3">
      <c r="A36" s="27" t="s">
        <v>23</v>
      </c>
      <c r="B36" s="19">
        <v>90376</v>
      </c>
      <c r="C36" s="18">
        <f>VLOOKUP(B36,'[1]DE-PARA 15'!A:B,2,0)</f>
        <v>10206</v>
      </c>
      <c r="D36" s="31" t="s">
        <v>157</v>
      </c>
      <c r="E36" s="13" t="s">
        <v>152</v>
      </c>
      <c r="F36" s="13">
        <v>1</v>
      </c>
      <c r="G36" s="27">
        <f>VLOOKUP(A36,'[1]ORÇAMENTO-15KV'!A:B,2,0)*F36</f>
        <v>0</v>
      </c>
      <c r="H36" s="41">
        <f>VLOOKUP(B36,'[1]DE-PARA 15'!A:D,4,0)*G36</f>
        <v>0</v>
      </c>
    </row>
    <row r="37" spans="1:8" ht="15.75" x14ac:dyDescent="0.3">
      <c r="A37" s="27" t="s">
        <v>23</v>
      </c>
      <c r="B37" s="13">
        <v>90249</v>
      </c>
      <c r="C37" s="18">
        <f>VLOOKUP(B37,'[1]DE-PARA 15'!A:B,2,0)</f>
        <v>31031</v>
      </c>
      <c r="D37" s="42" t="s">
        <v>168</v>
      </c>
      <c r="E37" s="13" t="s">
        <v>152</v>
      </c>
      <c r="F37" s="13">
        <v>3</v>
      </c>
      <c r="G37" s="27">
        <f>VLOOKUP(A37,'[1]ORÇAMENTO-15KV'!A:B,2,0)*F37</f>
        <v>0</v>
      </c>
      <c r="H37" s="41">
        <f>VLOOKUP(B37,'[1]DE-PARA 15'!A:D,4,0)*G37</f>
        <v>0</v>
      </c>
    </row>
    <row r="38" spans="1:8" x14ac:dyDescent="0.25">
      <c r="A38" s="27" t="s">
        <v>31</v>
      </c>
      <c r="B38" s="13">
        <v>90389</v>
      </c>
      <c r="C38" s="18">
        <f>VLOOKUP(B38,'[1]DE-PARA 15'!A:B,2,0)</f>
        <v>3030</v>
      </c>
      <c r="D38" s="40" t="s">
        <v>151</v>
      </c>
      <c r="E38" s="13" t="s">
        <v>152</v>
      </c>
      <c r="F38" s="13">
        <v>3</v>
      </c>
      <c r="G38" s="27">
        <f>VLOOKUP(A38,'[1]ORÇAMENTO-15KV'!A:B,2,0)*F38</f>
        <v>0</v>
      </c>
      <c r="H38" s="41">
        <f>VLOOKUP(B38,'[1]DE-PARA 15'!A:D,4,0)*G38</f>
        <v>0</v>
      </c>
    </row>
    <row r="39" spans="1:8" x14ac:dyDescent="0.25">
      <c r="A39" s="27" t="s">
        <v>31</v>
      </c>
      <c r="B39" s="13">
        <v>90404</v>
      </c>
      <c r="C39" s="18">
        <f>VLOOKUP(B39,'[1]DE-PARA 15'!A:B,2,0)</f>
        <v>3179</v>
      </c>
      <c r="D39" s="40" t="s">
        <v>167</v>
      </c>
      <c r="E39" s="13" t="s">
        <v>152</v>
      </c>
      <c r="F39" s="13">
        <v>1</v>
      </c>
      <c r="G39" s="27">
        <f>VLOOKUP(A39,'[1]ORÇAMENTO-15KV'!A:B,2,0)*F39</f>
        <v>0</v>
      </c>
      <c r="H39" s="41">
        <f>VLOOKUP(B39,'[1]DE-PARA 15'!A:D,4,0)*G39</f>
        <v>0</v>
      </c>
    </row>
    <row r="40" spans="1:8" x14ac:dyDescent="0.25">
      <c r="A40" s="27" t="s">
        <v>31</v>
      </c>
      <c r="B40" s="13">
        <v>90391</v>
      </c>
      <c r="C40" s="18">
        <f>VLOOKUP(B40,'[1]DE-PARA 15'!A:B,2,0)</f>
        <v>1575</v>
      </c>
      <c r="D40" s="40" t="s">
        <v>153</v>
      </c>
      <c r="E40" s="13" t="s">
        <v>154</v>
      </c>
      <c r="F40" s="13">
        <v>0.12</v>
      </c>
      <c r="G40" s="27">
        <f>VLOOKUP(A40,'[1]ORÇAMENTO-15KV'!A:B,2,0)*F40</f>
        <v>0</v>
      </c>
      <c r="H40" s="41">
        <f>VLOOKUP(B40,'[1]DE-PARA 15'!A:D,4,0)*G40</f>
        <v>0</v>
      </c>
    </row>
    <row r="41" spans="1:8" x14ac:dyDescent="0.25">
      <c r="A41" s="27" t="s">
        <v>31</v>
      </c>
      <c r="B41" s="13">
        <v>90392</v>
      </c>
      <c r="C41" s="18">
        <f>VLOOKUP(B41,'[1]DE-PARA 15'!A:B,2,0)</f>
        <v>1430</v>
      </c>
      <c r="D41" s="40" t="s">
        <v>155</v>
      </c>
      <c r="E41" s="13" t="s">
        <v>154</v>
      </c>
      <c r="F41" s="13">
        <v>0.06</v>
      </c>
      <c r="G41" s="27">
        <f>VLOOKUP(A41,'[1]ORÇAMENTO-15KV'!A:B,2,0)*F41</f>
        <v>0</v>
      </c>
      <c r="H41" s="41">
        <f>VLOOKUP(B41,'[1]DE-PARA 15'!A:D,4,0)*G41</f>
        <v>0</v>
      </c>
    </row>
    <row r="42" spans="1:8" x14ac:dyDescent="0.25">
      <c r="A42" s="27" t="s">
        <v>31</v>
      </c>
      <c r="B42" s="13">
        <v>90253</v>
      </c>
      <c r="C42" s="18">
        <f>VLOOKUP(B42,'[1]DE-PARA 15'!A:B,2,0)</f>
        <v>9115</v>
      </c>
      <c r="D42" s="40" t="s">
        <v>156</v>
      </c>
      <c r="E42" s="13" t="s">
        <v>152</v>
      </c>
      <c r="F42" s="13">
        <v>3</v>
      </c>
      <c r="G42" s="27">
        <f>VLOOKUP(A42,'[1]ORÇAMENTO-15KV'!A:B,2,0)*F42</f>
        <v>0</v>
      </c>
      <c r="H42" s="41">
        <f>VLOOKUP(B42,'[1]DE-PARA 15'!A:D,4,0)*G42</f>
        <v>0</v>
      </c>
    </row>
    <row r="43" spans="1:8" x14ac:dyDescent="0.25">
      <c r="A43" s="27" t="s">
        <v>31</v>
      </c>
      <c r="B43" s="13">
        <v>90443</v>
      </c>
      <c r="C43" s="18">
        <f>VLOOKUP(B43,'[1]DE-PARA 15'!A:B,2,0)</f>
        <v>3216</v>
      </c>
      <c r="D43" s="40" t="s">
        <v>169</v>
      </c>
      <c r="E43" s="13" t="s">
        <v>152</v>
      </c>
      <c r="F43" s="13">
        <v>2</v>
      </c>
      <c r="G43" s="27">
        <f>VLOOKUP(A43,'[1]ORÇAMENTO-15KV'!A:B,2,0)*F43</f>
        <v>0</v>
      </c>
      <c r="H43" s="41">
        <f>VLOOKUP(B43,'[1]DE-PARA 15'!A:D,4,0)*G43</f>
        <v>0</v>
      </c>
    </row>
    <row r="44" spans="1:8" ht="15.75" x14ac:dyDescent="0.3">
      <c r="A44" s="27" t="s">
        <v>31</v>
      </c>
      <c r="B44" s="19">
        <v>90362</v>
      </c>
      <c r="C44" s="19">
        <v>2342</v>
      </c>
      <c r="D44" s="43" t="s">
        <v>161</v>
      </c>
      <c r="E44" s="13" t="s">
        <v>162</v>
      </c>
      <c r="F44" s="13">
        <v>2</v>
      </c>
      <c r="G44" s="27">
        <f>VLOOKUP(A44,'[1]ORÇAMENTO-15KV'!A:B,2,0)*F44</f>
        <v>0</v>
      </c>
      <c r="H44" s="41">
        <f>VLOOKUP(B44,'[1]DE-PARA 15'!A:D,4,0)*G44</f>
        <v>0</v>
      </c>
    </row>
    <row r="45" spans="1:8" ht="15.75" x14ac:dyDescent="0.3">
      <c r="A45" s="27" t="s">
        <v>31</v>
      </c>
      <c r="B45" s="19">
        <v>90362</v>
      </c>
      <c r="C45" s="19">
        <v>2342</v>
      </c>
      <c r="D45" s="43" t="s">
        <v>161</v>
      </c>
      <c r="E45" s="13" t="s">
        <v>152</v>
      </c>
      <c r="F45" s="13">
        <v>1</v>
      </c>
      <c r="G45" s="27">
        <f>VLOOKUP(A45,'[1]ORÇAMENTO-15KV'!A:B,2,0)*F45</f>
        <v>0</v>
      </c>
      <c r="H45" s="41">
        <f>VLOOKUP(B45,'[1]DE-PARA 15'!A:D,4,0)*G45</f>
        <v>0</v>
      </c>
    </row>
    <row r="46" spans="1:8" ht="15.75" x14ac:dyDescent="0.3">
      <c r="A46" s="27" t="s">
        <v>31</v>
      </c>
      <c r="B46" s="19">
        <v>90376</v>
      </c>
      <c r="C46" s="18">
        <f>VLOOKUP(B46,'[1]DE-PARA 15'!A:B,2,0)</f>
        <v>10206</v>
      </c>
      <c r="D46" s="31" t="s">
        <v>157</v>
      </c>
      <c r="E46" s="13" t="s">
        <v>152</v>
      </c>
      <c r="F46" s="13">
        <v>1</v>
      </c>
      <c r="G46" s="27">
        <f>VLOOKUP(A46,'[1]ORÇAMENTO-15KV'!A:B,2,0)*F46</f>
        <v>0</v>
      </c>
      <c r="H46" s="41">
        <f>VLOOKUP(B46,'[1]DE-PARA 15'!A:D,4,0)*G46</f>
        <v>0</v>
      </c>
    </row>
    <row r="47" spans="1:8" ht="15.75" x14ac:dyDescent="0.3">
      <c r="A47" s="27" t="s">
        <v>31</v>
      </c>
      <c r="B47" s="13">
        <v>90249</v>
      </c>
      <c r="C47" s="18">
        <f>VLOOKUP(B47,'[1]DE-PARA 15'!A:B,2,0)</f>
        <v>31031</v>
      </c>
      <c r="D47" s="42" t="s">
        <v>168</v>
      </c>
      <c r="E47" s="13" t="s">
        <v>152</v>
      </c>
      <c r="F47" s="13">
        <v>3</v>
      </c>
      <c r="G47" s="27">
        <f>VLOOKUP(A47,'[1]ORÇAMENTO-15KV'!A:B,2,0)*F47</f>
        <v>0</v>
      </c>
      <c r="H47" s="41">
        <f>VLOOKUP(B47,'[1]DE-PARA 15'!A:D,4,0)*G47</f>
        <v>0</v>
      </c>
    </row>
    <row r="48" spans="1:8" x14ac:dyDescent="0.25">
      <c r="A48" s="27" t="s">
        <v>39</v>
      </c>
      <c r="B48" s="13">
        <v>90389</v>
      </c>
      <c r="C48" s="18">
        <f>VLOOKUP(B48,'[1]DE-PARA 15'!A:B,2,0)</f>
        <v>3030</v>
      </c>
      <c r="D48" s="40" t="s">
        <v>151</v>
      </c>
      <c r="E48" s="13" t="s">
        <v>152</v>
      </c>
      <c r="F48" s="13">
        <v>3</v>
      </c>
      <c r="G48" s="27">
        <f>VLOOKUP(A48,'[1]ORÇAMENTO-15KV'!A:B,2,0)*F48</f>
        <v>0</v>
      </c>
      <c r="H48" s="41">
        <f>VLOOKUP(B48,'[1]DE-PARA 15'!A:D,4,0)*G48</f>
        <v>0</v>
      </c>
    </row>
    <row r="49" spans="1:8" x14ac:dyDescent="0.25">
      <c r="A49" s="27" t="s">
        <v>39</v>
      </c>
      <c r="B49" s="13">
        <v>90404</v>
      </c>
      <c r="C49" s="18">
        <f>VLOOKUP(B49,'[1]DE-PARA 15'!A:B,2,0)</f>
        <v>3179</v>
      </c>
      <c r="D49" s="40" t="s">
        <v>167</v>
      </c>
      <c r="E49" s="13" t="s">
        <v>152</v>
      </c>
      <c r="F49" s="13">
        <v>1</v>
      </c>
      <c r="G49" s="27">
        <f>VLOOKUP(A49,'[1]ORÇAMENTO-15KV'!A:B,2,0)*F49</f>
        <v>0</v>
      </c>
      <c r="H49" s="41">
        <f>VLOOKUP(B49,'[1]DE-PARA 15'!A:D,4,0)*G49</f>
        <v>0</v>
      </c>
    </row>
    <row r="50" spans="1:8" x14ac:dyDescent="0.25">
      <c r="A50" s="27" t="s">
        <v>39</v>
      </c>
      <c r="B50" s="13">
        <v>90391</v>
      </c>
      <c r="C50" s="18">
        <f>VLOOKUP(B50,'[1]DE-PARA 15'!A:B,2,0)</f>
        <v>1575</v>
      </c>
      <c r="D50" s="40" t="s">
        <v>153</v>
      </c>
      <c r="E50" s="13" t="s">
        <v>154</v>
      </c>
      <c r="F50" s="13">
        <v>0.12</v>
      </c>
      <c r="G50" s="27">
        <f>VLOOKUP(A50,'[1]ORÇAMENTO-15KV'!A:B,2,0)*F50</f>
        <v>0</v>
      </c>
      <c r="H50" s="41">
        <f>VLOOKUP(B50,'[1]DE-PARA 15'!A:D,4,0)*G50</f>
        <v>0</v>
      </c>
    </row>
    <row r="51" spans="1:8" x14ac:dyDescent="0.25">
      <c r="A51" s="27" t="s">
        <v>39</v>
      </c>
      <c r="B51" s="13">
        <v>90392</v>
      </c>
      <c r="C51" s="18">
        <f>VLOOKUP(B51,'[1]DE-PARA 15'!A:B,2,0)</f>
        <v>1430</v>
      </c>
      <c r="D51" s="40" t="s">
        <v>155</v>
      </c>
      <c r="E51" s="13" t="s">
        <v>154</v>
      </c>
      <c r="F51" s="13">
        <v>0.06</v>
      </c>
      <c r="G51" s="27">
        <f>VLOOKUP(A51,'[1]ORÇAMENTO-15KV'!A:B,2,0)*F51</f>
        <v>0</v>
      </c>
      <c r="H51" s="41">
        <f>VLOOKUP(B51,'[1]DE-PARA 15'!A:D,4,0)*G51</f>
        <v>0</v>
      </c>
    </row>
    <row r="52" spans="1:8" x14ac:dyDescent="0.25">
      <c r="A52" s="27" t="s">
        <v>39</v>
      </c>
      <c r="B52" s="13">
        <v>90253</v>
      </c>
      <c r="C52" s="18">
        <f>VLOOKUP(B52,'[1]DE-PARA 15'!A:B,2,0)</f>
        <v>9115</v>
      </c>
      <c r="D52" s="40" t="s">
        <v>156</v>
      </c>
      <c r="E52" s="13" t="s">
        <v>152</v>
      </c>
      <c r="F52" s="13">
        <v>3</v>
      </c>
      <c r="G52" s="27">
        <f>VLOOKUP(A52,'[1]ORÇAMENTO-15KV'!A:B,2,0)*F52</f>
        <v>0</v>
      </c>
      <c r="H52" s="41">
        <f>VLOOKUP(B52,'[1]DE-PARA 15'!A:D,4,0)*G52</f>
        <v>0</v>
      </c>
    </row>
    <row r="53" spans="1:8" x14ac:dyDescent="0.25">
      <c r="A53" s="27" t="s">
        <v>39</v>
      </c>
      <c r="B53" s="13">
        <v>670205</v>
      </c>
      <c r="C53" s="18">
        <f>VLOOKUP(B53,'[1]DE-PARA 15'!A:B,2,0)</f>
        <v>3205</v>
      </c>
      <c r="D53" s="40" t="s">
        <v>170</v>
      </c>
      <c r="E53" s="13" t="s">
        <v>152</v>
      </c>
      <c r="F53" s="13">
        <v>1</v>
      </c>
      <c r="G53" s="27">
        <f>VLOOKUP(A53,'[1]ORÇAMENTO-15KV'!A:B,2,0)*F53</f>
        <v>0</v>
      </c>
      <c r="H53" s="41">
        <f>VLOOKUP(B53,'[1]DE-PARA 15'!A:D,4,0)*G53</f>
        <v>0</v>
      </c>
    </row>
    <row r="54" spans="1:8" ht="15.75" x14ac:dyDescent="0.3">
      <c r="A54" s="27" t="s">
        <v>39</v>
      </c>
      <c r="B54" s="19">
        <v>90362</v>
      </c>
      <c r="C54" s="19">
        <v>2342</v>
      </c>
      <c r="D54" s="43" t="s">
        <v>161</v>
      </c>
      <c r="E54" s="13" t="s">
        <v>162</v>
      </c>
      <c r="F54" s="13">
        <v>2</v>
      </c>
      <c r="G54" s="27">
        <f>VLOOKUP(A54,'[1]ORÇAMENTO-15KV'!A:B,2,0)*F54</f>
        <v>0</v>
      </c>
      <c r="H54" s="41">
        <f>VLOOKUP(B54,'[1]DE-PARA 15'!A:D,4,0)*G54</f>
        <v>0</v>
      </c>
    </row>
    <row r="55" spans="1:8" ht="15.75" x14ac:dyDescent="0.3">
      <c r="A55" s="27" t="s">
        <v>39</v>
      </c>
      <c r="B55" s="19">
        <v>90362</v>
      </c>
      <c r="C55" s="19">
        <v>2342</v>
      </c>
      <c r="D55" s="43" t="s">
        <v>161</v>
      </c>
      <c r="E55" s="13" t="s">
        <v>152</v>
      </c>
      <c r="F55" s="13">
        <v>1</v>
      </c>
      <c r="G55" s="27">
        <f>VLOOKUP(A55,'[1]ORÇAMENTO-15KV'!A:B,2,0)*F55</f>
        <v>0</v>
      </c>
      <c r="H55" s="41">
        <f>VLOOKUP(B55,'[1]DE-PARA 15'!A:D,4,0)*G55</f>
        <v>0</v>
      </c>
    </row>
    <row r="56" spans="1:8" ht="15.75" x14ac:dyDescent="0.3">
      <c r="A56" s="27" t="s">
        <v>39</v>
      </c>
      <c r="B56" s="19">
        <v>90376</v>
      </c>
      <c r="C56" s="18">
        <f>VLOOKUP(B56,'[1]DE-PARA 15'!A:B,2,0)</f>
        <v>10206</v>
      </c>
      <c r="D56" s="31" t="s">
        <v>157</v>
      </c>
      <c r="E56" s="13" t="s">
        <v>152</v>
      </c>
      <c r="F56" s="13">
        <v>1</v>
      </c>
      <c r="G56" s="27">
        <f>VLOOKUP(A56,'[1]ORÇAMENTO-15KV'!A:B,2,0)*F56</f>
        <v>0</v>
      </c>
      <c r="H56" s="41">
        <f>VLOOKUP(B56,'[1]DE-PARA 15'!A:D,4,0)*G56</f>
        <v>0</v>
      </c>
    </row>
    <row r="57" spans="1:8" ht="15.75" x14ac:dyDescent="0.3">
      <c r="A57" s="27" t="s">
        <v>39</v>
      </c>
      <c r="B57" s="13">
        <v>90249</v>
      </c>
      <c r="C57" s="18">
        <f>VLOOKUP(B57,'[1]DE-PARA 15'!A:B,2,0)</f>
        <v>31031</v>
      </c>
      <c r="D57" s="42" t="s">
        <v>168</v>
      </c>
      <c r="E57" s="13" t="s">
        <v>152</v>
      </c>
      <c r="F57" s="13">
        <v>3</v>
      </c>
      <c r="G57" s="27">
        <f>VLOOKUP(A57,'[1]ORÇAMENTO-15KV'!A:B,2,0)*F57</f>
        <v>0</v>
      </c>
      <c r="H57" s="41">
        <f>VLOOKUP(B57,'[1]DE-PARA 15'!A:D,4,0)*G57</f>
        <v>0</v>
      </c>
    </row>
    <row r="58" spans="1:8" x14ac:dyDescent="0.25">
      <c r="A58" s="27" t="s">
        <v>25</v>
      </c>
      <c r="B58" s="13">
        <v>90389</v>
      </c>
      <c r="C58" s="18">
        <f>VLOOKUP(B58,'[1]DE-PARA 15'!A:B,2,0)</f>
        <v>3030</v>
      </c>
      <c r="D58" s="40" t="s">
        <v>151</v>
      </c>
      <c r="E58" s="13" t="s">
        <v>152</v>
      </c>
      <c r="F58" s="13">
        <v>10</v>
      </c>
      <c r="G58" s="27">
        <f>VLOOKUP(A58,'[1]ORÇAMENTO-15KV'!A:B,2,0)*F58</f>
        <v>0</v>
      </c>
      <c r="H58" s="41">
        <f>VLOOKUP(B58,'[1]DE-PARA 15'!A:D,4,0)*G58</f>
        <v>0</v>
      </c>
    </row>
    <row r="59" spans="1:8" x14ac:dyDescent="0.25">
      <c r="A59" s="27" t="s">
        <v>25</v>
      </c>
      <c r="B59" s="13">
        <v>90404</v>
      </c>
      <c r="C59" s="18">
        <f>VLOOKUP(B59,'[1]DE-PARA 15'!A:B,2,0)</f>
        <v>3179</v>
      </c>
      <c r="D59" s="40" t="s">
        <v>167</v>
      </c>
      <c r="E59" s="13" t="s">
        <v>152</v>
      </c>
      <c r="F59" s="13">
        <v>2</v>
      </c>
      <c r="G59" s="27">
        <f>VLOOKUP(A59,'[1]ORÇAMENTO-15KV'!A:B,2,0)*F59</f>
        <v>0</v>
      </c>
      <c r="H59" s="41">
        <f>VLOOKUP(B59,'[1]DE-PARA 15'!A:D,4,0)*G59</f>
        <v>0</v>
      </c>
    </row>
    <row r="60" spans="1:8" x14ac:dyDescent="0.25">
      <c r="A60" s="27" t="s">
        <v>25</v>
      </c>
      <c r="B60" s="13">
        <v>90391</v>
      </c>
      <c r="C60" s="18">
        <f>VLOOKUP(B60,'[1]DE-PARA 15'!A:B,2,0)</f>
        <v>1575</v>
      </c>
      <c r="D60" s="40" t="s">
        <v>153</v>
      </c>
      <c r="E60" s="13" t="s">
        <v>154</v>
      </c>
      <c r="F60" s="13">
        <v>0.15</v>
      </c>
      <c r="G60" s="27">
        <f>VLOOKUP(A60,'[1]ORÇAMENTO-15KV'!A:B,2,0)*F60</f>
        <v>0</v>
      </c>
      <c r="H60" s="41">
        <f>VLOOKUP(B60,'[1]DE-PARA 15'!A:D,4,0)*G60</f>
        <v>0</v>
      </c>
    </row>
    <row r="61" spans="1:8" x14ac:dyDescent="0.25">
      <c r="A61" s="27" t="s">
        <v>25</v>
      </c>
      <c r="B61" s="13">
        <v>90392</v>
      </c>
      <c r="C61" s="18">
        <f>VLOOKUP(B61,'[1]DE-PARA 15'!A:B,2,0)</f>
        <v>1430</v>
      </c>
      <c r="D61" s="40" t="s">
        <v>155</v>
      </c>
      <c r="E61" s="13" t="s">
        <v>154</v>
      </c>
      <c r="F61" s="13">
        <v>0.09</v>
      </c>
      <c r="G61" s="27">
        <f>VLOOKUP(A61,'[1]ORÇAMENTO-15KV'!A:B,2,0)*F61</f>
        <v>0</v>
      </c>
      <c r="H61" s="41">
        <f>VLOOKUP(B61,'[1]DE-PARA 15'!A:D,4,0)*G61</f>
        <v>0</v>
      </c>
    </row>
    <row r="62" spans="1:8" x14ac:dyDescent="0.25">
      <c r="A62" s="27" t="s">
        <v>25</v>
      </c>
      <c r="B62" s="13">
        <v>90253</v>
      </c>
      <c r="C62" s="18">
        <f>VLOOKUP(B62,'[1]DE-PARA 15'!A:B,2,0)</f>
        <v>9115</v>
      </c>
      <c r="D62" s="40" t="s">
        <v>156</v>
      </c>
      <c r="E62" s="13" t="s">
        <v>152</v>
      </c>
      <c r="F62" s="13">
        <v>6</v>
      </c>
      <c r="G62" s="27">
        <f>VLOOKUP(A62,'[1]ORÇAMENTO-15KV'!A:B,2,0)*F62</f>
        <v>0</v>
      </c>
      <c r="H62" s="41">
        <f>VLOOKUP(B62,'[1]DE-PARA 15'!A:D,4,0)*G62</f>
        <v>0</v>
      </c>
    </row>
    <row r="63" spans="1:8" x14ac:dyDescent="0.25">
      <c r="A63" s="27" t="s">
        <v>25</v>
      </c>
      <c r="B63" s="13">
        <v>90444</v>
      </c>
      <c r="C63" s="18">
        <f>VLOOKUP(B63,'[1]DE-PARA 15'!A:B,2,0)</f>
        <v>3210</v>
      </c>
      <c r="D63" s="40" t="s">
        <v>160</v>
      </c>
      <c r="E63" s="13" t="s">
        <v>152</v>
      </c>
      <c r="F63" s="13">
        <v>4</v>
      </c>
      <c r="G63" s="27">
        <f>VLOOKUP(A63,'[1]ORÇAMENTO-15KV'!A:B,2,0)*F63</f>
        <v>0</v>
      </c>
      <c r="H63" s="41">
        <f>VLOOKUP(B63,'[1]DE-PARA 15'!A:D,4,0)*G63</f>
        <v>0</v>
      </c>
    </row>
    <row r="64" spans="1:8" ht="15.75" x14ac:dyDescent="0.3">
      <c r="A64" s="27" t="s">
        <v>25</v>
      </c>
      <c r="B64" s="19">
        <v>90362</v>
      </c>
      <c r="C64" s="19">
        <v>2342</v>
      </c>
      <c r="D64" s="43" t="s">
        <v>161</v>
      </c>
      <c r="E64" s="13" t="s">
        <v>162</v>
      </c>
      <c r="F64" s="13">
        <v>4</v>
      </c>
      <c r="G64" s="27">
        <f>VLOOKUP(A64,'[1]ORÇAMENTO-15KV'!A:B,2,0)*F64</f>
        <v>0</v>
      </c>
      <c r="H64" s="41">
        <f>VLOOKUP(B64,'[1]DE-PARA 15'!A:D,4,0)*G64</f>
        <v>0</v>
      </c>
    </row>
    <row r="65" spans="1:8" ht="15.75" x14ac:dyDescent="0.3">
      <c r="A65" s="27" t="s">
        <v>25</v>
      </c>
      <c r="B65" s="19">
        <v>90376</v>
      </c>
      <c r="C65" s="18">
        <f>VLOOKUP(B65,'[1]DE-PARA 15'!A:B,2,0)</f>
        <v>10206</v>
      </c>
      <c r="D65" s="31" t="s">
        <v>157</v>
      </c>
      <c r="E65" s="13" t="s">
        <v>152</v>
      </c>
      <c r="F65" s="13">
        <v>1</v>
      </c>
      <c r="G65" s="27">
        <f>VLOOKUP(A65,'[1]ORÇAMENTO-15KV'!A:B,2,0)*F65</f>
        <v>0</v>
      </c>
      <c r="H65" s="41">
        <f>VLOOKUP(B65,'[1]DE-PARA 15'!A:D,4,0)*G65</f>
        <v>0</v>
      </c>
    </row>
    <row r="66" spans="1:8" x14ac:dyDescent="0.25">
      <c r="A66" s="27" t="s">
        <v>25</v>
      </c>
      <c r="B66" s="13">
        <v>90380</v>
      </c>
      <c r="C66" s="18">
        <f>VLOOKUP(B66,'[1]DE-PARA 15'!A:B,2,0)</f>
        <v>3492</v>
      </c>
      <c r="D66" s="40" t="s">
        <v>171</v>
      </c>
      <c r="E66" s="13" t="s">
        <v>152</v>
      </c>
      <c r="F66" s="13">
        <v>3</v>
      </c>
      <c r="G66" s="27">
        <f>VLOOKUP(A66,'[1]ORÇAMENTO-15KV'!A:B,2,0)*F66</f>
        <v>0</v>
      </c>
      <c r="H66" s="41">
        <f>VLOOKUP(B66,'[1]DE-PARA 15'!A:D,4,0)*G66</f>
        <v>0</v>
      </c>
    </row>
    <row r="67" spans="1:8" ht="15.75" x14ac:dyDescent="0.3">
      <c r="A67" s="27" t="s">
        <v>25</v>
      </c>
      <c r="B67" s="13">
        <v>90249</v>
      </c>
      <c r="C67" s="18">
        <f>VLOOKUP(B67,'[1]DE-PARA 15'!A:B,2,0)</f>
        <v>31031</v>
      </c>
      <c r="D67" s="42" t="s">
        <v>168</v>
      </c>
      <c r="E67" s="13" t="s">
        <v>152</v>
      </c>
      <c r="F67" s="13">
        <v>6</v>
      </c>
      <c r="G67" s="27">
        <f>VLOOKUP(A67,'[1]ORÇAMENTO-15KV'!A:B,2,0)*F67</f>
        <v>0</v>
      </c>
      <c r="H67" s="41">
        <f>VLOOKUP(B67,'[1]DE-PARA 15'!A:D,4,0)*G67</f>
        <v>0</v>
      </c>
    </row>
    <row r="68" spans="1:8" x14ac:dyDescent="0.25">
      <c r="A68" s="27" t="s">
        <v>33</v>
      </c>
      <c r="B68" s="13">
        <v>90389</v>
      </c>
      <c r="C68" s="18">
        <f>VLOOKUP(B68,'[1]DE-PARA 15'!A:B,2,0)</f>
        <v>3030</v>
      </c>
      <c r="D68" s="40" t="s">
        <v>151</v>
      </c>
      <c r="E68" s="13" t="s">
        <v>152</v>
      </c>
      <c r="F68" s="13">
        <v>10</v>
      </c>
      <c r="G68" s="27">
        <f>VLOOKUP(A68,'[1]ORÇAMENTO-15KV'!A:B,2,0)*F68</f>
        <v>0</v>
      </c>
      <c r="H68" s="41">
        <f>VLOOKUP(B68,'[1]DE-PARA 15'!A:D,4,0)*G68</f>
        <v>0</v>
      </c>
    </row>
    <row r="69" spans="1:8" x14ac:dyDescent="0.25">
      <c r="A69" s="27" t="s">
        <v>33</v>
      </c>
      <c r="B69" s="13">
        <v>90404</v>
      </c>
      <c r="C69" s="18">
        <f>VLOOKUP(B69,'[1]DE-PARA 15'!A:B,2,0)</f>
        <v>3179</v>
      </c>
      <c r="D69" s="40" t="s">
        <v>167</v>
      </c>
      <c r="E69" s="13" t="s">
        <v>152</v>
      </c>
      <c r="F69" s="13">
        <v>2</v>
      </c>
      <c r="G69" s="27">
        <f>VLOOKUP(A69,'[1]ORÇAMENTO-15KV'!A:B,2,0)*F69</f>
        <v>0</v>
      </c>
      <c r="H69" s="41">
        <f>VLOOKUP(B69,'[1]DE-PARA 15'!A:D,4,0)*G69</f>
        <v>0</v>
      </c>
    </row>
    <row r="70" spans="1:8" x14ac:dyDescent="0.25">
      <c r="A70" s="27" t="s">
        <v>33</v>
      </c>
      <c r="B70" s="13">
        <v>90391</v>
      </c>
      <c r="C70" s="18">
        <f>VLOOKUP(B70,'[1]DE-PARA 15'!A:B,2,0)</f>
        <v>1575</v>
      </c>
      <c r="D70" s="40" t="s">
        <v>153</v>
      </c>
      <c r="E70" s="13" t="s">
        <v>154</v>
      </c>
      <c r="F70" s="13">
        <v>0.15</v>
      </c>
      <c r="G70" s="27">
        <f>VLOOKUP(A70,'[1]ORÇAMENTO-15KV'!A:B,2,0)*F70</f>
        <v>0</v>
      </c>
      <c r="H70" s="41">
        <f>VLOOKUP(B70,'[1]DE-PARA 15'!A:D,4,0)*G70</f>
        <v>0</v>
      </c>
    </row>
    <row r="71" spans="1:8" x14ac:dyDescent="0.25">
      <c r="A71" s="27" t="s">
        <v>33</v>
      </c>
      <c r="B71" s="13">
        <v>90392</v>
      </c>
      <c r="C71" s="18">
        <f>VLOOKUP(B71,'[1]DE-PARA 15'!A:B,2,0)</f>
        <v>1430</v>
      </c>
      <c r="D71" s="40" t="s">
        <v>155</v>
      </c>
      <c r="E71" s="13" t="s">
        <v>154</v>
      </c>
      <c r="F71" s="13">
        <v>0.09</v>
      </c>
      <c r="G71" s="27">
        <f>VLOOKUP(A71,'[1]ORÇAMENTO-15KV'!A:B,2,0)*F71</f>
        <v>0</v>
      </c>
      <c r="H71" s="41">
        <f>VLOOKUP(B71,'[1]DE-PARA 15'!A:D,4,0)*G71</f>
        <v>0</v>
      </c>
    </row>
    <row r="72" spans="1:8" x14ac:dyDescent="0.25">
      <c r="A72" s="27" t="s">
        <v>33</v>
      </c>
      <c r="B72" s="13">
        <v>90253</v>
      </c>
      <c r="C72" s="18">
        <f>VLOOKUP(B72,'[1]DE-PARA 15'!A:B,2,0)</f>
        <v>9115</v>
      </c>
      <c r="D72" s="40" t="s">
        <v>156</v>
      </c>
      <c r="E72" s="13" t="s">
        <v>152</v>
      </c>
      <c r="F72" s="13">
        <v>6</v>
      </c>
      <c r="G72" s="27">
        <f>VLOOKUP(A72,'[1]ORÇAMENTO-15KV'!A:B,2,0)*F72</f>
        <v>0</v>
      </c>
      <c r="H72" s="41">
        <f>VLOOKUP(B72,'[1]DE-PARA 15'!A:D,4,0)*G72</f>
        <v>0</v>
      </c>
    </row>
    <row r="73" spans="1:8" x14ac:dyDescent="0.25">
      <c r="A73" s="27" t="s">
        <v>33</v>
      </c>
      <c r="B73" s="13">
        <v>90443</v>
      </c>
      <c r="C73" s="18">
        <f>VLOOKUP(B73,'[1]DE-PARA 15'!A:B,2,0)</f>
        <v>3216</v>
      </c>
      <c r="D73" s="40" t="s">
        <v>169</v>
      </c>
      <c r="E73" s="13" t="s">
        <v>152</v>
      </c>
      <c r="F73" s="13">
        <v>4</v>
      </c>
      <c r="G73" s="27">
        <f>VLOOKUP(A73,'[1]ORÇAMENTO-15KV'!A:B,2,0)*F73</f>
        <v>0</v>
      </c>
      <c r="H73" s="41">
        <f>VLOOKUP(B73,'[1]DE-PARA 15'!A:D,4,0)*G73</f>
        <v>0</v>
      </c>
    </row>
    <row r="74" spans="1:8" ht="15.75" x14ac:dyDescent="0.3">
      <c r="A74" s="27" t="s">
        <v>33</v>
      </c>
      <c r="B74" s="19">
        <v>90362</v>
      </c>
      <c r="C74" s="19">
        <v>2342</v>
      </c>
      <c r="D74" s="43" t="s">
        <v>161</v>
      </c>
      <c r="E74" s="13" t="s">
        <v>162</v>
      </c>
      <c r="F74" s="13">
        <v>4</v>
      </c>
      <c r="G74" s="27">
        <f>VLOOKUP(A74,'[1]ORÇAMENTO-15KV'!A:B,2,0)*F74</f>
        <v>0</v>
      </c>
      <c r="H74" s="41">
        <f>VLOOKUP(B74,'[1]DE-PARA 15'!A:D,4,0)*G74</f>
        <v>0</v>
      </c>
    </row>
    <row r="75" spans="1:8" ht="15.75" x14ac:dyDescent="0.3">
      <c r="A75" s="27" t="s">
        <v>33</v>
      </c>
      <c r="B75" s="19">
        <v>90376</v>
      </c>
      <c r="C75" s="18">
        <f>VLOOKUP(B75,'[1]DE-PARA 15'!A:B,2,0)</f>
        <v>10206</v>
      </c>
      <c r="D75" s="31" t="s">
        <v>157</v>
      </c>
      <c r="E75" s="13" t="s">
        <v>152</v>
      </c>
      <c r="F75" s="13">
        <v>1</v>
      </c>
      <c r="G75" s="27">
        <f>VLOOKUP(A75,'[1]ORÇAMENTO-15KV'!A:B,2,0)*F75</f>
        <v>0</v>
      </c>
      <c r="H75" s="41">
        <f>VLOOKUP(B75,'[1]DE-PARA 15'!A:D,4,0)*G75</f>
        <v>0</v>
      </c>
    </row>
    <row r="76" spans="1:8" x14ac:dyDescent="0.25">
      <c r="A76" s="27" t="s">
        <v>33</v>
      </c>
      <c r="B76" s="13">
        <v>90380</v>
      </c>
      <c r="C76" s="18">
        <f>VLOOKUP(B76,'[1]DE-PARA 15'!A:B,2,0)</f>
        <v>3492</v>
      </c>
      <c r="D76" s="40" t="s">
        <v>171</v>
      </c>
      <c r="E76" s="13" t="s">
        <v>152</v>
      </c>
      <c r="F76" s="13">
        <v>3</v>
      </c>
      <c r="G76" s="27">
        <f>VLOOKUP(A76,'[1]ORÇAMENTO-15KV'!A:B,2,0)*F76</f>
        <v>0</v>
      </c>
      <c r="H76" s="41">
        <f>VLOOKUP(B76,'[1]DE-PARA 15'!A:D,4,0)*G76</f>
        <v>0</v>
      </c>
    </row>
    <row r="77" spans="1:8" ht="15.75" x14ac:dyDescent="0.3">
      <c r="A77" s="27" t="s">
        <v>33</v>
      </c>
      <c r="B77" s="13">
        <v>90249</v>
      </c>
      <c r="C77" s="18">
        <f>VLOOKUP(B77,'[1]DE-PARA 15'!A:B,2,0)</f>
        <v>31031</v>
      </c>
      <c r="D77" s="42" t="s">
        <v>168</v>
      </c>
      <c r="E77" s="13" t="s">
        <v>152</v>
      </c>
      <c r="F77" s="13">
        <v>6</v>
      </c>
      <c r="G77" s="27">
        <f>VLOOKUP(A77,'[1]ORÇAMENTO-15KV'!A:B,2,0)*F77</f>
        <v>0</v>
      </c>
      <c r="H77" s="41">
        <f>VLOOKUP(B77,'[1]DE-PARA 15'!A:D,4,0)*G77</f>
        <v>0</v>
      </c>
    </row>
    <row r="78" spans="1:8" x14ac:dyDescent="0.25">
      <c r="A78" s="27" t="s">
        <v>41</v>
      </c>
      <c r="B78" s="13">
        <v>90389</v>
      </c>
      <c r="C78" s="18">
        <f>VLOOKUP(B78,'[1]DE-PARA 15'!A:B,2,0)</f>
        <v>3030</v>
      </c>
      <c r="D78" s="40" t="s">
        <v>151</v>
      </c>
      <c r="E78" s="13" t="s">
        <v>152</v>
      </c>
      <c r="F78" s="13">
        <v>10</v>
      </c>
      <c r="G78" s="27">
        <f>VLOOKUP(A78,'[1]ORÇAMENTO-15KV'!A:B,2,0)*F78</f>
        <v>0</v>
      </c>
      <c r="H78" s="41">
        <f>VLOOKUP(B78,'[1]DE-PARA 15'!A:D,4,0)*G78</f>
        <v>0</v>
      </c>
    </row>
    <row r="79" spans="1:8" x14ac:dyDescent="0.25">
      <c r="A79" s="27" t="s">
        <v>41</v>
      </c>
      <c r="B79" s="13">
        <v>90404</v>
      </c>
      <c r="C79" s="18">
        <f>VLOOKUP(B79,'[1]DE-PARA 15'!A:B,2,0)</f>
        <v>3179</v>
      </c>
      <c r="D79" s="40" t="s">
        <v>167</v>
      </c>
      <c r="E79" s="13" t="s">
        <v>152</v>
      </c>
      <c r="F79" s="13">
        <v>2</v>
      </c>
      <c r="G79" s="27">
        <f>VLOOKUP(A79,'[1]ORÇAMENTO-15KV'!A:B,2,0)*F79</f>
        <v>0</v>
      </c>
      <c r="H79" s="41">
        <f>VLOOKUP(B79,'[1]DE-PARA 15'!A:D,4,0)*G79</f>
        <v>0</v>
      </c>
    </row>
    <row r="80" spans="1:8" x14ac:dyDescent="0.25">
      <c r="A80" s="27" t="s">
        <v>41</v>
      </c>
      <c r="B80" s="13">
        <v>90391</v>
      </c>
      <c r="C80" s="18">
        <f>VLOOKUP(B80,'[1]DE-PARA 15'!A:B,2,0)</f>
        <v>1575</v>
      </c>
      <c r="D80" s="40" t="s">
        <v>153</v>
      </c>
      <c r="E80" s="13" t="s">
        <v>154</v>
      </c>
      <c r="F80" s="13">
        <v>0.15</v>
      </c>
      <c r="G80" s="27">
        <f>VLOOKUP(A80,'[1]ORÇAMENTO-15KV'!A:B,2,0)*F80</f>
        <v>0</v>
      </c>
      <c r="H80" s="41">
        <f>VLOOKUP(B80,'[1]DE-PARA 15'!A:D,4,0)*G80</f>
        <v>0</v>
      </c>
    </row>
    <row r="81" spans="1:8" x14ac:dyDescent="0.25">
      <c r="A81" s="27" t="s">
        <v>41</v>
      </c>
      <c r="B81" s="13">
        <v>90392</v>
      </c>
      <c r="C81" s="18">
        <f>VLOOKUP(B81,'[1]DE-PARA 15'!A:B,2,0)</f>
        <v>1430</v>
      </c>
      <c r="D81" s="40" t="s">
        <v>155</v>
      </c>
      <c r="E81" s="13" t="s">
        <v>154</v>
      </c>
      <c r="F81" s="13">
        <v>0.09</v>
      </c>
      <c r="G81" s="27">
        <f>VLOOKUP(A81,'[1]ORÇAMENTO-15KV'!A:B,2,0)*F81</f>
        <v>0</v>
      </c>
      <c r="H81" s="41">
        <f>VLOOKUP(B81,'[1]DE-PARA 15'!A:D,4,0)*G81</f>
        <v>0</v>
      </c>
    </row>
    <row r="82" spans="1:8" x14ac:dyDescent="0.25">
      <c r="A82" s="27" t="s">
        <v>41</v>
      </c>
      <c r="B82" s="13">
        <v>90253</v>
      </c>
      <c r="C82" s="18">
        <f>VLOOKUP(B82,'[1]DE-PARA 15'!A:B,2,0)</f>
        <v>9115</v>
      </c>
      <c r="D82" s="40" t="s">
        <v>156</v>
      </c>
      <c r="E82" s="13" t="s">
        <v>152</v>
      </c>
      <c r="F82" s="13">
        <v>6</v>
      </c>
      <c r="G82" s="27">
        <f>VLOOKUP(A82,'[1]ORÇAMENTO-15KV'!A:B,2,0)*F82</f>
        <v>0</v>
      </c>
      <c r="H82" s="41">
        <f>VLOOKUP(B82,'[1]DE-PARA 15'!A:D,4,0)*G82</f>
        <v>0</v>
      </c>
    </row>
    <row r="83" spans="1:8" x14ac:dyDescent="0.25">
      <c r="A83" s="27" t="s">
        <v>41</v>
      </c>
      <c r="B83" s="13">
        <v>670205</v>
      </c>
      <c r="C83" s="18">
        <f>VLOOKUP(B83,'[1]DE-PARA 15'!A:B,2,0)</f>
        <v>3205</v>
      </c>
      <c r="D83" s="40" t="s">
        <v>170</v>
      </c>
      <c r="E83" s="13" t="s">
        <v>152</v>
      </c>
      <c r="F83" s="13">
        <v>2</v>
      </c>
      <c r="G83" s="27">
        <f>VLOOKUP(A83,'[1]ORÇAMENTO-15KV'!A:B,2,0)*F83</f>
        <v>0</v>
      </c>
      <c r="H83" s="41">
        <f>VLOOKUP(B83,'[1]DE-PARA 15'!A:D,4,0)*G83</f>
        <v>0</v>
      </c>
    </row>
    <row r="84" spans="1:8" ht="15.75" x14ac:dyDescent="0.3">
      <c r="A84" s="27" t="s">
        <v>41</v>
      </c>
      <c r="B84" s="19">
        <v>90362</v>
      </c>
      <c r="C84" s="19">
        <v>2342</v>
      </c>
      <c r="D84" s="43" t="s">
        <v>161</v>
      </c>
      <c r="E84" s="13" t="s">
        <v>162</v>
      </c>
      <c r="F84" s="13">
        <v>4</v>
      </c>
      <c r="G84" s="27">
        <f>VLOOKUP(A84,'[1]ORÇAMENTO-15KV'!A:B,2,0)*F84</f>
        <v>0</v>
      </c>
      <c r="H84" s="41">
        <f>VLOOKUP(B84,'[1]DE-PARA 15'!A:D,4,0)*G84</f>
        <v>0</v>
      </c>
    </row>
    <row r="85" spans="1:8" ht="15.75" x14ac:dyDescent="0.3">
      <c r="A85" s="27" t="s">
        <v>41</v>
      </c>
      <c r="B85" s="19">
        <v>90376</v>
      </c>
      <c r="C85" s="18">
        <f>VLOOKUP(B85,'[1]DE-PARA 15'!A:B,2,0)</f>
        <v>10206</v>
      </c>
      <c r="D85" s="31" t="s">
        <v>157</v>
      </c>
      <c r="E85" s="13" t="s">
        <v>152</v>
      </c>
      <c r="F85" s="13">
        <v>1</v>
      </c>
      <c r="G85" s="27">
        <f>VLOOKUP(A85,'[1]ORÇAMENTO-15KV'!A:B,2,0)*F85</f>
        <v>0</v>
      </c>
      <c r="H85" s="41">
        <f>VLOOKUP(B85,'[1]DE-PARA 15'!A:D,4,0)*G85</f>
        <v>0</v>
      </c>
    </row>
    <row r="86" spans="1:8" x14ac:dyDescent="0.25">
      <c r="A86" s="27" t="s">
        <v>41</v>
      </c>
      <c r="B86" s="13">
        <v>90380</v>
      </c>
      <c r="C86" s="18">
        <f>VLOOKUP(B86,'[1]DE-PARA 15'!A:B,2,0)</f>
        <v>3492</v>
      </c>
      <c r="D86" s="40" t="s">
        <v>171</v>
      </c>
      <c r="E86" s="13" t="s">
        <v>152</v>
      </c>
      <c r="F86" s="13">
        <v>3</v>
      </c>
      <c r="G86" s="27">
        <f>VLOOKUP(A86,'[1]ORÇAMENTO-15KV'!A:B,2,0)*F86</f>
        <v>0</v>
      </c>
      <c r="H86" s="41">
        <f>VLOOKUP(B86,'[1]DE-PARA 15'!A:D,4,0)*G86</f>
        <v>0</v>
      </c>
    </row>
    <row r="87" spans="1:8" ht="15.75" x14ac:dyDescent="0.3">
      <c r="A87" s="27" t="s">
        <v>41</v>
      </c>
      <c r="B87" s="13">
        <v>90249</v>
      </c>
      <c r="C87" s="18">
        <f>VLOOKUP(B87,'[1]DE-PARA 15'!A:B,2,0)</f>
        <v>31031</v>
      </c>
      <c r="D87" s="42" t="s">
        <v>168</v>
      </c>
      <c r="E87" s="13" t="s">
        <v>152</v>
      </c>
      <c r="F87" s="13">
        <v>6</v>
      </c>
      <c r="G87" s="27">
        <f>VLOOKUP(A87,'[1]ORÇAMENTO-15KV'!A:B,2,0)*F87</f>
        <v>0</v>
      </c>
      <c r="H87" s="41">
        <f>VLOOKUP(B87,'[1]DE-PARA 15'!A:D,4,0)*G87</f>
        <v>0</v>
      </c>
    </row>
    <row r="88" spans="1:8" x14ac:dyDescent="0.25">
      <c r="A88" s="27" t="s">
        <v>27</v>
      </c>
      <c r="B88" s="13">
        <v>90389</v>
      </c>
      <c r="C88" s="18">
        <f>VLOOKUP(B88,'[1]DE-PARA 15'!A:B,2,0)</f>
        <v>3030</v>
      </c>
      <c r="D88" s="40" t="s">
        <v>151</v>
      </c>
      <c r="E88" s="13" t="s">
        <v>152</v>
      </c>
      <c r="F88" s="13">
        <v>10</v>
      </c>
      <c r="G88" s="27">
        <f>VLOOKUP(A88,'[1]ORÇAMENTO-15KV'!A:B,2,0)*F88</f>
        <v>0</v>
      </c>
      <c r="H88" s="41">
        <f>VLOOKUP(B88,'[1]DE-PARA 15'!A:D,4,0)*G88</f>
        <v>0</v>
      </c>
    </row>
    <row r="89" spans="1:8" x14ac:dyDescent="0.25">
      <c r="A89" s="27" t="s">
        <v>27</v>
      </c>
      <c r="B89" s="13">
        <v>90404</v>
      </c>
      <c r="C89" s="18">
        <f>VLOOKUP(B89,'[1]DE-PARA 15'!A:B,2,0)</f>
        <v>3179</v>
      </c>
      <c r="D89" s="40" t="s">
        <v>159</v>
      </c>
      <c r="E89" s="13" t="s">
        <v>152</v>
      </c>
      <c r="F89" s="13">
        <v>2</v>
      </c>
      <c r="G89" s="27">
        <f>VLOOKUP(A89,'[1]ORÇAMENTO-15KV'!A:B,2,0)*F89</f>
        <v>0</v>
      </c>
      <c r="H89" s="41">
        <f>VLOOKUP(B89,'[1]DE-PARA 15'!A:D,4,0)*G89</f>
        <v>0</v>
      </c>
    </row>
    <row r="90" spans="1:8" x14ac:dyDescent="0.25">
      <c r="A90" s="27" t="s">
        <v>27</v>
      </c>
      <c r="B90" s="13">
        <v>90448</v>
      </c>
      <c r="C90" s="18">
        <f>VLOOKUP(B90,'[1]DE-PARA 15'!A:B,2,0)</f>
        <v>3195</v>
      </c>
      <c r="D90" s="40" t="s">
        <v>163</v>
      </c>
      <c r="E90" s="13" t="s">
        <v>152</v>
      </c>
      <c r="F90" s="13">
        <v>3</v>
      </c>
      <c r="G90" s="27">
        <f>VLOOKUP(A90,'[1]ORÇAMENTO-15KV'!A:B,2,0)*F90</f>
        <v>0</v>
      </c>
      <c r="H90" s="41">
        <f>VLOOKUP(B90,'[1]DE-PARA 15'!A:D,4,0)*G90</f>
        <v>0</v>
      </c>
    </row>
    <row r="91" spans="1:8" x14ac:dyDescent="0.25">
      <c r="A91" s="27" t="s">
        <v>27</v>
      </c>
      <c r="B91" s="13">
        <v>90277</v>
      </c>
      <c r="C91" s="18">
        <f>VLOOKUP(B91,'[1]DE-PARA 15'!A:B,2,0)</f>
        <v>9010</v>
      </c>
      <c r="D91" s="40" t="s">
        <v>164</v>
      </c>
      <c r="E91" s="13" t="s">
        <v>152</v>
      </c>
      <c r="F91" s="13">
        <v>3</v>
      </c>
      <c r="G91" s="27">
        <f>VLOOKUP(A91,'[1]ORÇAMENTO-15KV'!A:B,2,0)*F91</f>
        <v>0</v>
      </c>
      <c r="H91" s="41">
        <f>VLOOKUP(B91,'[1]DE-PARA 15'!A:D,4,0)*G91</f>
        <v>0</v>
      </c>
    </row>
    <row r="92" spans="1:8" x14ac:dyDescent="0.25">
      <c r="A92" s="27" t="s">
        <v>27</v>
      </c>
      <c r="B92" s="13">
        <v>90440</v>
      </c>
      <c r="C92" s="18">
        <f>VLOOKUP(B92,'[1]DE-PARA 15'!A:B,2,0)</f>
        <v>3040</v>
      </c>
      <c r="D92" s="40" t="s">
        <v>165</v>
      </c>
      <c r="E92" s="13" t="s">
        <v>152</v>
      </c>
      <c r="F92" s="13">
        <v>3</v>
      </c>
      <c r="G92" s="27">
        <f>VLOOKUP(A92,'[1]ORÇAMENTO-15KV'!A:B,2,0)*F92</f>
        <v>0</v>
      </c>
      <c r="H92" s="41">
        <f>VLOOKUP(B92,'[1]DE-PARA 15'!A:D,4,0)*G92</f>
        <v>0</v>
      </c>
    </row>
    <row r="93" spans="1:8" x14ac:dyDescent="0.25">
      <c r="A93" s="27" t="s">
        <v>27</v>
      </c>
      <c r="B93" s="13">
        <v>90444</v>
      </c>
      <c r="C93" s="18">
        <f>VLOOKUP(B93,'[1]DE-PARA 15'!A:B,2,0)</f>
        <v>3210</v>
      </c>
      <c r="D93" s="40" t="s">
        <v>160</v>
      </c>
      <c r="E93" s="13" t="s">
        <v>152</v>
      </c>
      <c r="F93" s="13">
        <v>4</v>
      </c>
      <c r="G93" s="27">
        <f>VLOOKUP(A93,'[1]ORÇAMENTO-15KV'!A:B,2,0)*F93</f>
        <v>0</v>
      </c>
      <c r="H93" s="41">
        <f>VLOOKUP(B93,'[1]DE-PARA 15'!A:D,4,0)*G93</f>
        <v>0</v>
      </c>
    </row>
    <row r="94" spans="1:8" ht="15.75" x14ac:dyDescent="0.3">
      <c r="A94" s="27" t="s">
        <v>27</v>
      </c>
      <c r="B94" s="19">
        <v>90362</v>
      </c>
      <c r="C94" s="19">
        <v>2342</v>
      </c>
      <c r="D94" s="43" t="s">
        <v>161</v>
      </c>
      <c r="E94" s="13" t="s">
        <v>162</v>
      </c>
      <c r="F94" s="13">
        <v>4</v>
      </c>
      <c r="G94" s="27">
        <f>VLOOKUP(A94,'[1]ORÇAMENTO-15KV'!A:B,2,0)*F94</f>
        <v>0</v>
      </c>
      <c r="H94" s="41">
        <f>VLOOKUP(B94,'[1]DE-PARA 15'!A:D,4,0)*G94</f>
        <v>0</v>
      </c>
    </row>
    <row r="95" spans="1:8" ht="15.75" x14ac:dyDescent="0.3">
      <c r="A95" s="27" t="s">
        <v>27</v>
      </c>
      <c r="B95" s="19">
        <v>90376</v>
      </c>
      <c r="C95" s="18">
        <f>VLOOKUP(B95,'[1]DE-PARA 15'!A:B,2,0)</f>
        <v>10206</v>
      </c>
      <c r="D95" s="31" t="s">
        <v>157</v>
      </c>
      <c r="E95" s="13" t="s">
        <v>152</v>
      </c>
      <c r="F95" s="13">
        <v>1</v>
      </c>
      <c r="G95" s="27">
        <f>VLOOKUP(A95,'[1]ORÇAMENTO-15KV'!A:B,2,0)*F95</f>
        <v>0</v>
      </c>
      <c r="H95" s="41">
        <f>VLOOKUP(B95,'[1]DE-PARA 15'!A:D,4,0)*G95</f>
        <v>0</v>
      </c>
    </row>
    <row r="96" spans="1:8" x14ac:dyDescent="0.25">
      <c r="A96" s="27" t="s">
        <v>27</v>
      </c>
      <c r="B96" s="13">
        <v>90380</v>
      </c>
      <c r="C96" s="18">
        <f>VLOOKUP(B96,'[1]DE-PARA 15'!A:B,2,0)</f>
        <v>3492</v>
      </c>
      <c r="D96" s="40" t="s">
        <v>171</v>
      </c>
      <c r="E96" s="13" t="s">
        <v>152</v>
      </c>
      <c r="F96" s="13">
        <v>3</v>
      </c>
      <c r="G96" s="27">
        <f>VLOOKUP(A96,'[1]ORÇAMENTO-15KV'!A:B,2,0)*F96</f>
        <v>0</v>
      </c>
      <c r="H96" s="41">
        <f>VLOOKUP(B96,'[1]DE-PARA 15'!A:D,4,0)*G96</f>
        <v>0</v>
      </c>
    </row>
    <row r="97" spans="1:8" x14ac:dyDescent="0.25">
      <c r="A97" s="27" t="s">
        <v>27</v>
      </c>
      <c r="B97" s="13">
        <v>90387</v>
      </c>
      <c r="C97" s="18">
        <v>0</v>
      </c>
      <c r="D97" s="40" t="s">
        <v>166</v>
      </c>
      <c r="E97" s="13" t="s">
        <v>152</v>
      </c>
      <c r="F97" s="13">
        <v>3</v>
      </c>
      <c r="G97" s="27">
        <f>VLOOKUP(A97,'[1]ORÇAMENTO-15KV'!A:B,2,0)*F97</f>
        <v>0</v>
      </c>
      <c r="H97" s="41">
        <f>VLOOKUP(B97,'[1]DE-PARA 15'!A:D,4,0)*G97</f>
        <v>0</v>
      </c>
    </row>
    <row r="98" spans="1:8" x14ac:dyDescent="0.25">
      <c r="A98" s="27" t="s">
        <v>35</v>
      </c>
      <c r="B98" s="13">
        <v>90389</v>
      </c>
      <c r="C98" s="18">
        <f>VLOOKUP(B98,'[1]DE-PARA 15'!A:B,2,0)</f>
        <v>3030</v>
      </c>
      <c r="D98" s="40" t="s">
        <v>151</v>
      </c>
      <c r="E98" s="13" t="s">
        <v>152</v>
      </c>
      <c r="F98" s="13">
        <v>10</v>
      </c>
      <c r="G98" s="27">
        <f>VLOOKUP(A98,'[1]ORÇAMENTO-15KV'!A:B,2,0)*F98</f>
        <v>0</v>
      </c>
      <c r="H98" s="41">
        <f>VLOOKUP(B98,'[1]DE-PARA 15'!A:D,4,0)*G98</f>
        <v>0</v>
      </c>
    </row>
    <row r="99" spans="1:8" x14ac:dyDescent="0.25">
      <c r="A99" s="27" t="s">
        <v>35</v>
      </c>
      <c r="B99" s="13">
        <v>90404</v>
      </c>
      <c r="C99" s="18">
        <f>VLOOKUP(B99,'[1]DE-PARA 15'!A:B,2,0)</f>
        <v>3179</v>
      </c>
      <c r="D99" s="40" t="s">
        <v>159</v>
      </c>
      <c r="E99" s="13" t="s">
        <v>152</v>
      </c>
      <c r="F99" s="13">
        <v>2</v>
      </c>
      <c r="G99" s="27">
        <f>VLOOKUP(A99,'[1]ORÇAMENTO-15KV'!A:B,2,0)*F99</f>
        <v>0</v>
      </c>
      <c r="H99" s="41">
        <f>VLOOKUP(B99,'[1]DE-PARA 15'!A:D,4,0)*G99</f>
        <v>0</v>
      </c>
    </row>
    <row r="100" spans="1:8" x14ac:dyDescent="0.25">
      <c r="A100" s="27" t="s">
        <v>35</v>
      </c>
      <c r="B100" s="13">
        <v>90448</v>
      </c>
      <c r="C100" s="18">
        <f>VLOOKUP(B100,'[1]DE-PARA 15'!A:B,2,0)</f>
        <v>3195</v>
      </c>
      <c r="D100" s="40" t="s">
        <v>163</v>
      </c>
      <c r="E100" s="13" t="s">
        <v>152</v>
      </c>
      <c r="F100" s="13">
        <v>3</v>
      </c>
      <c r="G100" s="27">
        <f>VLOOKUP(A100,'[1]ORÇAMENTO-15KV'!A:B,2,0)*F100</f>
        <v>0</v>
      </c>
      <c r="H100" s="41">
        <f>VLOOKUP(B100,'[1]DE-PARA 15'!A:D,4,0)*G100</f>
        <v>0</v>
      </c>
    </row>
    <row r="101" spans="1:8" x14ac:dyDescent="0.25">
      <c r="A101" s="27" t="s">
        <v>35</v>
      </c>
      <c r="B101" s="13">
        <v>90277</v>
      </c>
      <c r="C101" s="18">
        <f>VLOOKUP(B101,'[1]DE-PARA 15'!A:B,2,0)</f>
        <v>9010</v>
      </c>
      <c r="D101" s="40" t="s">
        <v>164</v>
      </c>
      <c r="E101" s="13" t="s">
        <v>152</v>
      </c>
      <c r="F101" s="13">
        <v>3</v>
      </c>
      <c r="G101" s="27">
        <f>VLOOKUP(A101,'[1]ORÇAMENTO-15KV'!A:B,2,0)*F101</f>
        <v>0</v>
      </c>
      <c r="H101" s="41">
        <f>VLOOKUP(B101,'[1]DE-PARA 15'!A:D,4,0)*G101</f>
        <v>0</v>
      </c>
    </row>
    <row r="102" spans="1:8" x14ac:dyDescent="0.25">
      <c r="A102" s="27" t="s">
        <v>35</v>
      </c>
      <c r="B102" s="13">
        <v>90440</v>
      </c>
      <c r="C102" s="18">
        <f>VLOOKUP(B102,'[1]DE-PARA 15'!A:B,2,0)</f>
        <v>3040</v>
      </c>
      <c r="D102" s="40" t="s">
        <v>165</v>
      </c>
      <c r="E102" s="13" t="s">
        <v>152</v>
      </c>
      <c r="F102" s="13">
        <v>3</v>
      </c>
      <c r="G102" s="27">
        <f>VLOOKUP(A102,'[1]ORÇAMENTO-15KV'!A:B,2,0)*F102</f>
        <v>0</v>
      </c>
      <c r="H102" s="41">
        <f>VLOOKUP(B102,'[1]DE-PARA 15'!A:D,4,0)*G102</f>
        <v>0</v>
      </c>
    </row>
    <row r="103" spans="1:8" x14ac:dyDescent="0.25">
      <c r="A103" s="27" t="s">
        <v>35</v>
      </c>
      <c r="B103" s="13">
        <v>90443</v>
      </c>
      <c r="C103" s="18">
        <f>VLOOKUP(B103,'[1]DE-PARA 15'!A:B,2,0)</f>
        <v>3216</v>
      </c>
      <c r="D103" s="40" t="s">
        <v>169</v>
      </c>
      <c r="E103" s="13" t="s">
        <v>152</v>
      </c>
      <c r="F103" s="13">
        <v>4</v>
      </c>
      <c r="G103" s="27">
        <f>VLOOKUP(A103,'[1]ORÇAMENTO-15KV'!A:B,2,0)*F103</f>
        <v>0</v>
      </c>
      <c r="H103" s="41">
        <f>VLOOKUP(B103,'[1]DE-PARA 15'!A:D,4,0)*G103</f>
        <v>0</v>
      </c>
    </row>
    <row r="104" spans="1:8" ht="15.75" x14ac:dyDescent="0.3">
      <c r="A104" s="27" t="s">
        <v>35</v>
      </c>
      <c r="B104" s="19">
        <v>90362</v>
      </c>
      <c r="C104" s="19">
        <v>2342</v>
      </c>
      <c r="D104" s="43" t="s">
        <v>161</v>
      </c>
      <c r="E104" s="13" t="s">
        <v>162</v>
      </c>
      <c r="F104" s="13">
        <v>4</v>
      </c>
      <c r="G104" s="27">
        <f>VLOOKUP(A104,'[1]ORÇAMENTO-15KV'!A:B,2,0)*F104</f>
        <v>0</v>
      </c>
      <c r="H104" s="41">
        <f>VLOOKUP(B104,'[1]DE-PARA 15'!A:D,4,0)*G104</f>
        <v>0</v>
      </c>
    </row>
    <row r="105" spans="1:8" ht="15.75" x14ac:dyDescent="0.3">
      <c r="A105" s="27" t="s">
        <v>35</v>
      </c>
      <c r="B105" s="19">
        <v>90376</v>
      </c>
      <c r="C105" s="18">
        <f>VLOOKUP(B105,'[1]DE-PARA 15'!A:B,2,0)</f>
        <v>10206</v>
      </c>
      <c r="D105" s="31" t="s">
        <v>157</v>
      </c>
      <c r="E105" s="13" t="s">
        <v>152</v>
      </c>
      <c r="F105" s="13">
        <v>1</v>
      </c>
      <c r="G105" s="27">
        <f>VLOOKUP(A105,'[1]ORÇAMENTO-15KV'!A:B,2,0)*F105</f>
        <v>0</v>
      </c>
      <c r="H105" s="41">
        <f>VLOOKUP(B105,'[1]DE-PARA 15'!A:D,4,0)*G105</f>
        <v>0</v>
      </c>
    </row>
    <row r="106" spans="1:8" x14ac:dyDescent="0.25">
      <c r="A106" s="27" t="s">
        <v>35</v>
      </c>
      <c r="B106" s="13">
        <v>90380</v>
      </c>
      <c r="C106" s="18">
        <f>VLOOKUP(B106,'[1]DE-PARA 15'!A:B,2,0)</f>
        <v>3492</v>
      </c>
      <c r="D106" s="40" t="s">
        <v>171</v>
      </c>
      <c r="E106" s="13" t="s">
        <v>152</v>
      </c>
      <c r="F106" s="13">
        <v>3</v>
      </c>
      <c r="G106" s="27">
        <f>VLOOKUP(A106,'[1]ORÇAMENTO-15KV'!A:B,2,0)*F106</f>
        <v>0</v>
      </c>
      <c r="H106" s="41">
        <f>VLOOKUP(B106,'[1]DE-PARA 15'!A:D,4,0)*G106</f>
        <v>0</v>
      </c>
    </row>
    <row r="107" spans="1:8" x14ac:dyDescent="0.25">
      <c r="A107" s="27" t="s">
        <v>35</v>
      </c>
      <c r="B107" s="13">
        <v>90387</v>
      </c>
      <c r="C107" s="18">
        <v>0</v>
      </c>
      <c r="D107" s="40" t="s">
        <v>166</v>
      </c>
      <c r="E107" s="13" t="s">
        <v>152</v>
      </c>
      <c r="F107" s="13">
        <v>3</v>
      </c>
      <c r="G107" s="27">
        <f>VLOOKUP(A107,'[1]ORÇAMENTO-15KV'!A:B,2,0)*F107</f>
        <v>0</v>
      </c>
      <c r="H107" s="41">
        <f>VLOOKUP(B107,'[1]DE-PARA 15'!A:D,4,0)*G107</f>
        <v>0</v>
      </c>
    </row>
    <row r="108" spans="1:8" x14ac:dyDescent="0.25">
      <c r="A108" s="27" t="s">
        <v>43</v>
      </c>
      <c r="B108" s="13">
        <v>90389</v>
      </c>
      <c r="C108" s="18">
        <f>VLOOKUP(B108,'[1]DE-PARA 15'!A:B,2,0)</f>
        <v>3030</v>
      </c>
      <c r="D108" s="40" t="s">
        <v>151</v>
      </c>
      <c r="E108" s="13" t="s">
        <v>152</v>
      </c>
      <c r="F108" s="13">
        <v>10</v>
      </c>
      <c r="G108" s="27">
        <f>VLOOKUP(A108,'[1]ORÇAMENTO-15KV'!A:B,2,0)*F108</f>
        <v>0</v>
      </c>
      <c r="H108" s="41">
        <f>VLOOKUP(B108,'[1]DE-PARA 15'!A:D,4,0)*G108</f>
        <v>0</v>
      </c>
    </row>
    <row r="109" spans="1:8" x14ac:dyDescent="0.25">
      <c r="A109" s="27" t="s">
        <v>43</v>
      </c>
      <c r="B109" s="13">
        <v>90404</v>
      </c>
      <c r="C109" s="18">
        <f>VLOOKUP(B109,'[1]DE-PARA 15'!A:B,2,0)</f>
        <v>3179</v>
      </c>
      <c r="D109" s="40" t="s">
        <v>159</v>
      </c>
      <c r="E109" s="13" t="s">
        <v>152</v>
      </c>
      <c r="F109" s="13">
        <v>2</v>
      </c>
      <c r="G109" s="27">
        <f>VLOOKUP(A109,'[1]ORÇAMENTO-15KV'!A:B,2,0)*F109</f>
        <v>0</v>
      </c>
      <c r="H109" s="41">
        <f>VLOOKUP(B109,'[1]DE-PARA 15'!A:D,4,0)*G109</f>
        <v>0</v>
      </c>
    </row>
    <row r="110" spans="1:8" x14ac:dyDescent="0.25">
      <c r="A110" s="27" t="s">
        <v>43</v>
      </c>
      <c r="B110" s="13">
        <v>90448</v>
      </c>
      <c r="C110" s="18">
        <f>VLOOKUP(B110,'[1]DE-PARA 15'!A:B,2,0)</f>
        <v>3195</v>
      </c>
      <c r="D110" s="40" t="s">
        <v>163</v>
      </c>
      <c r="E110" s="13" t="s">
        <v>152</v>
      </c>
      <c r="F110" s="13">
        <v>3</v>
      </c>
      <c r="G110" s="27">
        <f>VLOOKUP(A110,'[1]ORÇAMENTO-15KV'!A:B,2,0)*F110</f>
        <v>0</v>
      </c>
      <c r="H110" s="41">
        <f>VLOOKUP(B110,'[1]DE-PARA 15'!A:D,4,0)*G110</f>
        <v>0</v>
      </c>
    </row>
    <row r="111" spans="1:8" x14ac:dyDescent="0.25">
      <c r="A111" s="27" t="s">
        <v>43</v>
      </c>
      <c r="B111" s="13">
        <v>90277</v>
      </c>
      <c r="C111" s="18">
        <f>VLOOKUP(B111,'[1]DE-PARA 15'!A:B,2,0)</f>
        <v>9010</v>
      </c>
      <c r="D111" s="40" t="s">
        <v>164</v>
      </c>
      <c r="E111" s="13" t="s">
        <v>152</v>
      </c>
      <c r="F111" s="13">
        <v>3</v>
      </c>
      <c r="G111" s="27">
        <f>VLOOKUP(A111,'[1]ORÇAMENTO-15KV'!A:B,2,0)*F111</f>
        <v>0</v>
      </c>
      <c r="H111" s="41">
        <f>VLOOKUP(B111,'[1]DE-PARA 15'!A:D,4,0)*G111</f>
        <v>0</v>
      </c>
    </row>
    <row r="112" spans="1:8" x14ac:dyDescent="0.25">
      <c r="A112" s="27" t="s">
        <v>43</v>
      </c>
      <c r="B112" s="13">
        <v>90440</v>
      </c>
      <c r="C112" s="18">
        <f>VLOOKUP(B112,'[1]DE-PARA 15'!A:B,2,0)</f>
        <v>3040</v>
      </c>
      <c r="D112" s="40" t="s">
        <v>165</v>
      </c>
      <c r="E112" s="13" t="s">
        <v>152</v>
      </c>
      <c r="F112" s="13">
        <v>3</v>
      </c>
      <c r="G112" s="27">
        <f>VLOOKUP(A112,'[1]ORÇAMENTO-15KV'!A:B,2,0)*F112</f>
        <v>0</v>
      </c>
      <c r="H112" s="41">
        <f>VLOOKUP(B112,'[1]DE-PARA 15'!A:D,4,0)*G112</f>
        <v>0</v>
      </c>
    </row>
    <row r="113" spans="1:8" x14ac:dyDescent="0.25">
      <c r="A113" s="27" t="s">
        <v>43</v>
      </c>
      <c r="B113" s="13">
        <v>670205</v>
      </c>
      <c r="C113" s="18">
        <f>VLOOKUP(B113,'[1]DE-PARA 15'!A:B,2,0)</f>
        <v>3205</v>
      </c>
      <c r="D113" s="40" t="s">
        <v>170</v>
      </c>
      <c r="E113" s="13" t="s">
        <v>152</v>
      </c>
      <c r="F113" s="13">
        <v>2</v>
      </c>
      <c r="G113" s="27">
        <f>VLOOKUP(A113,'[1]ORÇAMENTO-15KV'!A:B,2,0)*F113</f>
        <v>0</v>
      </c>
      <c r="H113" s="41">
        <f>VLOOKUP(B113,'[1]DE-PARA 15'!A:D,4,0)*G113</f>
        <v>0</v>
      </c>
    </row>
    <row r="114" spans="1:8" ht="15.75" x14ac:dyDescent="0.3">
      <c r="A114" s="27" t="s">
        <v>43</v>
      </c>
      <c r="B114" s="19">
        <v>90362</v>
      </c>
      <c r="C114" s="19">
        <v>2342</v>
      </c>
      <c r="D114" s="43" t="s">
        <v>161</v>
      </c>
      <c r="E114" s="13" t="s">
        <v>162</v>
      </c>
      <c r="F114" s="13">
        <v>4</v>
      </c>
      <c r="G114" s="27">
        <f>VLOOKUP(A114,'[1]ORÇAMENTO-15KV'!A:B,2,0)*F114</f>
        <v>0</v>
      </c>
      <c r="H114" s="41">
        <f>VLOOKUP(B114,'[1]DE-PARA 15'!A:D,4,0)*G114</f>
        <v>0</v>
      </c>
    </row>
    <row r="115" spans="1:8" ht="15.75" x14ac:dyDescent="0.3">
      <c r="A115" s="27" t="s">
        <v>43</v>
      </c>
      <c r="B115" s="19">
        <v>90376</v>
      </c>
      <c r="C115" s="18">
        <f>VLOOKUP(B115,'[1]DE-PARA 15'!A:B,2,0)</f>
        <v>10206</v>
      </c>
      <c r="D115" s="31" t="s">
        <v>157</v>
      </c>
      <c r="E115" s="13" t="s">
        <v>152</v>
      </c>
      <c r="F115" s="13">
        <v>1</v>
      </c>
      <c r="G115" s="27">
        <f>VLOOKUP(A115,'[1]ORÇAMENTO-15KV'!A:B,2,0)*F115</f>
        <v>0</v>
      </c>
      <c r="H115" s="41">
        <f>VLOOKUP(B115,'[1]DE-PARA 15'!A:D,4,0)*G115</f>
        <v>0</v>
      </c>
    </row>
    <row r="116" spans="1:8" x14ac:dyDescent="0.25">
      <c r="A116" s="27" t="s">
        <v>43</v>
      </c>
      <c r="B116" s="13">
        <v>90380</v>
      </c>
      <c r="C116" s="18">
        <f>VLOOKUP(B116,'[1]DE-PARA 15'!A:B,2,0)</f>
        <v>3492</v>
      </c>
      <c r="D116" s="40" t="s">
        <v>171</v>
      </c>
      <c r="E116" s="13" t="s">
        <v>152</v>
      </c>
      <c r="F116" s="13">
        <v>3</v>
      </c>
      <c r="G116" s="27">
        <f>VLOOKUP(A116,'[1]ORÇAMENTO-15KV'!A:B,2,0)*F116</f>
        <v>0</v>
      </c>
      <c r="H116" s="41">
        <f>VLOOKUP(B116,'[1]DE-PARA 15'!A:D,4,0)*G116</f>
        <v>0</v>
      </c>
    </row>
    <row r="117" spans="1:8" x14ac:dyDescent="0.25">
      <c r="A117" s="27" t="s">
        <v>43</v>
      </c>
      <c r="B117" s="13">
        <v>90387</v>
      </c>
      <c r="C117" s="18">
        <v>0</v>
      </c>
      <c r="D117" s="40" t="s">
        <v>166</v>
      </c>
      <c r="E117" s="13" t="s">
        <v>152</v>
      </c>
      <c r="F117" s="13">
        <v>3</v>
      </c>
      <c r="G117" s="27">
        <f>VLOOKUP(A117,'[1]ORÇAMENTO-15KV'!A:B,2,0)*F117</f>
        <v>0</v>
      </c>
      <c r="H117" s="41">
        <f>VLOOKUP(B117,'[1]DE-PARA 15'!A:D,4,0)*G117</f>
        <v>0</v>
      </c>
    </row>
    <row r="118" spans="1:8" x14ac:dyDescent="0.25">
      <c r="A118" s="27" t="s">
        <v>29</v>
      </c>
      <c r="B118" s="13">
        <v>90389</v>
      </c>
      <c r="C118" s="18">
        <f>VLOOKUP(B118,'[1]DE-PARA 15'!A:B,2,0)</f>
        <v>3030</v>
      </c>
      <c r="D118" s="40" t="s">
        <v>151</v>
      </c>
      <c r="E118" s="13" t="s">
        <v>152</v>
      </c>
      <c r="F118" s="13">
        <v>13</v>
      </c>
      <c r="G118" s="27">
        <f>VLOOKUP(A118,'[1]ORÇAMENTO-15KV'!A:B,2,0)*F118</f>
        <v>0</v>
      </c>
      <c r="H118" s="41">
        <f>VLOOKUP(B118,'[1]DE-PARA 15'!A:D,4,0)*G118</f>
        <v>0</v>
      </c>
    </row>
    <row r="119" spans="1:8" x14ac:dyDescent="0.25">
      <c r="A119" s="27" t="s">
        <v>29</v>
      </c>
      <c r="B119" s="13">
        <v>90404</v>
      </c>
      <c r="C119" s="18">
        <f>VLOOKUP(B119,'[1]DE-PARA 15'!A:B,2,0)</f>
        <v>3179</v>
      </c>
      <c r="D119" s="40" t="s">
        <v>159</v>
      </c>
      <c r="E119" s="13" t="s">
        <v>152</v>
      </c>
      <c r="F119" s="13">
        <v>2</v>
      </c>
      <c r="G119" s="27">
        <f>VLOOKUP(A119,'[1]ORÇAMENTO-15KV'!A:B,2,0)*F119</f>
        <v>0</v>
      </c>
      <c r="H119" s="41">
        <f>VLOOKUP(B119,'[1]DE-PARA 15'!A:D,4,0)*G119</f>
        <v>0</v>
      </c>
    </row>
    <row r="120" spans="1:8" x14ac:dyDescent="0.25">
      <c r="A120" s="27" t="s">
        <v>29</v>
      </c>
      <c r="B120" s="13">
        <v>90391</v>
      </c>
      <c r="C120" s="18">
        <f>VLOOKUP(B120,'[1]DE-PARA 15'!A:B,2,0)</f>
        <v>1575</v>
      </c>
      <c r="D120" s="40" t="s">
        <v>153</v>
      </c>
      <c r="E120" s="13" t="s">
        <v>154</v>
      </c>
      <c r="F120" s="13">
        <v>0.12</v>
      </c>
      <c r="G120" s="27">
        <f>VLOOKUP(A120,'[1]ORÇAMENTO-15KV'!A:B,2,0)*F120</f>
        <v>0</v>
      </c>
      <c r="H120" s="41">
        <f>VLOOKUP(B120,'[1]DE-PARA 15'!A:D,4,0)*G120</f>
        <v>0</v>
      </c>
    </row>
    <row r="121" spans="1:8" x14ac:dyDescent="0.25">
      <c r="A121" s="27" t="s">
        <v>29</v>
      </c>
      <c r="B121" s="13">
        <v>90392</v>
      </c>
      <c r="C121" s="18">
        <f>VLOOKUP(B121,'[1]DE-PARA 15'!A:B,2,0)</f>
        <v>1430</v>
      </c>
      <c r="D121" s="40" t="s">
        <v>155</v>
      </c>
      <c r="E121" s="13" t="s">
        <v>154</v>
      </c>
      <c r="F121" s="13">
        <v>0.06</v>
      </c>
      <c r="G121" s="27">
        <f>VLOOKUP(A121,'[1]ORÇAMENTO-15KV'!A:B,2,0)*F121</f>
        <v>0</v>
      </c>
      <c r="H121" s="41">
        <f>VLOOKUP(B121,'[1]DE-PARA 15'!A:D,4,0)*G121</f>
        <v>0</v>
      </c>
    </row>
    <row r="122" spans="1:8" x14ac:dyDescent="0.25">
      <c r="A122" s="27" t="s">
        <v>29</v>
      </c>
      <c r="B122" s="13">
        <v>90448</v>
      </c>
      <c r="C122" s="18">
        <f>VLOOKUP(B122,'[1]DE-PARA 15'!A:B,2,0)</f>
        <v>3195</v>
      </c>
      <c r="D122" s="40" t="s">
        <v>163</v>
      </c>
      <c r="E122" s="13" t="s">
        <v>152</v>
      </c>
      <c r="F122" s="13">
        <v>6</v>
      </c>
      <c r="G122" s="27">
        <f>VLOOKUP(A122,'[1]ORÇAMENTO-15KV'!A:B,2,0)*F122</f>
        <v>0</v>
      </c>
      <c r="H122" s="41">
        <f>VLOOKUP(B122,'[1]DE-PARA 15'!A:D,4,0)*G122</f>
        <v>0</v>
      </c>
    </row>
    <row r="123" spans="1:8" x14ac:dyDescent="0.25">
      <c r="A123" s="27" t="s">
        <v>29</v>
      </c>
      <c r="B123" s="13">
        <v>90253</v>
      </c>
      <c r="C123" s="18">
        <f>VLOOKUP(B123,'[1]DE-PARA 15'!A:B,2,0)</f>
        <v>9115</v>
      </c>
      <c r="D123" s="40" t="s">
        <v>156</v>
      </c>
      <c r="E123" s="13" t="s">
        <v>152</v>
      </c>
      <c r="F123" s="13">
        <v>3</v>
      </c>
      <c r="G123" s="27">
        <f>VLOOKUP(A123,'[1]ORÇAMENTO-15KV'!A:B,2,0)*F123</f>
        <v>0</v>
      </c>
      <c r="H123" s="41">
        <f>VLOOKUP(B123,'[1]DE-PARA 15'!A:D,4,0)*G123</f>
        <v>0</v>
      </c>
    </row>
    <row r="124" spans="1:8" x14ac:dyDescent="0.25">
      <c r="A124" s="27" t="s">
        <v>29</v>
      </c>
      <c r="B124" s="13">
        <v>90277</v>
      </c>
      <c r="C124" s="18">
        <f>VLOOKUP(B124,'[1]DE-PARA 15'!A:B,2,0)</f>
        <v>9010</v>
      </c>
      <c r="D124" s="40" t="s">
        <v>164</v>
      </c>
      <c r="E124" s="13" t="s">
        <v>152</v>
      </c>
      <c r="F124" s="13">
        <v>6</v>
      </c>
      <c r="G124" s="27">
        <f>VLOOKUP(A124,'[1]ORÇAMENTO-15KV'!A:B,2,0)*F124</f>
        <v>0</v>
      </c>
      <c r="H124" s="41">
        <f>VLOOKUP(B124,'[1]DE-PARA 15'!A:D,4,0)*G124</f>
        <v>0</v>
      </c>
    </row>
    <row r="125" spans="1:8" x14ac:dyDescent="0.25">
      <c r="A125" s="27" t="s">
        <v>29</v>
      </c>
      <c r="B125" s="13">
        <v>90440</v>
      </c>
      <c r="C125" s="18">
        <f>VLOOKUP(B125,'[1]DE-PARA 15'!A:B,2,0)</f>
        <v>3040</v>
      </c>
      <c r="D125" s="40" t="s">
        <v>165</v>
      </c>
      <c r="E125" s="13" t="s">
        <v>152</v>
      </c>
      <c r="F125" s="13">
        <v>6</v>
      </c>
      <c r="G125" s="27">
        <f>VLOOKUP(A125,'[1]ORÇAMENTO-15KV'!A:B,2,0)*F125</f>
        <v>0</v>
      </c>
      <c r="H125" s="41">
        <f>VLOOKUP(B125,'[1]DE-PARA 15'!A:D,4,0)*G125</f>
        <v>0</v>
      </c>
    </row>
    <row r="126" spans="1:8" x14ac:dyDescent="0.25">
      <c r="A126" s="27" t="s">
        <v>29</v>
      </c>
      <c r="B126" s="13">
        <v>90444</v>
      </c>
      <c r="C126" s="18">
        <f>VLOOKUP(B126,'[1]DE-PARA 15'!A:B,2,0)</f>
        <v>3210</v>
      </c>
      <c r="D126" s="40" t="s">
        <v>160</v>
      </c>
      <c r="E126" s="13" t="s">
        <v>152</v>
      </c>
      <c r="F126" s="13">
        <v>4</v>
      </c>
      <c r="G126" s="27">
        <f>VLOOKUP(A126,'[1]ORÇAMENTO-15KV'!A:B,2,0)*F126</f>
        <v>0</v>
      </c>
      <c r="H126" s="41">
        <f>VLOOKUP(B126,'[1]DE-PARA 15'!A:D,4,0)*G126</f>
        <v>0</v>
      </c>
    </row>
    <row r="127" spans="1:8" ht="15.75" x14ac:dyDescent="0.3">
      <c r="A127" s="27" t="s">
        <v>29</v>
      </c>
      <c r="B127" s="19">
        <v>90362</v>
      </c>
      <c r="C127" s="19">
        <v>2342</v>
      </c>
      <c r="D127" s="43" t="s">
        <v>161</v>
      </c>
      <c r="E127" s="13" t="s">
        <v>162</v>
      </c>
      <c r="F127" s="13">
        <v>4</v>
      </c>
      <c r="G127" s="27">
        <f>VLOOKUP(A127,'[1]ORÇAMENTO-15KV'!A:B,2,0)*F127</f>
        <v>0</v>
      </c>
      <c r="H127" s="41">
        <f>VLOOKUP(B127,'[1]DE-PARA 15'!A:D,4,0)*G127</f>
        <v>0</v>
      </c>
    </row>
    <row r="128" spans="1:8" ht="15.75" x14ac:dyDescent="0.3">
      <c r="A128" s="27" t="s">
        <v>29</v>
      </c>
      <c r="B128" s="19">
        <v>90376</v>
      </c>
      <c r="C128" s="18">
        <f>VLOOKUP(B128,'[1]DE-PARA 15'!A:B,2,0)</f>
        <v>10206</v>
      </c>
      <c r="D128" s="31" t="s">
        <v>157</v>
      </c>
      <c r="E128" s="13" t="s">
        <v>152</v>
      </c>
      <c r="F128" s="13">
        <v>1</v>
      </c>
      <c r="G128" s="27">
        <f>VLOOKUP(A128,'[1]ORÇAMENTO-15KV'!A:B,2,0)*F128</f>
        <v>0</v>
      </c>
      <c r="H128" s="41">
        <f>VLOOKUP(B128,'[1]DE-PARA 15'!A:D,4,0)*G128</f>
        <v>0</v>
      </c>
    </row>
    <row r="129" spans="1:8" x14ac:dyDescent="0.25">
      <c r="A129" s="27" t="s">
        <v>29</v>
      </c>
      <c r="B129" s="13">
        <v>90380</v>
      </c>
      <c r="C129" s="18">
        <f>VLOOKUP(B129,'[1]DE-PARA 15'!A:B,2,0)</f>
        <v>3492</v>
      </c>
      <c r="D129" s="40" t="s">
        <v>171</v>
      </c>
      <c r="E129" s="13" t="s">
        <v>152</v>
      </c>
      <c r="F129" s="13">
        <v>3</v>
      </c>
      <c r="G129" s="27">
        <f>VLOOKUP(A129,'[1]ORÇAMENTO-15KV'!A:B,2,0)*F129</f>
        <v>0</v>
      </c>
      <c r="H129" s="41">
        <f>VLOOKUP(B129,'[1]DE-PARA 15'!A:D,4,0)*G129</f>
        <v>0</v>
      </c>
    </row>
    <row r="130" spans="1:8" ht="15.75" x14ac:dyDescent="0.3">
      <c r="A130" s="27" t="s">
        <v>29</v>
      </c>
      <c r="B130" s="13">
        <v>90249</v>
      </c>
      <c r="C130" s="18">
        <f>VLOOKUP(B130,'[1]DE-PARA 15'!A:B,2,0)</f>
        <v>31031</v>
      </c>
      <c r="D130" s="42" t="s">
        <v>168</v>
      </c>
      <c r="E130" s="13" t="s">
        <v>152</v>
      </c>
      <c r="F130" s="13">
        <v>3</v>
      </c>
      <c r="G130" s="27">
        <f>VLOOKUP(A130,'[1]ORÇAMENTO-15KV'!A:B,2,0)*F130</f>
        <v>0</v>
      </c>
      <c r="H130" s="41">
        <f>VLOOKUP(B130,'[1]DE-PARA 15'!A:D,4,0)*G130</f>
        <v>0</v>
      </c>
    </row>
    <row r="131" spans="1:8" x14ac:dyDescent="0.25">
      <c r="A131" s="27" t="s">
        <v>29</v>
      </c>
      <c r="B131" s="13">
        <v>90387</v>
      </c>
      <c r="C131" s="18">
        <v>0</v>
      </c>
      <c r="D131" s="40" t="s">
        <v>166</v>
      </c>
      <c r="E131" s="13" t="s">
        <v>152</v>
      </c>
      <c r="F131" s="13">
        <v>6</v>
      </c>
      <c r="G131" s="27">
        <f>VLOOKUP(A131,'[1]ORÇAMENTO-15KV'!A:B,2,0)*F131</f>
        <v>0</v>
      </c>
      <c r="H131" s="41">
        <f>VLOOKUP(B131,'[1]DE-PARA 15'!A:D,4,0)*G131</f>
        <v>0</v>
      </c>
    </row>
    <row r="132" spans="1:8" x14ac:dyDescent="0.25">
      <c r="A132" s="27" t="s">
        <v>37</v>
      </c>
      <c r="B132" s="13">
        <v>90389</v>
      </c>
      <c r="C132" s="18">
        <f>VLOOKUP(B132,'[1]DE-PARA 15'!A:B,2,0)</f>
        <v>3030</v>
      </c>
      <c r="D132" s="40" t="s">
        <v>151</v>
      </c>
      <c r="E132" s="13" t="s">
        <v>152</v>
      </c>
      <c r="F132" s="13">
        <v>13</v>
      </c>
      <c r="G132" s="27">
        <f>VLOOKUP(A132,'[1]ORÇAMENTO-15KV'!A:B,2,0)*F132</f>
        <v>0</v>
      </c>
      <c r="H132" s="41">
        <f>VLOOKUP(B132,'[1]DE-PARA 15'!A:D,4,0)*G132</f>
        <v>0</v>
      </c>
    </row>
    <row r="133" spans="1:8" x14ac:dyDescent="0.25">
      <c r="A133" s="27" t="s">
        <v>37</v>
      </c>
      <c r="B133" s="13">
        <v>90404</v>
      </c>
      <c r="C133" s="18">
        <f>VLOOKUP(B133,'[1]DE-PARA 15'!A:B,2,0)</f>
        <v>3179</v>
      </c>
      <c r="D133" s="40" t="s">
        <v>159</v>
      </c>
      <c r="E133" s="13" t="s">
        <v>152</v>
      </c>
      <c r="F133" s="13">
        <v>2</v>
      </c>
      <c r="G133" s="27">
        <f>VLOOKUP(A133,'[1]ORÇAMENTO-15KV'!A:B,2,0)*F133</f>
        <v>0</v>
      </c>
      <c r="H133" s="41">
        <f>VLOOKUP(B133,'[1]DE-PARA 15'!A:D,4,0)*G133</f>
        <v>0</v>
      </c>
    </row>
    <row r="134" spans="1:8" x14ac:dyDescent="0.25">
      <c r="A134" s="27" t="s">
        <v>37</v>
      </c>
      <c r="B134" s="13">
        <v>90391</v>
      </c>
      <c r="C134" s="18">
        <f>VLOOKUP(B134,'[1]DE-PARA 15'!A:B,2,0)</f>
        <v>1575</v>
      </c>
      <c r="D134" s="40" t="s">
        <v>153</v>
      </c>
      <c r="E134" s="13" t="s">
        <v>154</v>
      </c>
      <c r="F134" s="13">
        <v>0.12</v>
      </c>
      <c r="G134" s="27">
        <f>VLOOKUP(A134,'[1]ORÇAMENTO-15KV'!A:B,2,0)*F134</f>
        <v>0</v>
      </c>
      <c r="H134" s="41">
        <f>VLOOKUP(B134,'[1]DE-PARA 15'!A:D,4,0)*G134</f>
        <v>0</v>
      </c>
    </row>
    <row r="135" spans="1:8" x14ac:dyDescent="0.25">
      <c r="A135" s="27" t="s">
        <v>37</v>
      </c>
      <c r="B135" s="13">
        <v>90392</v>
      </c>
      <c r="C135" s="18">
        <f>VLOOKUP(B135,'[1]DE-PARA 15'!A:B,2,0)</f>
        <v>1430</v>
      </c>
      <c r="D135" s="40" t="s">
        <v>155</v>
      </c>
      <c r="E135" s="13" t="s">
        <v>154</v>
      </c>
      <c r="F135" s="13">
        <v>0.06</v>
      </c>
      <c r="G135" s="27">
        <f>VLOOKUP(A135,'[1]ORÇAMENTO-15KV'!A:B,2,0)*F135</f>
        <v>0</v>
      </c>
      <c r="H135" s="41">
        <f>VLOOKUP(B135,'[1]DE-PARA 15'!A:D,4,0)*G135</f>
        <v>0</v>
      </c>
    </row>
    <row r="136" spans="1:8" x14ac:dyDescent="0.25">
      <c r="A136" s="27" t="s">
        <v>37</v>
      </c>
      <c r="B136" s="13">
        <v>90448</v>
      </c>
      <c r="C136" s="18">
        <f>VLOOKUP(B136,'[1]DE-PARA 15'!A:B,2,0)</f>
        <v>3195</v>
      </c>
      <c r="D136" s="40" t="s">
        <v>163</v>
      </c>
      <c r="E136" s="13" t="s">
        <v>152</v>
      </c>
      <c r="F136" s="13">
        <v>6</v>
      </c>
      <c r="G136" s="27">
        <f>VLOOKUP(A136,'[1]ORÇAMENTO-15KV'!A:B,2,0)*F136</f>
        <v>0</v>
      </c>
      <c r="H136" s="41">
        <f>VLOOKUP(B136,'[1]DE-PARA 15'!A:D,4,0)*G136</f>
        <v>0</v>
      </c>
    </row>
    <row r="137" spans="1:8" x14ac:dyDescent="0.25">
      <c r="A137" s="27" t="s">
        <v>37</v>
      </c>
      <c r="B137" s="13">
        <v>90253</v>
      </c>
      <c r="C137" s="18">
        <f>VLOOKUP(B137,'[1]DE-PARA 15'!A:B,2,0)</f>
        <v>9115</v>
      </c>
      <c r="D137" s="40" t="s">
        <v>156</v>
      </c>
      <c r="E137" s="13" t="s">
        <v>152</v>
      </c>
      <c r="F137" s="13">
        <v>3</v>
      </c>
      <c r="G137" s="27">
        <f>VLOOKUP(A137,'[1]ORÇAMENTO-15KV'!A:B,2,0)*F137</f>
        <v>0</v>
      </c>
      <c r="H137" s="41">
        <f>VLOOKUP(B137,'[1]DE-PARA 15'!A:D,4,0)*G137</f>
        <v>0</v>
      </c>
    </row>
    <row r="138" spans="1:8" x14ac:dyDescent="0.25">
      <c r="A138" s="27" t="s">
        <v>37</v>
      </c>
      <c r="B138" s="13">
        <v>90277</v>
      </c>
      <c r="C138" s="18">
        <f>VLOOKUP(B138,'[1]DE-PARA 15'!A:B,2,0)</f>
        <v>9010</v>
      </c>
      <c r="D138" s="40" t="s">
        <v>164</v>
      </c>
      <c r="E138" s="13" t="s">
        <v>152</v>
      </c>
      <c r="F138" s="13">
        <v>6</v>
      </c>
      <c r="G138" s="27">
        <f>VLOOKUP(A138,'[1]ORÇAMENTO-15KV'!A:B,2,0)*F138</f>
        <v>0</v>
      </c>
      <c r="H138" s="41">
        <f>VLOOKUP(B138,'[1]DE-PARA 15'!A:D,4,0)*G138</f>
        <v>0</v>
      </c>
    </row>
    <row r="139" spans="1:8" x14ac:dyDescent="0.25">
      <c r="A139" s="27" t="s">
        <v>37</v>
      </c>
      <c r="B139" s="13">
        <v>90440</v>
      </c>
      <c r="C139" s="18">
        <f>VLOOKUP(B139,'[1]DE-PARA 15'!A:B,2,0)</f>
        <v>3040</v>
      </c>
      <c r="D139" s="40" t="s">
        <v>165</v>
      </c>
      <c r="E139" s="13" t="s">
        <v>152</v>
      </c>
      <c r="F139" s="13">
        <v>6</v>
      </c>
      <c r="G139" s="27">
        <f>VLOOKUP(A139,'[1]ORÇAMENTO-15KV'!A:B,2,0)*F139</f>
        <v>0</v>
      </c>
      <c r="H139" s="41">
        <f>VLOOKUP(B139,'[1]DE-PARA 15'!A:D,4,0)*G139</f>
        <v>0</v>
      </c>
    </row>
    <row r="140" spans="1:8" x14ac:dyDescent="0.25">
      <c r="A140" s="27" t="s">
        <v>37</v>
      </c>
      <c r="B140" s="13">
        <v>90443</v>
      </c>
      <c r="C140" s="18">
        <f>VLOOKUP(B140,'[1]DE-PARA 15'!A:B,2,0)</f>
        <v>3216</v>
      </c>
      <c r="D140" s="40" t="s">
        <v>169</v>
      </c>
      <c r="E140" s="13" t="s">
        <v>152</v>
      </c>
      <c r="F140" s="13">
        <v>4</v>
      </c>
      <c r="G140" s="27">
        <f>VLOOKUP(A140,'[1]ORÇAMENTO-15KV'!A:B,2,0)*F140</f>
        <v>0</v>
      </c>
      <c r="H140" s="41">
        <f>VLOOKUP(B140,'[1]DE-PARA 15'!A:D,4,0)*G140</f>
        <v>0</v>
      </c>
    </row>
    <row r="141" spans="1:8" ht="15.75" x14ac:dyDescent="0.3">
      <c r="A141" s="27" t="s">
        <v>37</v>
      </c>
      <c r="B141" s="19">
        <v>90362</v>
      </c>
      <c r="C141" s="19">
        <v>2342</v>
      </c>
      <c r="D141" s="43" t="s">
        <v>161</v>
      </c>
      <c r="E141" s="13" t="s">
        <v>162</v>
      </c>
      <c r="F141" s="13">
        <v>4</v>
      </c>
      <c r="G141" s="27">
        <f>VLOOKUP(A141,'[1]ORÇAMENTO-15KV'!A:B,2,0)*F141</f>
        <v>0</v>
      </c>
      <c r="H141" s="41">
        <f>VLOOKUP(B141,'[1]DE-PARA 15'!A:D,4,0)*G141</f>
        <v>0</v>
      </c>
    </row>
    <row r="142" spans="1:8" ht="15.75" x14ac:dyDescent="0.3">
      <c r="A142" s="27" t="s">
        <v>37</v>
      </c>
      <c r="B142" s="19">
        <v>90376</v>
      </c>
      <c r="C142" s="18">
        <f>VLOOKUP(B142,'[1]DE-PARA 15'!A:B,2,0)</f>
        <v>10206</v>
      </c>
      <c r="D142" s="31" t="s">
        <v>157</v>
      </c>
      <c r="E142" s="13" t="s">
        <v>152</v>
      </c>
      <c r="F142" s="13">
        <v>1</v>
      </c>
      <c r="G142" s="27">
        <f>VLOOKUP(A142,'[1]ORÇAMENTO-15KV'!A:B,2,0)*F142</f>
        <v>0</v>
      </c>
      <c r="H142" s="41">
        <f>VLOOKUP(B142,'[1]DE-PARA 15'!A:D,4,0)*G142</f>
        <v>0</v>
      </c>
    </row>
    <row r="143" spans="1:8" x14ac:dyDescent="0.25">
      <c r="A143" s="27" t="s">
        <v>37</v>
      </c>
      <c r="B143" s="13">
        <v>90380</v>
      </c>
      <c r="C143" s="18">
        <f>VLOOKUP(B143,'[1]DE-PARA 15'!A:B,2,0)</f>
        <v>3492</v>
      </c>
      <c r="D143" s="40" t="s">
        <v>171</v>
      </c>
      <c r="E143" s="13" t="s">
        <v>152</v>
      </c>
      <c r="F143" s="13">
        <v>3</v>
      </c>
      <c r="G143" s="27">
        <f>VLOOKUP(A143,'[1]ORÇAMENTO-15KV'!A:B,2,0)*F143</f>
        <v>0</v>
      </c>
      <c r="H143" s="41">
        <f>VLOOKUP(B143,'[1]DE-PARA 15'!A:D,4,0)*G143</f>
        <v>0</v>
      </c>
    </row>
    <row r="144" spans="1:8" ht="15.75" x14ac:dyDescent="0.3">
      <c r="A144" s="27" t="s">
        <v>37</v>
      </c>
      <c r="B144" s="13">
        <v>90249</v>
      </c>
      <c r="C144" s="18">
        <f>VLOOKUP(B144,'[1]DE-PARA 15'!A:B,2,0)</f>
        <v>31031</v>
      </c>
      <c r="D144" s="42" t="s">
        <v>168</v>
      </c>
      <c r="E144" s="13" t="s">
        <v>152</v>
      </c>
      <c r="F144" s="13">
        <v>3</v>
      </c>
      <c r="G144" s="27">
        <f>VLOOKUP(A144,'[1]ORÇAMENTO-15KV'!A:B,2,0)*F144</f>
        <v>0</v>
      </c>
      <c r="H144" s="41">
        <f>VLOOKUP(B144,'[1]DE-PARA 15'!A:D,4,0)*G144</f>
        <v>0</v>
      </c>
    </row>
    <row r="145" spans="1:8" x14ac:dyDescent="0.25">
      <c r="A145" s="27" t="s">
        <v>37</v>
      </c>
      <c r="B145" s="13">
        <v>90387</v>
      </c>
      <c r="C145" s="18">
        <v>0</v>
      </c>
      <c r="D145" s="40" t="s">
        <v>166</v>
      </c>
      <c r="E145" s="13" t="s">
        <v>152</v>
      </c>
      <c r="F145" s="13">
        <v>6</v>
      </c>
      <c r="G145" s="27">
        <f>VLOOKUP(A145,'[1]ORÇAMENTO-15KV'!A:B,2,0)*F145</f>
        <v>0</v>
      </c>
      <c r="H145" s="41">
        <f>VLOOKUP(B145,'[1]DE-PARA 15'!A:D,4,0)*G145</f>
        <v>0</v>
      </c>
    </row>
    <row r="146" spans="1:8" x14ac:dyDescent="0.25">
      <c r="A146" s="27" t="s">
        <v>45</v>
      </c>
      <c r="B146" s="13">
        <v>90389</v>
      </c>
      <c r="C146" s="18">
        <f>VLOOKUP(B146,'[1]DE-PARA 15'!A:B,2,0)</f>
        <v>3030</v>
      </c>
      <c r="D146" s="40" t="s">
        <v>151</v>
      </c>
      <c r="E146" s="13" t="s">
        <v>152</v>
      </c>
      <c r="F146" s="13">
        <v>13</v>
      </c>
      <c r="G146" s="27">
        <f>VLOOKUP(A146,'[1]ORÇAMENTO-15KV'!A:B,2,0)*F146</f>
        <v>0</v>
      </c>
      <c r="H146" s="41">
        <f>VLOOKUP(B146,'[1]DE-PARA 15'!A:D,4,0)*G146</f>
        <v>0</v>
      </c>
    </row>
    <row r="147" spans="1:8" x14ac:dyDescent="0.25">
      <c r="A147" s="27" t="s">
        <v>45</v>
      </c>
      <c r="B147" s="13">
        <v>90404</v>
      </c>
      <c r="C147" s="18">
        <f>VLOOKUP(B147,'[1]DE-PARA 15'!A:B,2,0)</f>
        <v>3179</v>
      </c>
      <c r="D147" s="40" t="s">
        <v>159</v>
      </c>
      <c r="E147" s="13" t="s">
        <v>152</v>
      </c>
      <c r="F147" s="13">
        <v>2</v>
      </c>
      <c r="G147" s="27">
        <f>VLOOKUP(A147,'[1]ORÇAMENTO-15KV'!A:B,2,0)*F147</f>
        <v>0</v>
      </c>
      <c r="H147" s="41">
        <f>VLOOKUP(B147,'[1]DE-PARA 15'!A:D,4,0)*G147</f>
        <v>0</v>
      </c>
    </row>
    <row r="148" spans="1:8" x14ac:dyDescent="0.25">
      <c r="A148" s="27" t="s">
        <v>45</v>
      </c>
      <c r="B148" s="13">
        <v>90391</v>
      </c>
      <c r="C148" s="18">
        <f>VLOOKUP(B148,'[1]DE-PARA 15'!A:B,2,0)</f>
        <v>1575</v>
      </c>
      <c r="D148" s="40" t="s">
        <v>153</v>
      </c>
      <c r="E148" s="13" t="s">
        <v>154</v>
      </c>
      <c r="F148" s="13">
        <v>0.12</v>
      </c>
      <c r="G148" s="27">
        <f>VLOOKUP(A148,'[1]ORÇAMENTO-15KV'!A:B,2,0)*F148</f>
        <v>0</v>
      </c>
      <c r="H148" s="41">
        <f>VLOOKUP(B148,'[1]DE-PARA 15'!A:D,4,0)*G148</f>
        <v>0</v>
      </c>
    </row>
    <row r="149" spans="1:8" x14ac:dyDescent="0.25">
      <c r="A149" s="27" t="s">
        <v>45</v>
      </c>
      <c r="B149" s="13">
        <v>90392</v>
      </c>
      <c r="C149" s="18">
        <f>VLOOKUP(B149,'[1]DE-PARA 15'!A:B,2,0)</f>
        <v>1430</v>
      </c>
      <c r="D149" s="40" t="s">
        <v>155</v>
      </c>
      <c r="E149" s="13" t="s">
        <v>154</v>
      </c>
      <c r="F149" s="13">
        <v>0.06</v>
      </c>
      <c r="G149" s="27">
        <f>VLOOKUP(A149,'[1]ORÇAMENTO-15KV'!A:B,2,0)*F149</f>
        <v>0</v>
      </c>
      <c r="H149" s="41">
        <f>VLOOKUP(B149,'[1]DE-PARA 15'!A:D,4,0)*G149</f>
        <v>0</v>
      </c>
    </row>
    <row r="150" spans="1:8" x14ac:dyDescent="0.25">
      <c r="A150" s="27" t="s">
        <v>45</v>
      </c>
      <c r="B150" s="13">
        <v>90448</v>
      </c>
      <c r="C150" s="18">
        <f>VLOOKUP(B150,'[1]DE-PARA 15'!A:B,2,0)</f>
        <v>3195</v>
      </c>
      <c r="D150" s="40" t="s">
        <v>163</v>
      </c>
      <c r="E150" s="13" t="s">
        <v>152</v>
      </c>
      <c r="F150" s="13">
        <v>6</v>
      </c>
      <c r="G150" s="27">
        <f>VLOOKUP(A150,'[1]ORÇAMENTO-15KV'!A:B,2,0)*F150</f>
        <v>0</v>
      </c>
      <c r="H150" s="41">
        <f>VLOOKUP(B150,'[1]DE-PARA 15'!A:D,4,0)*G150</f>
        <v>0</v>
      </c>
    </row>
    <row r="151" spans="1:8" x14ac:dyDescent="0.25">
      <c r="A151" s="27" t="s">
        <v>45</v>
      </c>
      <c r="B151" s="13">
        <v>90253</v>
      </c>
      <c r="C151" s="18">
        <f>VLOOKUP(B151,'[1]DE-PARA 15'!A:B,2,0)</f>
        <v>9115</v>
      </c>
      <c r="D151" s="40" t="s">
        <v>156</v>
      </c>
      <c r="E151" s="13" t="s">
        <v>152</v>
      </c>
      <c r="F151" s="13">
        <v>3</v>
      </c>
      <c r="G151" s="27">
        <f>VLOOKUP(A151,'[1]ORÇAMENTO-15KV'!A:B,2,0)*F151</f>
        <v>0</v>
      </c>
      <c r="H151" s="41">
        <f>VLOOKUP(B151,'[1]DE-PARA 15'!A:D,4,0)*G151</f>
        <v>0</v>
      </c>
    </row>
    <row r="152" spans="1:8" x14ac:dyDescent="0.25">
      <c r="A152" s="27" t="s">
        <v>45</v>
      </c>
      <c r="B152" s="13">
        <v>90277</v>
      </c>
      <c r="C152" s="18">
        <f>VLOOKUP(B152,'[1]DE-PARA 15'!A:B,2,0)</f>
        <v>9010</v>
      </c>
      <c r="D152" s="40" t="s">
        <v>164</v>
      </c>
      <c r="E152" s="13" t="s">
        <v>152</v>
      </c>
      <c r="F152" s="13">
        <v>6</v>
      </c>
      <c r="G152" s="27">
        <f>VLOOKUP(A152,'[1]ORÇAMENTO-15KV'!A:B,2,0)*F152</f>
        <v>0</v>
      </c>
      <c r="H152" s="41">
        <f>VLOOKUP(B152,'[1]DE-PARA 15'!A:D,4,0)*G152</f>
        <v>0</v>
      </c>
    </row>
    <row r="153" spans="1:8" x14ac:dyDescent="0.25">
      <c r="A153" s="27" t="s">
        <v>45</v>
      </c>
      <c r="B153" s="13">
        <v>90440</v>
      </c>
      <c r="C153" s="18">
        <f>VLOOKUP(B153,'[1]DE-PARA 15'!A:B,2,0)</f>
        <v>3040</v>
      </c>
      <c r="D153" s="40" t="s">
        <v>165</v>
      </c>
      <c r="E153" s="13" t="s">
        <v>152</v>
      </c>
      <c r="F153" s="13">
        <v>6</v>
      </c>
      <c r="G153" s="27">
        <f>VLOOKUP(A153,'[1]ORÇAMENTO-15KV'!A:B,2,0)*F153</f>
        <v>0</v>
      </c>
      <c r="H153" s="41">
        <f>VLOOKUP(B153,'[1]DE-PARA 15'!A:D,4,0)*G153</f>
        <v>0</v>
      </c>
    </row>
    <row r="154" spans="1:8" x14ac:dyDescent="0.25">
      <c r="A154" s="27" t="s">
        <v>45</v>
      </c>
      <c r="B154" s="13">
        <v>670205</v>
      </c>
      <c r="C154" s="18">
        <f>VLOOKUP(B154,'[1]DE-PARA 15'!A:B,2,0)</f>
        <v>3205</v>
      </c>
      <c r="D154" s="40" t="s">
        <v>170</v>
      </c>
      <c r="E154" s="13" t="s">
        <v>152</v>
      </c>
      <c r="F154" s="13">
        <v>2</v>
      </c>
      <c r="G154" s="27">
        <f>VLOOKUP(A154,'[1]ORÇAMENTO-15KV'!A:B,2,0)*F154</f>
        <v>0</v>
      </c>
      <c r="H154" s="41">
        <f>VLOOKUP(B154,'[1]DE-PARA 15'!A:D,4,0)*G154</f>
        <v>0</v>
      </c>
    </row>
    <row r="155" spans="1:8" ht="15.75" x14ac:dyDescent="0.3">
      <c r="A155" s="27" t="s">
        <v>45</v>
      </c>
      <c r="B155" s="19">
        <v>90362</v>
      </c>
      <c r="C155" s="19">
        <v>2342</v>
      </c>
      <c r="D155" s="43" t="s">
        <v>161</v>
      </c>
      <c r="E155" s="13" t="s">
        <v>162</v>
      </c>
      <c r="F155" s="13">
        <v>4</v>
      </c>
      <c r="G155" s="27">
        <f>VLOOKUP(A155,'[1]ORÇAMENTO-15KV'!A:B,2,0)*F155</f>
        <v>0</v>
      </c>
      <c r="H155" s="41">
        <f>VLOOKUP(B155,'[1]DE-PARA 15'!A:D,4,0)*G155</f>
        <v>0</v>
      </c>
    </row>
    <row r="156" spans="1:8" ht="15.75" x14ac:dyDescent="0.3">
      <c r="A156" s="27" t="s">
        <v>45</v>
      </c>
      <c r="B156" s="19">
        <v>90376</v>
      </c>
      <c r="C156" s="18">
        <f>VLOOKUP(B156,'[1]DE-PARA 15'!A:B,2,0)</f>
        <v>10206</v>
      </c>
      <c r="D156" s="31" t="s">
        <v>157</v>
      </c>
      <c r="E156" s="13" t="s">
        <v>152</v>
      </c>
      <c r="F156" s="13">
        <v>1</v>
      </c>
      <c r="G156" s="27">
        <f>VLOOKUP(A156,'[1]ORÇAMENTO-15KV'!A:B,2,0)*F156</f>
        <v>0</v>
      </c>
      <c r="H156" s="41">
        <f>VLOOKUP(B156,'[1]DE-PARA 15'!A:D,4,0)*G156</f>
        <v>0</v>
      </c>
    </row>
    <row r="157" spans="1:8" x14ac:dyDescent="0.25">
      <c r="A157" s="27" t="s">
        <v>45</v>
      </c>
      <c r="B157" s="13">
        <v>90380</v>
      </c>
      <c r="C157" s="18">
        <f>VLOOKUP(B157,'[1]DE-PARA 15'!A:B,2,0)</f>
        <v>3492</v>
      </c>
      <c r="D157" s="40" t="s">
        <v>171</v>
      </c>
      <c r="E157" s="13" t="s">
        <v>152</v>
      </c>
      <c r="F157" s="13">
        <v>3</v>
      </c>
      <c r="G157" s="27">
        <f>VLOOKUP(A157,'[1]ORÇAMENTO-15KV'!A:B,2,0)*F157</f>
        <v>0</v>
      </c>
      <c r="H157" s="41">
        <f>VLOOKUP(B157,'[1]DE-PARA 15'!A:D,4,0)*G157</f>
        <v>0</v>
      </c>
    </row>
    <row r="158" spans="1:8" ht="15.75" x14ac:dyDescent="0.3">
      <c r="A158" s="27" t="s">
        <v>45</v>
      </c>
      <c r="B158" s="13">
        <v>90249</v>
      </c>
      <c r="C158" s="18">
        <f>VLOOKUP(B158,'[1]DE-PARA 15'!A:B,2,0)</f>
        <v>31031</v>
      </c>
      <c r="D158" s="42" t="s">
        <v>168</v>
      </c>
      <c r="E158" s="13" t="s">
        <v>152</v>
      </c>
      <c r="F158" s="13">
        <v>3</v>
      </c>
      <c r="G158" s="27">
        <f>VLOOKUP(A158,'[1]ORÇAMENTO-15KV'!A:B,2,0)*F158</f>
        <v>0</v>
      </c>
      <c r="H158" s="41">
        <f>VLOOKUP(B158,'[1]DE-PARA 15'!A:D,4,0)*G158</f>
        <v>0</v>
      </c>
    </row>
    <row r="159" spans="1:8" x14ac:dyDescent="0.25">
      <c r="A159" s="27" t="s">
        <v>45</v>
      </c>
      <c r="B159" s="13">
        <v>90387</v>
      </c>
      <c r="C159" s="18">
        <v>0</v>
      </c>
      <c r="D159" s="40" t="s">
        <v>166</v>
      </c>
      <c r="E159" s="13" t="s">
        <v>152</v>
      </c>
      <c r="F159" s="13">
        <v>6</v>
      </c>
      <c r="G159" s="27">
        <f>VLOOKUP(A159,'[1]ORÇAMENTO-15KV'!A:B,2,0)*F159</f>
        <v>0</v>
      </c>
      <c r="H159" s="41">
        <f>VLOOKUP(B159,'[1]DE-PARA 15'!A:D,4,0)*G159</f>
        <v>0</v>
      </c>
    </row>
    <row r="160" spans="1:8" x14ac:dyDescent="0.25">
      <c r="A160" s="27" t="s">
        <v>47</v>
      </c>
      <c r="B160" s="13">
        <v>90389</v>
      </c>
      <c r="C160" s="18">
        <f>VLOOKUP(B160,'[1]DE-PARA 15'!A:B,2,0)</f>
        <v>3030</v>
      </c>
      <c r="D160" s="40" t="s">
        <v>151</v>
      </c>
      <c r="E160" s="13" t="s">
        <v>152</v>
      </c>
      <c r="F160" s="13">
        <v>2</v>
      </c>
      <c r="G160" s="27">
        <f>VLOOKUP(A160,'[1]ORÇAMENTO-15KV'!A:B,2,0)*F160</f>
        <v>0</v>
      </c>
      <c r="H160" s="41">
        <f>VLOOKUP(B160,'[1]DE-PARA 15'!A:D,4,0)*G160</f>
        <v>0</v>
      </c>
    </row>
    <row r="161" spans="1:8" x14ac:dyDescent="0.25">
      <c r="A161" s="27" t="s">
        <v>47</v>
      </c>
      <c r="B161" s="13">
        <v>90544</v>
      </c>
      <c r="C161" s="18">
        <f>VLOOKUP(B161,'[1]DE-PARA 15'!A:B,2,0)</f>
        <v>4135</v>
      </c>
      <c r="D161" s="40" t="s">
        <v>172</v>
      </c>
      <c r="E161" s="13" t="s">
        <v>152</v>
      </c>
      <c r="F161" s="13">
        <v>1</v>
      </c>
      <c r="G161" s="27">
        <f>VLOOKUP(A161,'[1]ORÇAMENTO-15KV'!A:B,2,0)*F161</f>
        <v>0</v>
      </c>
      <c r="H161" s="41">
        <f>VLOOKUP(B161,'[1]DE-PARA 15'!A:D,4,0)*G161</f>
        <v>0</v>
      </c>
    </row>
    <row r="162" spans="1:8" ht="15.75" x14ac:dyDescent="0.3">
      <c r="A162" s="27" t="s">
        <v>47</v>
      </c>
      <c r="B162" s="19">
        <v>3842</v>
      </c>
      <c r="C162" s="18">
        <f>VLOOKUP(B162,'[1]DE-PARA 15'!A:B,2,0)</f>
        <v>1410</v>
      </c>
      <c r="D162" s="42" t="s">
        <v>173</v>
      </c>
      <c r="E162" s="13" t="s">
        <v>162</v>
      </c>
      <c r="F162" s="13">
        <v>2</v>
      </c>
      <c r="G162" s="27">
        <f>VLOOKUP(A162,'[1]ORÇAMENTO-15KV'!A:B,2,0)*F162</f>
        <v>0</v>
      </c>
      <c r="H162" s="41">
        <f>VLOOKUP(B162,'[1]DE-PARA 15'!A:D,4,0)*G162</f>
        <v>0</v>
      </c>
    </row>
    <row r="163" spans="1:8" x14ac:dyDescent="0.25">
      <c r="A163" s="27" t="s">
        <v>47</v>
      </c>
      <c r="B163" s="13">
        <v>90376</v>
      </c>
      <c r="C163" s="18">
        <f>VLOOKUP(B163,'[1]DE-PARA 15'!A:B,2,0)</f>
        <v>10206</v>
      </c>
      <c r="D163" s="31" t="s">
        <v>157</v>
      </c>
      <c r="E163" s="13" t="s">
        <v>152</v>
      </c>
      <c r="F163" s="13">
        <v>2</v>
      </c>
      <c r="G163" s="27">
        <f>VLOOKUP(A163,'[1]ORÇAMENTO-15KV'!A:B,2,0)*F163</f>
        <v>0</v>
      </c>
      <c r="H163" s="41">
        <f>VLOOKUP(B163,'[1]DE-PARA 15'!A:D,4,0)*G163</f>
        <v>0</v>
      </c>
    </row>
    <row r="164" spans="1:8" x14ac:dyDescent="0.25">
      <c r="A164" s="27" t="s">
        <v>49</v>
      </c>
      <c r="B164" s="13">
        <v>90389</v>
      </c>
      <c r="C164" s="18">
        <f>VLOOKUP(B164,'[1]DE-PARA 15'!A:B,2,0)</f>
        <v>3030</v>
      </c>
      <c r="D164" s="40" t="s">
        <v>151</v>
      </c>
      <c r="E164" s="13" t="s">
        <v>152</v>
      </c>
      <c r="F164" s="13">
        <v>3</v>
      </c>
      <c r="G164" s="27">
        <f>VLOOKUP(A164,'[1]ORÇAMENTO-15KV'!A:B,2,0)*F164</f>
        <v>0</v>
      </c>
      <c r="H164" s="41">
        <f>VLOOKUP(B164,'[1]DE-PARA 15'!A:D,4,0)*G164</f>
        <v>0</v>
      </c>
    </row>
    <row r="165" spans="1:8" x14ac:dyDescent="0.25">
      <c r="A165" s="27" t="s">
        <v>49</v>
      </c>
      <c r="B165" s="13">
        <v>90540</v>
      </c>
      <c r="C165" s="18">
        <f>VLOOKUP(B165,'[1]DE-PARA 15'!A:B,2,0)</f>
        <v>1210</v>
      </c>
      <c r="D165" s="40" t="s">
        <v>174</v>
      </c>
      <c r="E165" s="13" t="s">
        <v>152</v>
      </c>
      <c r="F165" s="13">
        <v>1</v>
      </c>
      <c r="G165" s="27">
        <f>VLOOKUP(A165,'[1]ORÇAMENTO-15KV'!A:B,2,0)*F165</f>
        <v>0</v>
      </c>
      <c r="H165" s="41">
        <f>VLOOKUP(B165,'[1]DE-PARA 15'!A:D,4,0)*G165</f>
        <v>0</v>
      </c>
    </row>
    <row r="166" spans="1:8" x14ac:dyDescent="0.25">
      <c r="A166" s="27" t="s">
        <v>49</v>
      </c>
      <c r="B166" s="13">
        <v>90544</v>
      </c>
      <c r="C166" s="18">
        <f>VLOOKUP(B166,'[1]DE-PARA 15'!A:B,2,0)</f>
        <v>4135</v>
      </c>
      <c r="D166" s="40" t="s">
        <v>172</v>
      </c>
      <c r="E166" s="13" t="s">
        <v>152</v>
      </c>
      <c r="F166" s="13">
        <v>1</v>
      </c>
      <c r="G166" s="27">
        <f>VLOOKUP(A166,'[1]ORÇAMENTO-15KV'!A:B,2,0)*F166</f>
        <v>0</v>
      </c>
      <c r="H166" s="41">
        <f>VLOOKUP(B166,'[1]DE-PARA 15'!A:D,4,0)*G166</f>
        <v>0</v>
      </c>
    </row>
    <row r="167" spans="1:8" ht="15.75" x14ac:dyDescent="0.3">
      <c r="A167" s="27" t="s">
        <v>49</v>
      </c>
      <c r="B167" s="19">
        <v>3842</v>
      </c>
      <c r="C167" s="18">
        <f>VLOOKUP(B167,'[1]DE-PARA 15'!A:B,2,0)</f>
        <v>1410</v>
      </c>
      <c r="D167" s="42" t="s">
        <v>173</v>
      </c>
      <c r="E167" s="13" t="s">
        <v>162</v>
      </c>
      <c r="F167" s="13">
        <v>1</v>
      </c>
      <c r="G167" s="27">
        <f>VLOOKUP(A167,'[1]ORÇAMENTO-15KV'!A:B,2,0)*F167</f>
        <v>0</v>
      </c>
      <c r="H167" s="41">
        <f>VLOOKUP(B167,'[1]DE-PARA 15'!A:D,4,0)*G167</f>
        <v>0</v>
      </c>
    </row>
    <row r="168" spans="1:8" ht="15.75" x14ac:dyDescent="0.3">
      <c r="A168" s="27" t="s">
        <v>49</v>
      </c>
      <c r="B168" s="19">
        <v>10233</v>
      </c>
      <c r="C168" s="18">
        <f>VLOOKUP(B168,'[1]DE-PARA 15'!A:B,2,0)</f>
        <v>3525</v>
      </c>
      <c r="D168" s="42" t="s">
        <v>175</v>
      </c>
      <c r="E168" s="13" t="s">
        <v>152</v>
      </c>
      <c r="F168" s="13">
        <v>1</v>
      </c>
      <c r="G168" s="27">
        <f>VLOOKUP(A168,'[1]ORÇAMENTO-15KV'!A:B,2,0)*F168</f>
        <v>0</v>
      </c>
      <c r="H168" s="41">
        <f>VLOOKUP(B168,'[1]DE-PARA 15'!A:D,4,0)*G168</f>
        <v>0</v>
      </c>
    </row>
    <row r="169" spans="1:8" x14ac:dyDescent="0.25">
      <c r="A169" s="27" t="s">
        <v>49</v>
      </c>
      <c r="B169" s="13">
        <v>90373</v>
      </c>
      <c r="C169" s="18">
        <f>VLOOKUP(B169,'[1]DE-PARA 15'!A:B,2,0)</f>
        <v>3470</v>
      </c>
      <c r="D169" s="40" t="s">
        <v>176</v>
      </c>
      <c r="E169" s="13" t="s">
        <v>152</v>
      </c>
      <c r="F169" s="13">
        <v>1</v>
      </c>
      <c r="G169" s="27">
        <f>VLOOKUP(A169,'[1]ORÇAMENTO-15KV'!A:B,2,0)*F169</f>
        <v>0</v>
      </c>
      <c r="H169" s="41">
        <f>VLOOKUP(B169,'[1]DE-PARA 15'!A:D,4,0)*G169</f>
        <v>0</v>
      </c>
    </row>
    <row r="170" spans="1:8" x14ac:dyDescent="0.25">
      <c r="A170" s="27" t="s">
        <v>49</v>
      </c>
      <c r="B170" s="13">
        <v>90376</v>
      </c>
      <c r="C170" s="18">
        <f>VLOOKUP(B170,'[1]DE-PARA 15'!A:B,2,0)</f>
        <v>10206</v>
      </c>
      <c r="D170" s="31" t="s">
        <v>157</v>
      </c>
      <c r="E170" s="13" t="s">
        <v>152</v>
      </c>
      <c r="F170" s="13">
        <v>3</v>
      </c>
      <c r="G170" s="27">
        <f>VLOOKUP(A170,'[1]ORÇAMENTO-15KV'!A:B,2,0)*F170</f>
        <v>0</v>
      </c>
      <c r="H170" s="41">
        <f>VLOOKUP(B170,'[1]DE-PARA 15'!A:D,4,0)*G170</f>
        <v>0</v>
      </c>
    </row>
    <row r="171" spans="1:8" x14ac:dyDescent="0.25">
      <c r="A171" s="27" t="s">
        <v>51</v>
      </c>
      <c r="B171" s="44">
        <v>90536</v>
      </c>
      <c r="C171" s="18">
        <f>VLOOKUP(B171,'[1]DE-PARA 15'!A:B,2,0)</f>
        <v>4134</v>
      </c>
      <c r="D171" s="45" t="s">
        <v>177</v>
      </c>
      <c r="E171" s="44" t="s">
        <v>152</v>
      </c>
      <c r="F171" s="44">
        <v>1</v>
      </c>
      <c r="G171" s="27">
        <f>VLOOKUP(A171,'[1]ORÇAMENTO-15KV'!A:B,2,0)*F171</f>
        <v>0</v>
      </c>
      <c r="H171" s="41">
        <f>VLOOKUP(B171,'[1]DE-PARA 15'!A:D,4,0)*G171</f>
        <v>0</v>
      </c>
    </row>
    <row r="172" spans="1:8" x14ac:dyDescent="0.25">
      <c r="A172" s="27" t="s">
        <v>51</v>
      </c>
      <c r="B172" s="44">
        <v>90223</v>
      </c>
      <c r="C172" s="18">
        <f>VLOOKUP(B172,'[1]DE-PARA 15'!A:B,2,0)</f>
        <v>3090</v>
      </c>
      <c r="D172" s="45" t="s">
        <v>178</v>
      </c>
      <c r="E172" s="44" t="s">
        <v>152</v>
      </c>
      <c r="F172" s="44">
        <v>3</v>
      </c>
      <c r="G172" s="27">
        <f>VLOOKUP(A172,'[1]ORÇAMENTO-15KV'!A:B,2,0)*F172</f>
        <v>0</v>
      </c>
      <c r="H172" s="41">
        <f>VLOOKUP(B172,'[1]DE-PARA 15'!A:D,4,0)*G172</f>
        <v>0</v>
      </c>
    </row>
    <row r="173" spans="1:8" ht="15.75" x14ac:dyDescent="0.3">
      <c r="A173" s="27" t="s">
        <v>51</v>
      </c>
      <c r="B173" s="19">
        <v>3842</v>
      </c>
      <c r="C173" s="18">
        <f>VLOOKUP(B173,'[1]DE-PARA 15'!A:B,2,0)</f>
        <v>1410</v>
      </c>
      <c r="D173" s="42" t="s">
        <v>173</v>
      </c>
      <c r="E173" s="44" t="s">
        <v>152</v>
      </c>
      <c r="F173" s="44">
        <v>1</v>
      </c>
      <c r="G173" s="27">
        <f>VLOOKUP(A173,'[1]ORÇAMENTO-15KV'!A:B,2,0)*F173</f>
        <v>0</v>
      </c>
      <c r="H173" s="41">
        <f>VLOOKUP(B173,'[1]DE-PARA 15'!A:D,4,0)*G173</f>
        <v>0</v>
      </c>
    </row>
    <row r="174" spans="1:8" ht="15.75" x14ac:dyDescent="0.3">
      <c r="A174" s="27" t="s">
        <v>51</v>
      </c>
      <c r="B174" s="19">
        <v>10233</v>
      </c>
      <c r="C174" s="18">
        <f>VLOOKUP(B174,'[1]DE-PARA 15'!A:B,2,0)</f>
        <v>3525</v>
      </c>
      <c r="D174" s="42" t="s">
        <v>175</v>
      </c>
      <c r="E174" s="44" t="s">
        <v>152</v>
      </c>
      <c r="F174" s="44">
        <v>1</v>
      </c>
      <c r="G174" s="27">
        <f>VLOOKUP(A174,'[1]ORÇAMENTO-15KV'!A:B,2,0)*F174</f>
        <v>0</v>
      </c>
      <c r="H174" s="41">
        <f>VLOOKUP(B174,'[1]DE-PARA 15'!A:D,4,0)*G174</f>
        <v>0</v>
      </c>
    </row>
    <row r="175" spans="1:8" x14ac:dyDescent="0.25">
      <c r="A175" s="27" t="s">
        <v>51</v>
      </c>
      <c r="B175" s="44">
        <v>90372</v>
      </c>
      <c r="C175" s="18">
        <f>VLOOKUP(B175,'[1]DE-PARA 15'!A:B,2,0)</f>
        <v>3264</v>
      </c>
      <c r="D175" s="45" t="s">
        <v>179</v>
      </c>
      <c r="E175" s="44" t="s">
        <v>152</v>
      </c>
      <c r="F175" s="44">
        <v>1</v>
      </c>
      <c r="G175" s="27">
        <f>VLOOKUP(A175,'[1]ORÇAMENTO-15KV'!A:B,2,0)*F175</f>
        <v>0</v>
      </c>
      <c r="H175" s="41">
        <f>VLOOKUP(B175,'[1]DE-PARA 15'!A:D,4,0)*G175</f>
        <v>0</v>
      </c>
    </row>
    <row r="176" spans="1:8" x14ac:dyDescent="0.25">
      <c r="A176" s="27" t="s">
        <v>51</v>
      </c>
      <c r="B176" s="44">
        <v>90373</v>
      </c>
      <c r="C176" s="18">
        <f>VLOOKUP(B176,'[1]DE-PARA 15'!A:B,2,0)</f>
        <v>3470</v>
      </c>
      <c r="D176" s="45" t="s">
        <v>176</v>
      </c>
      <c r="E176" s="44" t="s">
        <v>152</v>
      </c>
      <c r="F176" s="44">
        <v>2</v>
      </c>
      <c r="G176" s="27">
        <f>VLOOKUP(A176,'[1]ORÇAMENTO-15KV'!A:B,2,0)*F176</f>
        <v>0</v>
      </c>
      <c r="H176" s="41">
        <f>VLOOKUP(B176,'[1]DE-PARA 15'!A:D,4,0)*G176</f>
        <v>0</v>
      </c>
    </row>
    <row r="177" spans="1:8" ht="15.75" x14ac:dyDescent="0.3">
      <c r="A177" s="27" t="s">
        <v>53</v>
      </c>
      <c r="B177" s="19">
        <v>32317</v>
      </c>
      <c r="C177" s="18">
        <f>VLOOKUP(B177,'[1]DE-PARA 15'!A:B,2,0)</f>
        <v>1045</v>
      </c>
      <c r="D177" s="42" t="s">
        <v>180</v>
      </c>
      <c r="E177" s="13" t="s">
        <v>152</v>
      </c>
      <c r="F177" s="13">
        <v>2</v>
      </c>
      <c r="G177" s="27">
        <f>VLOOKUP(A177,'[1]ORÇAMENTO-15KV'!A:B,2,0)*F177</f>
        <v>0</v>
      </c>
      <c r="H177" s="41">
        <f>VLOOKUP(B177,'[1]DE-PARA 15'!A:D,4,0)*G177</f>
        <v>0</v>
      </c>
    </row>
    <row r="178" spans="1:8" ht="15.75" x14ac:dyDescent="0.3">
      <c r="A178" s="27" t="s">
        <v>53</v>
      </c>
      <c r="B178" s="19">
        <v>90537</v>
      </c>
      <c r="C178" s="18">
        <f>VLOOKUP(B178,'[1]DE-PARA 15'!A:B,2,0)</f>
        <v>1140</v>
      </c>
      <c r="D178" s="40" t="s">
        <v>181</v>
      </c>
      <c r="E178" s="13" t="s">
        <v>152</v>
      </c>
      <c r="F178" s="13">
        <v>3</v>
      </c>
      <c r="G178" s="27">
        <f>VLOOKUP(A178,'[1]ORÇAMENTO-15KV'!A:B,2,0)*F178</f>
        <v>0</v>
      </c>
      <c r="H178" s="41">
        <f>VLOOKUP(B178,'[1]DE-PARA 15'!A:D,4,0)*G178</f>
        <v>0</v>
      </c>
    </row>
    <row r="179" spans="1:8" x14ac:dyDescent="0.25">
      <c r="A179" s="27" t="s">
        <v>53</v>
      </c>
      <c r="B179" s="13">
        <v>90389</v>
      </c>
      <c r="C179" s="18">
        <f>VLOOKUP(B179,'[1]DE-PARA 15'!A:B,2,0)</f>
        <v>3030</v>
      </c>
      <c r="D179" s="40" t="s">
        <v>151</v>
      </c>
      <c r="E179" s="13" t="s">
        <v>152</v>
      </c>
      <c r="F179" s="13">
        <v>3</v>
      </c>
      <c r="G179" s="27">
        <f>VLOOKUP(A179,'[1]ORÇAMENTO-15KV'!A:B,2,0)*F179</f>
        <v>0</v>
      </c>
      <c r="H179" s="41">
        <f>VLOOKUP(B179,'[1]DE-PARA 15'!A:D,4,0)*G179</f>
        <v>0</v>
      </c>
    </row>
    <row r="180" spans="1:8" x14ac:dyDescent="0.25">
      <c r="A180" s="27" t="s">
        <v>53</v>
      </c>
      <c r="B180" s="13">
        <v>90542</v>
      </c>
      <c r="C180" s="18">
        <f>VLOOKUP(B180,'[1]DE-PARA 15'!A:B,2,0)</f>
        <v>4030</v>
      </c>
      <c r="D180" s="40" t="s">
        <v>182</v>
      </c>
      <c r="E180" s="13" t="s">
        <v>152</v>
      </c>
      <c r="F180" s="13">
        <v>1</v>
      </c>
      <c r="G180" s="27">
        <f>VLOOKUP(A180,'[1]ORÇAMENTO-15KV'!A:B,2,0)*F180</f>
        <v>0</v>
      </c>
      <c r="H180" s="41">
        <f>VLOOKUP(B180,'[1]DE-PARA 15'!A:D,4,0)*G180</f>
        <v>0</v>
      </c>
    </row>
    <row r="181" spans="1:8" x14ac:dyDescent="0.25">
      <c r="A181" s="27" t="s">
        <v>53</v>
      </c>
      <c r="B181" s="13">
        <v>90275</v>
      </c>
      <c r="C181" s="18">
        <f>VLOOKUP(B181,'[1]DE-PARA 15'!A:B,2,0)</f>
        <v>9005</v>
      </c>
      <c r="D181" s="40" t="s">
        <v>183</v>
      </c>
      <c r="E181" s="13" t="s">
        <v>152</v>
      </c>
      <c r="F181" s="13">
        <v>3</v>
      </c>
      <c r="G181" s="27">
        <f>VLOOKUP(A181,'[1]ORÇAMENTO-15KV'!A:B,2,0)*F181</f>
        <v>0</v>
      </c>
      <c r="H181" s="41">
        <f>VLOOKUP(B181,'[1]DE-PARA 15'!A:D,4,0)*G181</f>
        <v>0</v>
      </c>
    </row>
    <row r="182" spans="1:8" x14ac:dyDescent="0.25">
      <c r="A182" s="27" t="s">
        <v>53</v>
      </c>
      <c r="B182" s="13">
        <v>90376</v>
      </c>
      <c r="C182" s="18">
        <f>VLOOKUP(B182,'[1]DE-PARA 15'!A:B,2,0)</f>
        <v>10206</v>
      </c>
      <c r="D182" s="31" t="s">
        <v>157</v>
      </c>
      <c r="E182" s="13" t="s">
        <v>152</v>
      </c>
      <c r="F182" s="13">
        <v>3</v>
      </c>
      <c r="G182" s="27">
        <f>VLOOKUP(A182,'[1]ORÇAMENTO-15KV'!A:B,2,0)*F182</f>
        <v>0</v>
      </c>
      <c r="H182" s="41">
        <f>VLOOKUP(B182,'[1]DE-PARA 15'!A:D,4,0)*G182</f>
        <v>0</v>
      </c>
    </row>
    <row r="183" spans="1:8" ht="15.75" x14ac:dyDescent="0.3">
      <c r="A183" s="27" t="s">
        <v>53</v>
      </c>
      <c r="B183" s="13">
        <v>5065</v>
      </c>
      <c r="C183" s="18">
        <f>VLOOKUP(B183,'[1]DE-PARA 15'!A:B,2,0)</f>
        <v>3315</v>
      </c>
      <c r="D183" s="43" t="s">
        <v>184</v>
      </c>
      <c r="E183" s="13" t="s">
        <v>162</v>
      </c>
      <c r="F183" s="13">
        <v>3</v>
      </c>
      <c r="G183" s="27">
        <f>VLOOKUP(A183,'[1]ORÇAMENTO-15KV'!A:B,2,0)*F183</f>
        <v>0</v>
      </c>
      <c r="H183" s="41">
        <f>VLOOKUP(B183,'[1]DE-PARA 15'!A:D,4,0)*G183</f>
        <v>0</v>
      </c>
    </row>
    <row r="184" spans="1:8" x14ac:dyDescent="0.25">
      <c r="A184" s="27" t="s">
        <v>53</v>
      </c>
      <c r="B184" s="13">
        <v>90387</v>
      </c>
      <c r="C184" s="18">
        <v>0</v>
      </c>
      <c r="D184" s="40" t="s">
        <v>166</v>
      </c>
      <c r="E184" s="13" t="s">
        <v>152</v>
      </c>
      <c r="F184" s="13">
        <v>1</v>
      </c>
      <c r="G184" s="27">
        <f>VLOOKUP(A184,'[1]ORÇAMENTO-15KV'!A:B,2,0)*F184</f>
        <v>0</v>
      </c>
      <c r="H184" s="41">
        <f>VLOOKUP(B184,'[1]DE-PARA 15'!A:D,4,0)*G184</f>
        <v>0</v>
      </c>
    </row>
    <row r="185" spans="1:8" x14ac:dyDescent="0.25">
      <c r="A185" s="27" t="s">
        <v>53</v>
      </c>
      <c r="B185" s="13">
        <v>90409</v>
      </c>
      <c r="C185" s="18">
        <f>VLOOKUP(B185,'[1]DE-PARA 15'!A:B,2,0)</f>
        <v>3069</v>
      </c>
      <c r="D185" s="40" t="s">
        <v>185</v>
      </c>
      <c r="E185" s="13" t="s">
        <v>152</v>
      </c>
      <c r="F185" s="13">
        <v>2</v>
      </c>
      <c r="G185" s="27">
        <f>VLOOKUP(A185,'[1]ORÇAMENTO-15KV'!A:B,2,0)*F185</f>
        <v>0</v>
      </c>
      <c r="H185" s="41">
        <f>VLOOKUP(B185,'[1]DE-PARA 15'!A:D,4,0)*G185</f>
        <v>0</v>
      </c>
    </row>
    <row r="186" spans="1:8" ht="15.75" x14ac:dyDescent="0.3">
      <c r="A186" s="27" t="s">
        <v>55</v>
      </c>
      <c r="B186" s="19">
        <v>32317</v>
      </c>
      <c r="C186" s="18">
        <f>VLOOKUP(B186,'[1]DE-PARA 15'!A:B,2,0)</f>
        <v>1045</v>
      </c>
      <c r="D186" s="42" t="s">
        <v>180</v>
      </c>
      <c r="E186" s="13" t="s">
        <v>152</v>
      </c>
      <c r="F186" s="13">
        <v>2</v>
      </c>
      <c r="G186" s="27">
        <f>VLOOKUP(A186,'[1]ORÇAMENTO-15KV'!A:B,2,0)*F186</f>
        <v>0</v>
      </c>
      <c r="H186" s="41">
        <f>VLOOKUP(B186,'[1]DE-PARA 15'!A:D,4,0)*G186</f>
        <v>0</v>
      </c>
    </row>
    <row r="187" spans="1:8" ht="15.75" x14ac:dyDescent="0.3">
      <c r="A187" s="27" t="s">
        <v>55</v>
      </c>
      <c r="B187" s="19">
        <v>90537</v>
      </c>
      <c r="C187" s="18">
        <f>VLOOKUP(B187,'[1]DE-PARA 15'!A:B,2,0)</f>
        <v>1140</v>
      </c>
      <c r="D187" s="40" t="s">
        <v>181</v>
      </c>
      <c r="E187" s="13" t="s">
        <v>152</v>
      </c>
      <c r="F187" s="13">
        <v>3</v>
      </c>
      <c r="G187" s="27">
        <f>VLOOKUP(A187,'[1]ORÇAMENTO-15KV'!A:B,2,0)*F187</f>
        <v>0</v>
      </c>
      <c r="H187" s="41">
        <f>VLOOKUP(B187,'[1]DE-PARA 15'!A:D,4,0)*G187</f>
        <v>0</v>
      </c>
    </row>
    <row r="188" spans="1:8" x14ac:dyDescent="0.25">
      <c r="A188" s="27" t="s">
        <v>55</v>
      </c>
      <c r="B188" s="13">
        <v>90389</v>
      </c>
      <c r="C188" s="18">
        <f>VLOOKUP(B188,'[1]DE-PARA 15'!A:B,2,0)</f>
        <v>3030</v>
      </c>
      <c r="D188" s="40" t="s">
        <v>151</v>
      </c>
      <c r="E188" s="13" t="s">
        <v>152</v>
      </c>
      <c r="F188" s="13">
        <v>3</v>
      </c>
      <c r="G188" s="27">
        <f>VLOOKUP(A188,'[1]ORÇAMENTO-15KV'!A:B,2,0)*F188</f>
        <v>0</v>
      </c>
      <c r="H188" s="41">
        <f>VLOOKUP(B188,'[1]DE-PARA 15'!A:D,4,0)*G188</f>
        <v>0</v>
      </c>
    </row>
    <row r="189" spans="1:8" x14ac:dyDescent="0.25">
      <c r="A189" s="27" t="s">
        <v>55</v>
      </c>
      <c r="B189" s="13">
        <v>90275</v>
      </c>
      <c r="C189" s="18">
        <f>VLOOKUP(B189,'[1]DE-PARA 15'!A:B,2,0)</f>
        <v>9005</v>
      </c>
      <c r="D189" s="40" t="s">
        <v>183</v>
      </c>
      <c r="E189" s="13" t="s">
        <v>152</v>
      </c>
      <c r="F189" s="13">
        <v>3</v>
      </c>
      <c r="G189" s="27">
        <f>VLOOKUP(A189,'[1]ORÇAMENTO-15KV'!A:B,2,0)*F189</f>
        <v>0</v>
      </c>
      <c r="H189" s="41">
        <f>VLOOKUP(B189,'[1]DE-PARA 15'!A:D,4,0)*G189</f>
        <v>0</v>
      </c>
    </row>
    <row r="190" spans="1:8" x14ac:dyDescent="0.25">
      <c r="A190" s="27" t="s">
        <v>55</v>
      </c>
      <c r="B190" s="13">
        <v>90376</v>
      </c>
      <c r="C190" s="18">
        <f>VLOOKUP(B190,'[1]DE-PARA 15'!A:B,2,0)</f>
        <v>10206</v>
      </c>
      <c r="D190" s="31" t="s">
        <v>157</v>
      </c>
      <c r="E190" s="13" t="s">
        <v>152</v>
      </c>
      <c r="F190" s="13">
        <v>3</v>
      </c>
      <c r="G190" s="27">
        <f>VLOOKUP(A190,'[1]ORÇAMENTO-15KV'!A:B,2,0)*F190</f>
        <v>0</v>
      </c>
      <c r="H190" s="41">
        <f>VLOOKUP(B190,'[1]DE-PARA 15'!A:D,4,0)*G190</f>
        <v>0</v>
      </c>
    </row>
    <row r="191" spans="1:8" ht="15.75" x14ac:dyDescent="0.3">
      <c r="A191" s="27" t="s">
        <v>55</v>
      </c>
      <c r="B191" s="13">
        <v>5065</v>
      </c>
      <c r="C191" s="18">
        <f>VLOOKUP(B191,'[1]DE-PARA 15'!A:B,2,0)</f>
        <v>3315</v>
      </c>
      <c r="D191" s="43" t="s">
        <v>184</v>
      </c>
      <c r="E191" s="13" t="s">
        <v>162</v>
      </c>
      <c r="F191" s="13">
        <v>3</v>
      </c>
      <c r="G191" s="27">
        <f>VLOOKUP(A191,'[1]ORÇAMENTO-15KV'!A:B,2,0)*F191</f>
        <v>0</v>
      </c>
      <c r="H191" s="41">
        <f>VLOOKUP(B191,'[1]DE-PARA 15'!A:D,4,0)*G191</f>
        <v>0</v>
      </c>
    </row>
    <row r="192" spans="1:8" x14ac:dyDescent="0.25">
      <c r="A192" s="27" t="s">
        <v>55</v>
      </c>
      <c r="B192" s="13">
        <v>90387</v>
      </c>
      <c r="C192" s="18">
        <v>0</v>
      </c>
      <c r="D192" s="40" t="s">
        <v>166</v>
      </c>
      <c r="E192" s="13" t="s">
        <v>152</v>
      </c>
      <c r="F192" s="13">
        <v>1</v>
      </c>
      <c r="G192" s="27">
        <f>VLOOKUP(A192,'[1]ORÇAMENTO-15KV'!A:B,2,0)*F192</f>
        <v>0</v>
      </c>
      <c r="H192" s="41">
        <f>VLOOKUP(B192,'[1]DE-PARA 15'!A:D,4,0)*G192</f>
        <v>0</v>
      </c>
    </row>
    <row r="193" spans="1:8" x14ac:dyDescent="0.25">
      <c r="A193" s="27" t="s">
        <v>55</v>
      </c>
      <c r="B193" s="13">
        <v>90409</v>
      </c>
      <c r="C193" s="18">
        <f>VLOOKUP(B193,'[1]DE-PARA 15'!A:B,2,0)</f>
        <v>3069</v>
      </c>
      <c r="D193" s="40" t="s">
        <v>185</v>
      </c>
      <c r="E193" s="13" t="s">
        <v>152</v>
      </c>
      <c r="F193" s="13">
        <v>2</v>
      </c>
      <c r="G193" s="27">
        <f>VLOOKUP(A193,'[1]ORÇAMENTO-15KV'!A:B,2,0)*F193</f>
        <v>0</v>
      </c>
      <c r="H193" s="41">
        <f>VLOOKUP(B193,'[1]DE-PARA 15'!A:D,4,0)*G193</f>
        <v>0</v>
      </c>
    </row>
    <row r="194" spans="1:8" x14ac:dyDescent="0.25">
      <c r="A194" s="27" t="s">
        <v>55</v>
      </c>
      <c r="B194" s="13">
        <v>90656</v>
      </c>
      <c r="C194" s="18">
        <f>VLOOKUP(B194,'[1]DE-PARA 15'!A:B,2,0)</f>
        <v>3925</v>
      </c>
      <c r="D194" s="40" t="s">
        <v>186</v>
      </c>
      <c r="E194" s="13" t="s">
        <v>152</v>
      </c>
      <c r="F194" s="13">
        <v>1</v>
      </c>
      <c r="G194" s="27">
        <f>VLOOKUP(A194,'[1]ORÇAMENTO-15KV'!A:B,2,0)*F194</f>
        <v>0</v>
      </c>
      <c r="H194" s="41">
        <f>VLOOKUP(B194,'[1]DE-PARA 15'!A:D,4,0)*G194</f>
        <v>0</v>
      </c>
    </row>
    <row r="195" spans="1:8" ht="15.75" x14ac:dyDescent="0.3">
      <c r="A195" s="27" t="s">
        <v>57</v>
      </c>
      <c r="B195" s="19">
        <v>32317</v>
      </c>
      <c r="C195" s="18">
        <f>VLOOKUP(B195,'[1]DE-PARA 15'!A:B,2,0)</f>
        <v>1045</v>
      </c>
      <c r="D195" s="42" t="s">
        <v>180</v>
      </c>
      <c r="E195" s="13" t="s">
        <v>152</v>
      </c>
      <c r="F195" s="13">
        <v>3</v>
      </c>
      <c r="G195" s="27">
        <f>VLOOKUP(A195,'[1]ORÇAMENTO-15KV'!A:B,2,0)*F195</f>
        <v>0</v>
      </c>
      <c r="H195" s="41">
        <f>VLOOKUP(B195,'[1]DE-PARA 15'!A:D,4,0)*G195</f>
        <v>0</v>
      </c>
    </row>
    <row r="196" spans="1:8" ht="15.75" x14ac:dyDescent="0.3">
      <c r="A196" s="27" t="s">
        <v>57</v>
      </c>
      <c r="B196" s="19">
        <v>90537</v>
      </c>
      <c r="C196" s="18">
        <f>VLOOKUP(B196,'[1]DE-PARA 15'!A:B,2,0)</f>
        <v>1140</v>
      </c>
      <c r="D196" s="40" t="s">
        <v>181</v>
      </c>
      <c r="E196" s="13" t="s">
        <v>152</v>
      </c>
      <c r="F196" s="13">
        <v>3</v>
      </c>
      <c r="G196" s="27">
        <f>VLOOKUP(A196,'[1]ORÇAMENTO-15KV'!A:B,2,0)*F196</f>
        <v>0</v>
      </c>
      <c r="H196" s="41">
        <f>VLOOKUP(B196,'[1]DE-PARA 15'!A:D,4,0)*G196</f>
        <v>0</v>
      </c>
    </row>
    <row r="197" spans="1:8" x14ac:dyDescent="0.25">
      <c r="A197" s="27" t="s">
        <v>57</v>
      </c>
      <c r="B197" s="13">
        <v>90389</v>
      </c>
      <c r="C197" s="18">
        <f>VLOOKUP(B197,'[1]DE-PARA 15'!A:B,2,0)</f>
        <v>3030</v>
      </c>
      <c r="D197" s="40" t="s">
        <v>151</v>
      </c>
      <c r="E197" s="13" t="s">
        <v>152</v>
      </c>
      <c r="F197" s="13">
        <v>3</v>
      </c>
      <c r="G197" s="27">
        <f>VLOOKUP(A197,'[1]ORÇAMENTO-15KV'!A:B,2,0)*F197</f>
        <v>0</v>
      </c>
      <c r="H197" s="41">
        <f>VLOOKUP(B197,'[1]DE-PARA 15'!A:D,4,0)*G197</f>
        <v>0</v>
      </c>
    </row>
    <row r="198" spans="1:8" x14ac:dyDescent="0.25">
      <c r="A198" s="27" t="s">
        <v>57</v>
      </c>
      <c r="B198" s="13">
        <v>90542</v>
      </c>
      <c r="C198" s="18">
        <f>VLOOKUP(B198,'[1]DE-PARA 15'!A:B,2,0)</f>
        <v>4030</v>
      </c>
      <c r="D198" s="40" t="s">
        <v>182</v>
      </c>
      <c r="E198" s="13" t="s">
        <v>152</v>
      </c>
      <c r="F198" s="13">
        <v>1</v>
      </c>
      <c r="G198" s="27">
        <f>VLOOKUP(A198,'[1]ORÇAMENTO-15KV'!A:B,2,0)*F198</f>
        <v>0</v>
      </c>
      <c r="H198" s="41">
        <f>VLOOKUP(B198,'[1]DE-PARA 15'!A:D,4,0)*G198</f>
        <v>0</v>
      </c>
    </row>
    <row r="199" spans="1:8" x14ac:dyDescent="0.25">
      <c r="A199" s="27" t="s">
        <v>57</v>
      </c>
      <c r="B199" s="13">
        <v>90416</v>
      </c>
      <c r="C199" s="18">
        <f>VLOOKUP(B199,'[1]DE-PARA 15'!A:B,2,0)</f>
        <v>4115</v>
      </c>
      <c r="D199" s="40" t="s">
        <v>187</v>
      </c>
      <c r="E199" s="13" t="s">
        <v>152</v>
      </c>
      <c r="F199" s="13">
        <v>1</v>
      </c>
      <c r="G199" s="27">
        <f>VLOOKUP(A199,'[1]ORÇAMENTO-15KV'!A:B,2,0)*F199</f>
        <v>0</v>
      </c>
      <c r="H199" s="41">
        <f>VLOOKUP(B199,'[1]DE-PARA 15'!A:D,4,0)*G199</f>
        <v>0</v>
      </c>
    </row>
    <row r="200" spans="1:8" x14ac:dyDescent="0.25">
      <c r="A200" s="27" t="s">
        <v>57</v>
      </c>
      <c r="B200" s="13">
        <v>90448</v>
      </c>
      <c r="C200" s="18">
        <f>VLOOKUP(B200,'[1]DE-PARA 15'!A:B,2,0)</f>
        <v>3195</v>
      </c>
      <c r="D200" s="40" t="s">
        <v>163</v>
      </c>
      <c r="E200" s="13" t="s">
        <v>152</v>
      </c>
      <c r="F200" s="13">
        <v>3</v>
      </c>
      <c r="G200" s="27">
        <f>VLOOKUP(A200,'[1]ORÇAMENTO-15KV'!A:B,2,0)*F200</f>
        <v>0</v>
      </c>
      <c r="H200" s="41">
        <f>VLOOKUP(B200,'[1]DE-PARA 15'!A:D,4,0)*G200</f>
        <v>0</v>
      </c>
    </row>
    <row r="201" spans="1:8" x14ac:dyDescent="0.25">
      <c r="A201" s="27" t="s">
        <v>57</v>
      </c>
      <c r="B201" s="13">
        <v>90275</v>
      </c>
      <c r="C201" s="18">
        <f>VLOOKUP(B201,'[1]DE-PARA 15'!A:B,2,0)</f>
        <v>9005</v>
      </c>
      <c r="D201" s="40" t="s">
        <v>183</v>
      </c>
      <c r="E201" s="13" t="s">
        <v>152</v>
      </c>
      <c r="F201" s="13">
        <v>3</v>
      </c>
      <c r="G201" s="27">
        <f>VLOOKUP(A201,'[1]ORÇAMENTO-15KV'!A:B,2,0)*F201</f>
        <v>0</v>
      </c>
      <c r="H201" s="41">
        <f>VLOOKUP(B201,'[1]DE-PARA 15'!A:D,4,0)*G201</f>
        <v>0</v>
      </c>
    </row>
    <row r="202" spans="1:8" x14ac:dyDescent="0.25">
      <c r="A202" s="27" t="s">
        <v>57</v>
      </c>
      <c r="B202" s="13">
        <v>90277</v>
      </c>
      <c r="C202" s="18">
        <f>VLOOKUP(B202,'[1]DE-PARA 15'!A:B,2,0)</f>
        <v>9010</v>
      </c>
      <c r="D202" s="40" t="s">
        <v>164</v>
      </c>
      <c r="E202" s="13" t="s">
        <v>152</v>
      </c>
      <c r="F202" s="13">
        <v>3</v>
      </c>
      <c r="G202" s="27">
        <f>VLOOKUP(A202,'[1]ORÇAMENTO-15KV'!A:B,2,0)*F202</f>
        <v>0</v>
      </c>
      <c r="H202" s="41">
        <f>VLOOKUP(B202,'[1]DE-PARA 15'!A:D,4,0)*G202</f>
        <v>0</v>
      </c>
    </row>
    <row r="203" spans="1:8" x14ac:dyDescent="0.25">
      <c r="A203" s="27" t="s">
        <v>57</v>
      </c>
      <c r="B203" s="13">
        <v>90440</v>
      </c>
      <c r="C203" s="18">
        <f>VLOOKUP(B203,'[1]DE-PARA 15'!A:B,2,0)</f>
        <v>3040</v>
      </c>
      <c r="D203" s="40" t="s">
        <v>165</v>
      </c>
      <c r="E203" s="13" t="s">
        <v>152</v>
      </c>
      <c r="F203" s="13">
        <v>3</v>
      </c>
      <c r="G203" s="27">
        <f>VLOOKUP(A203,'[1]ORÇAMENTO-15KV'!A:B,2,0)*F203</f>
        <v>0</v>
      </c>
      <c r="H203" s="41">
        <f>VLOOKUP(B203,'[1]DE-PARA 15'!A:D,4,0)*G203</f>
        <v>0</v>
      </c>
    </row>
    <row r="204" spans="1:8" ht="15.75" x14ac:dyDescent="0.3">
      <c r="A204" s="27" t="s">
        <v>57</v>
      </c>
      <c r="B204" s="19">
        <v>90440</v>
      </c>
      <c r="C204" s="18">
        <f>VLOOKUP(B204,'[1]DE-PARA 15'!A:B,2,0)</f>
        <v>3040</v>
      </c>
      <c r="D204" s="42" t="s">
        <v>188</v>
      </c>
      <c r="E204" s="13" t="s">
        <v>152</v>
      </c>
      <c r="F204" s="13">
        <v>1</v>
      </c>
      <c r="G204" s="27">
        <f>VLOOKUP(A204,'[1]ORÇAMENTO-15KV'!A:B,2,0)*F204</f>
        <v>0</v>
      </c>
      <c r="H204" s="41">
        <f>VLOOKUP(B204,'[1]DE-PARA 15'!A:D,4,0)*G204</f>
        <v>0</v>
      </c>
    </row>
    <row r="205" spans="1:8" x14ac:dyDescent="0.25">
      <c r="A205" s="27" t="s">
        <v>57</v>
      </c>
      <c r="B205" s="13">
        <v>90372</v>
      </c>
      <c r="C205" s="18">
        <f>VLOOKUP(B205,'[1]DE-PARA 15'!A:B,2,0)</f>
        <v>3264</v>
      </c>
      <c r="D205" s="40" t="s">
        <v>179</v>
      </c>
      <c r="E205" s="13" t="s">
        <v>152</v>
      </c>
      <c r="F205" s="13">
        <v>4</v>
      </c>
      <c r="G205" s="27">
        <f>VLOOKUP(A205,'[1]ORÇAMENTO-15KV'!A:B,2,0)*F205</f>
        <v>0</v>
      </c>
      <c r="H205" s="41">
        <f>VLOOKUP(B205,'[1]DE-PARA 15'!A:D,4,0)*G205</f>
        <v>0</v>
      </c>
    </row>
    <row r="206" spans="1:8" x14ac:dyDescent="0.25">
      <c r="A206" s="27" t="s">
        <v>57</v>
      </c>
      <c r="B206" s="13">
        <v>90376</v>
      </c>
      <c r="C206" s="18">
        <f>VLOOKUP(B206,'[1]DE-PARA 15'!A:B,2,0)</f>
        <v>10206</v>
      </c>
      <c r="D206" s="31" t="s">
        <v>157</v>
      </c>
      <c r="E206" s="13" t="s">
        <v>152</v>
      </c>
      <c r="F206" s="13">
        <v>3</v>
      </c>
      <c r="G206" s="27">
        <f>VLOOKUP(A206,'[1]ORÇAMENTO-15KV'!A:B,2,0)*F206</f>
        <v>0</v>
      </c>
      <c r="H206" s="41">
        <f>VLOOKUP(B206,'[1]DE-PARA 15'!A:D,4,0)*G206</f>
        <v>0</v>
      </c>
    </row>
    <row r="207" spans="1:8" ht="15.75" x14ac:dyDescent="0.3">
      <c r="A207" s="27" t="s">
        <v>57</v>
      </c>
      <c r="B207" s="13">
        <v>5065</v>
      </c>
      <c r="C207" s="18">
        <f>VLOOKUP(B207,'[1]DE-PARA 15'!A:B,2,0)</f>
        <v>3315</v>
      </c>
      <c r="D207" s="43" t="s">
        <v>184</v>
      </c>
      <c r="E207" s="13" t="s">
        <v>162</v>
      </c>
      <c r="F207" s="13">
        <v>3</v>
      </c>
      <c r="G207" s="27">
        <f>VLOOKUP(A207,'[1]ORÇAMENTO-15KV'!A:B,2,0)*F207</f>
        <v>0</v>
      </c>
      <c r="H207" s="41">
        <f>VLOOKUP(B207,'[1]DE-PARA 15'!A:D,4,0)*G207</f>
        <v>0</v>
      </c>
    </row>
    <row r="208" spans="1:8" x14ac:dyDescent="0.25">
      <c r="A208" s="27" t="s">
        <v>57</v>
      </c>
      <c r="B208" s="13">
        <v>90387</v>
      </c>
      <c r="C208" s="18">
        <v>0</v>
      </c>
      <c r="D208" s="40" t="s">
        <v>166</v>
      </c>
      <c r="E208" s="13" t="s">
        <v>152</v>
      </c>
      <c r="F208" s="13">
        <v>3</v>
      </c>
      <c r="G208" s="27">
        <f>VLOOKUP(A208,'[1]ORÇAMENTO-15KV'!A:B,2,0)*F208</f>
        <v>0</v>
      </c>
      <c r="H208" s="41">
        <f>VLOOKUP(B208,'[1]DE-PARA 15'!A:D,4,0)*G208</f>
        <v>0</v>
      </c>
    </row>
    <row r="209" spans="1:8" x14ac:dyDescent="0.25">
      <c r="A209" s="27" t="s">
        <v>57</v>
      </c>
      <c r="B209" s="13">
        <v>90409</v>
      </c>
      <c r="C209" s="18">
        <f>VLOOKUP(B209,'[1]DE-PARA 15'!A:B,2,0)</f>
        <v>3069</v>
      </c>
      <c r="D209" s="40" t="s">
        <v>185</v>
      </c>
      <c r="E209" s="13" t="s">
        <v>152</v>
      </c>
      <c r="F209" s="13">
        <v>3</v>
      </c>
      <c r="G209" s="27">
        <f>VLOOKUP(A209,'[1]ORÇAMENTO-15KV'!A:B,2,0)*F209</f>
        <v>0</v>
      </c>
      <c r="H209" s="41">
        <f>VLOOKUP(B209,'[1]DE-PARA 15'!A:D,4,0)*G209</f>
        <v>0</v>
      </c>
    </row>
    <row r="210" spans="1:8" ht="15.75" x14ac:dyDescent="0.3">
      <c r="A210" s="27" t="s">
        <v>59</v>
      </c>
      <c r="B210" s="19">
        <v>32317</v>
      </c>
      <c r="C210" s="18">
        <f>VLOOKUP(B210,'[1]DE-PARA 15'!A:B,2,0)</f>
        <v>1045</v>
      </c>
      <c r="D210" s="42" t="s">
        <v>180</v>
      </c>
      <c r="E210" s="13" t="s">
        <v>152</v>
      </c>
      <c r="F210" s="13">
        <v>2</v>
      </c>
      <c r="G210" s="27">
        <f>VLOOKUP(A210,'[1]ORÇAMENTO-15KV'!A:B,2,0)*F210</f>
        <v>0</v>
      </c>
      <c r="H210" s="41">
        <f>VLOOKUP(B210,'[1]DE-PARA 15'!A:D,4,0)*G210</f>
        <v>0</v>
      </c>
    </row>
    <row r="211" spans="1:8" ht="15.75" x14ac:dyDescent="0.3">
      <c r="A211" s="27" t="s">
        <v>59</v>
      </c>
      <c r="B211" s="19">
        <v>90537</v>
      </c>
      <c r="C211" s="18">
        <f>VLOOKUP(B211,'[1]DE-PARA 15'!A:B,2,0)</f>
        <v>1140</v>
      </c>
      <c r="D211" s="40" t="s">
        <v>181</v>
      </c>
      <c r="E211" s="13" t="s">
        <v>152</v>
      </c>
      <c r="F211" s="13">
        <v>3</v>
      </c>
      <c r="G211" s="27">
        <f>VLOOKUP(A211,'[1]ORÇAMENTO-15KV'!A:B,2,0)*F211</f>
        <v>0</v>
      </c>
      <c r="H211" s="41">
        <f>VLOOKUP(B211,'[1]DE-PARA 15'!A:D,4,0)*G211</f>
        <v>0</v>
      </c>
    </row>
    <row r="212" spans="1:8" x14ac:dyDescent="0.25">
      <c r="A212" s="27" t="s">
        <v>59</v>
      </c>
      <c r="B212" s="13">
        <v>90542</v>
      </c>
      <c r="C212" s="18">
        <f>VLOOKUP(B212,'[1]DE-PARA 15'!A:B,2,0)</f>
        <v>4030</v>
      </c>
      <c r="D212" s="40" t="s">
        <v>182</v>
      </c>
      <c r="E212" s="13" t="s">
        <v>152</v>
      </c>
      <c r="F212" s="13">
        <v>1</v>
      </c>
      <c r="G212" s="27">
        <f>VLOOKUP(A212,'[1]ORÇAMENTO-15KV'!A:B,2,0)*F212</f>
        <v>0</v>
      </c>
      <c r="H212" s="41">
        <f>VLOOKUP(B212,'[1]DE-PARA 15'!A:D,4,0)*G212</f>
        <v>0</v>
      </c>
    </row>
    <row r="213" spans="1:8" x14ac:dyDescent="0.25">
      <c r="A213" s="27" t="s">
        <v>59</v>
      </c>
      <c r="B213" s="13">
        <v>90275</v>
      </c>
      <c r="C213" s="18">
        <f>VLOOKUP(B213,'[1]DE-PARA 15'!A:B,2,0)</f>
        <v>9005</v>
      </c>
      <c r="D213" s="40" t="s">
        <v>183</v>
      </c>
      <c r="E213" s="13" t="s">
        <v>152</v>
      </c>
      <c r="F213" s="13">
        <v>3</v>
      </c>
      <c r="G213" s="27">
        <f>VLOOKUP(A213,'[1]ORÇAMENTO-15KV'!A:B,2,0)*F213</f>
        <v>0</v>
      </c>
      <c r="H213" s="41">
        <f>VLOOKUP(B213,'[1]DE-PARA 15'!A:D,4,0)*G213</f>
        <v>0</v>
      </c>
    </row>
    <row r="214" spans="1:8" x14ac:dyDescent="0.25">
      <c r="A214" s="27" t="s">
        <v>59</v>
      </c>
      <c r="B214" s="13">
        <v>90376</v>
      </c>
      <c r="C214" s="18">
        <f>VLOOKUP(B214,'[1]DE-PARA 15'!A:B,2,0)</f>
        <v>10206</v>
      </c>
      <c r="D214" s="31" t="s">
        <v>157</v>
      </c>
      <c r="E214" s="13" t="s">
        <v>152</v>
      </c>
      <c r="F214" s="13">
        <v>3</v>
      </c>
      <c r="G214" s="27">
        <f>VLOOKUP(A214,'[1]ORÇAMENTO-15KV'!A:B,2,0)*F214</f>
        <v>0</v>
      </c>
      <c r="H214" s="41">
        <f>VLOOKUP(B214,'[1]DE-PARA 15'!A:D,4,0)*G214</f>
        <v>0</v>
      </c>
    </row>
    <row r="215" spans="1:8" ht="15.75" x14ac:dyDescent="0.3">
      <c r="A215" s="27" t="s">
        <v>59</v>
      </c>
      <c r="B215" s="13">
        <v>5065</v>
      </c>
      <c r="C215" s="18">
        <f>VLOOKUP(B215,'[1]DE-PARA 15'!A:B,2,0)</f>
        <v>3315</v>
      </c>
      <c r="D215" s="43" t="s">
        <v>184</v>
      </c>
      <c r="E215" s="13" t="s">
        <v>162</v>
      </c>
      <c r="F215" s="13">
        <v>3</v>
      </c>
      <c r="G215" s="27">
        <f>VLOOKUP(A215,'[1]ORÇAMENTO-15KV'!A:B,2,0)*F215</f>
        <v>0</v>
      </c>
      <c r="H215" s="41">
        <f>VLOOKUP(B215,'[1]DE-PARA 15'!A:D,4,0)*G215</f>
        <v>0</v>
      </c>
    </row>
    <row r="216" spans="1:8" x14ac:dyDescent="0.25">
      <c r="A216" s="27" t="s">
        <v>59</v>
      </c>
      <c r="B216" s="13">
        <v>90387</v>
      </c>
      <c r="C216" s="18">
        <v>0</v>
      </c>
      <c r="D216" s="40" t="s">
        <v>166</v>
      </c>
      <c r="E216" s="13" t="s">
        <v>152</v>
      </c>
      <c r="F216" s="13">
        <v>1</v>
      </c>
      <c r="G216" s="27">
        <f>VLOOKUP(A216,'[1]ORÇAMENTO-15KV'!A:B,2,0)*F216</f>
        <v>0</v>
      </c>
      <c r="H216" s="41">
        <f>VLOOKUP(B216,'[1]DE-PARA 15'!A:D,4,0)*G216</f>
        <v>0</v>
      </c>
    </row>
    <row r="217" spans="1:8" x14ac:dyDescent="0.25">
      <c r="A217" s="27" t="s">
        <v>59</v>
      </c>
      <c r="B217" s="13">
        <v>90409</v>
      </c>
      <c r="C217" s="18">
        <f>VLOOKUP(B217,'[1]DE-PARA 15'!A:B,2,0)</f>
        <v>3069</v>
      </c>
      <c r="D217" s="40" t="s">
        <v>185</v>
      </c>
      <c r="E217" s="13" t="s">
        <v>152</v>
      </c>
      <c r="F217" s="13">
        <v>2</v>
      </c>
      <c r="G217" s="27">
        <f>VLOOKUP(A217,'[1]ORÇAMENTO-15KV'!A:B,2,0)*F217</f>
        <v>0</v>
      </c>
      <c r="H217" s="41">
        <f>VLOOKUP(B217,'[1]DE-PARA 15'!A:D,4,0)*G217</f>
        <v>0</v>
      </c>
    </row>
    <row r="218" spans="1:8" x14ac:dyDescent="0.25">
      <c r="A218" s="27" t="s">
        <v>59</v>
      </c>
      <c r="B218" s="13">
        <v>90389</v>
      </c>
      <c r="C218" s="18">
        <f>VLOOKUP(B218,'[1]DE-PARA 15'!A:B,2,0)</f>
        <v>3030</v>
      </c>
      <c r="D218" s="40" t="s">
        <v>151</v>
      </c>
      <c r="E218" s="13" t="s">
        <v>152</v>
      </c>
      <c r="F218" s="13">
        <v>8</v>
      </c>
      <c r="G218" s="27">
        <f>VLOOKUP(A218,'[1]ORÇAMENTO-15KV'!A:B,2,0)*F218</f>
        <v>0</v>
      </c>
      <c r="H218" s="41">
        <f>VLOOKUP(B218,'[1]DE-PARA 15'!A:D,4,0)*G218</f>
        <v>0</v>
      </c>
    </row>
    <row r="219" spans="1:8" x14ac:dyDescent="0.25">
      <c r="A219" s="27" t="s">
        <v>59</v>
      </c>
      <c r="B219" s="13">
        <v>90404</v>
      </c>
      <c r="C219" s="18">
        <f>VLOOKUP(B219,'[1]DE-PARA 15'!A:B,2,0)</f>
        <v>3179</v>
      </c>
      <c r="D219" s="40" t="s">
        <v>159</v>
      </c>
      <c r="E219" s="13" t="s">
        <v>152</v>
      </c>
      <c r="F219" s="13">
        <v>1</v>
      </c>
      <c r="G219" s="27">
        <f>VLOOKUP(A219,'[1]ORÇAMENTO-15KV'!A:B,2,0)*F219</f>
        <v>0</v>
      </c>
      <c r="H219" s="41">
        <f>VLOOKUP(B219,'[1]DE-PARA 15'!A:D,4,0)*G219</f>
        <v>0</v>
      </c>
    </row>
    <row r="220" spans="1:8" x14ac:dyDescent="0.25">
      <c r="A220" s="27" t="s">
        <v>59</v>
      </c>
      <c r="B220" s="13">
        <v>90444</v>
      </c>
      <c r="C220" s="18">
        <f>VLOOKUP(B220,'[1]DE-PARA 15'!A:B,2,0)</f>
        <v>3210</v>
      </c>
      <c r="D220" s="40" t="s">
        <v>160</v>
      </c>
      <c r="E220" s="13" t="s">
        <v>152</v>
      </c>
      <c r="F220" s="13">
        <v>2</v>
      </c>
      <c r="G220" s="27">
        <f>VLOOKUP(A220,'[1]ORÇAMENTO-15KV'!A:B,2,0)*F220</f>
        <v>0</v>
      </c>
      <c r="H220" s="41">
        <f>VLOOKUP(B220,'[1]DE-PARA 15'!A:D,4,0)*G220</f>
        <v>0</v>
      </c>
    </row>
    <row r="221" spans="1:8" ht="15.75" x14ac:dyDescent="0.3">
      <c r="A221" s="27" t="s">
        <v>59</v>
      </c>
      <c r="B221" s="19">
        <v>90362</v>
      </c>
      <c r="C221" s="19">
        <v>2342</v>
      </c>
      <c r="D221" s="43" t="s">
        <v>161</v>
      </c>
      <c r="E221" s="13" t="s">
        <v>162</v>
      </c>
      <c r="F221" s="13">
        <v>1</v>
      </c>
      <c r="G221" s="27">
        <f>VLOOKUP(A221,'[1]ORÇAMENTO-15KV'!A:B,2,0)*F221</f>
        <v>0</v>
      </c>
      <c r="H221" s="41">
        <f>VLOOKUP(B221,'[1]DE-PARA 15'!A:D,4,0)*G221</f>
        <v>0</v>
      </c>
    </row>
    <row r="222" spans="1:8" ht="15.75" x14ac:dyDescent="0.3">
      <c r="A222" s="27" t="s">
        <v>59</v>
      </c>
      <c r="B222" s="19">
        <v>90376</v>
      </c>
      <c r="C222" s="18">
        <f>VLOOKUP(B222,'[1]DE-PARA 15'!A:B,2,0)</f>
        <v>10206</v>
      </c>
      <c r="D222" s="31" t="s">
        <v>157</v>
      </c>
      <c r="E222" s="13" t="s">
        <v>152</v>
      </c>
      <c r="F222" s="13">
        <v>3</v>
      </c>
      <c r="G222" s="27">
        <f>VLOOKUP(A222,'[1]ORÇAMENTO-15KV'!A:B,2,0)*F222</f>
        <v>0</v>
      </c>
      <c r="H222" s="41">
        <f>VLOOKUP(B222,'[1]DE-PARA 15'!A:D,4,0)*G222</f>
        <v>0</v>
      </c>
    </row>
    <row r="223" spans="1:8" ht="15.75" x14ac:dyDescent="0.3">
      <c r="A223" s="27" t="s">
        <v>61</v>
      </c>
      <c r="B223" s="19">
        <v>32317</v>
      </c>
      <c r="C223" s="18">
        <f>VLOOKUP(B223,'[1]DE-PARA 15'!A:B,2,0)</f>
        <v>1045</v>
      </c>
      <c r="D223" s="42" t="s">
        <v>180</v>
      </c>
      <c r="E223" s="13" t="s">
        <v>152</v>
      </c>
      <c r="F223" s="13">
        <v>1</v>
      </c>
      <c r="G223" s="27">
        <f>VLOOKUP(A223,'[1]ORÇAMENTO-15KV'!A:B,2,0)*F223</f>
        <v>0</v>
      </c>
      <c r="H223" s="41">
        <f>VLOOKUP(B223,'[1]DE-PARA 15'!A:D,4,0)*G223</f>
        <v>0</v>
      </c>
    </row>
    <row r="224" spans="1:8" x14ac:dyDescent="0.25">
      <c r="A224" s="27" t="s">
        <v>61</v>
      </c>
      <c r="B224" s="13">
        <v>90389</v>
      </c>
      <c r="C224" s="18">
        <f>VLOOKUP(B224,'[1]DE-PARA 15'!A:B,2,0)</f>
        <v>3030</v>
      </c>
      <c r="D224" s="40" t="s">
        <v>151</v>
      </c>
      <c r="E224" s="13" t="s">
        <v>152</v>
      </c>
      <c r="F224" s="13">
        <v>3</v>
      </c>
      <c r="G224" s="27">
        <f>VLOOKUP(A224,'[1]ORÇAMENTO-15KV'!A:B,2,0)*F224</f>
        <v>0</v>
      </c>
      <c r="H224" s="41">
        <f>VLOOKUP(B224,'[1]DE-PARA 15'!A:D,4,0)*G224</f>
        <v>0</v>
      </c>
    </row>
    <row r="225" spans="1:8" x14ac:dyDescent="0.25">
      <c r="A225" s="27" t="s">
        <v>61</v>
      </c>
      <c r="B225" s="13">
        <v>90542</v>
      </c>
      <c r="C225" s="18">
        <f>VLOOKUP(B225,'[1]DE-PARA 15'!A:B,2,0)</f>
        <v>4030</v>
      </c>
      <c r="D225" s="40" t="s">
        <v>182</v>
      </c>
      <c r="E225" s="13" t="s">
        <v>152</v>
      </c>
      <c r="F225" s="13">
        <v>1</v>
      </c>
      <c r="G225" s="27">
        <f>VLOOKUP(A225,'[1]ORÇAMENTO-15KV'!A:B,2,0)*F225</f>
        <v>0</v>
      </c>
      <c r="H225" s="41">
        <f>VLOOKUP(B225,'[1]DE-PARA 15'!A:D,4,0)*G225</f>
        <v>0</v>
      </c>
    </row>
    <row r="226" spans="1:8" x14ac:dyDescent="0.25">
      <c r="A226" s="27" t="s">
        <v>61</v>
      </c>
      <c r="B226" s="13">
        <v>90416</v>
      </c>
      <c r="C226" s="18">
        <f>VLOOKUP(B226,'[1]DE-PARA 15'!A:B,2,0)</f>
        <v>4115</v>
      </c>
      <c r="D226" s="40" t="s">
        <v>187</v>
      </c>
      <c r="E226" s="13" t="s">
        <v>152</v>
      </c>
      <c r="F226" s="13">
        <v>1</v>
      </c>
      <c r="G226" s="27">
        <f>VLOOKUP(A226,'[1]ORÇAMENTO-15KV'!A:B,2,0)*F226</f>
        <v>0</v>
      </c>
      <c r="H226" s="41">
        <f>VLOOKUP(B226,'[1]DE-PARA 15'!A:D,4,0)*G226</f>
        <v>0</v>
      </c>
    </row>
    <row r="227" spans="1:8" x14ac:dyDescent="0.25">
      <c r="A227" s="27" t="s">
        <v>61</v>
      </c>
      <c r="B227" s="13">
        <v>90448</v>
      </c>
      <c r="C227" s="18">
        <f>VLOOKUP(B227,'[1]DE-PARA 15'!A:B,2,0)</f>
        <v>3195</v>
      </c>
      <c r="D227" s="40" t="s">
        <v>163</v>
      </c>
      <c r="E227" s="13" t="s">
        <v>152</v>
      </c>
      <c r="F227" s="13">
        <v>3</v>
      </c>
      <c r="G227" s="27">
        <f>VLOOKUP(A227,'[1]ORÇAMENTO-15KV'!A:B,2,0)*F227</f>
        <v>0</v>
      </c>
      <c r="H227" s="41">
        <f>VLOOKUP(B227,'[1]DE-PARA 15'!A:D,4,0)*G227</f>
        <v>0</v>
      </c>
    </row>
    <row r="228" spans="1:8" x14ac:dyDescent="0.25">
      <c r="A228" s="27" t="s">
        <v>61</v>
      </c>
      <c r="B228" s="13">
        <v>90277</v>
      </c>
      <c r="C228" s="18">
        <f>VLOOKUP(B228,'[1]DE-PARA 15'!A:B,2,0)</f>
        <v>9010</v>
      </c>
      <c r="D228" s="40" t="s">
        <v>164</v>
      </c>
      <c r="E228" s="13" t="s">
        <v>152</v>
      </c>
      <c r="F228" s="13">
        <v>3</v>
      </c>
      <c r="G228" s="27">
        <f>VLOOKUP(A228,'[1]ORÇAMENTO-15KV'!A:B,2,0)*F228</f>
        <v>0</v>
      </c>
      <c r="H228" s="41">
        <f>VLOOKUP(B228,'[1]DE-PARA 15'!A:D,4,0)*G228</f>
        <v>0</v>
      </c>
    </row>
    <row r="229" spans="1:8" x14ac:dyDescent="0.25">
      <c r="A229" s="27" t="s">
        <v>61</v>
      </c>
      <c r="B229" s="13">
        <v>90440</v>
      </c>
      <c r="C229" s="18">
        <f>VLOOKUP(B229,'[1]DE-PARA 15'!A:B,2,0)</f>
        <v>3040</v>
      </c>
      <c r="D229" s="40" t="s">
        <v>165</v>
      </c>
      <c r="E229" s="13" t="s">
        <v>152</v>
      </c>
      <c r="F229" s="13">
        <v>3</v>
      </c>
      <c r="G229" s="27">
        <f>VLOOKUP(A229,'[1]ORÇAMENTO-15KV'!A:B,2,0)*F229</f>
        <v>0</v>
      </c>
      <c r="H229" s="41">
        <f>VLOOKUP(B229,'[1]DE-PARA 15'!A:D,4,0)*G229</f>
        <v>0</v>
      </c>
    </row>
    <row r="230" spans="1:8" ht="15.75" x14ac:dyDescent="0.3">
      <c r="A230" s="27" t="s">
        <v>61</v>
      </c>
      <c r="B230" s="19">
        <v>90440</v>
      </c>
      <c r="C230" s="18">
        <f>VLOOKUP(B230,'[1]DE-PARA 15'!A:B,2,0)</f>
        <v>3040</v>
      </c>
      <c r="D230" s="42" t="s">
        <v>188</v>
      </c>
      <c r="E230" s="13" t="s">
        <v>152</v>
      </c>
      <c r="F230" s="13">
        <v>1</v>
      </c>
      <c r="G230" s="27">
        <f>VLOOKUP(A230,'[1]ORÇAMENTO-15KV'!A:B,2,0)*F230</f>
        <v>0</v>
      </c>
      <c r="H230" s="41">
        <f>VLOOKUP(B230,'[1]DE-PARA 15'!A:D,4,0)*G230</f>
        <v>0</v>
      </c>
    </row>
    <row r="231" spans="1:8" x14ac:dyDescent="0.25">
      <c r="A231" s="27" t="s">
        <v>61</v>
      </c>
      <c r="B231" s="13">
        <v>90372</v>
      </c>
      <c r="C231" s="18">
        <f>VLOOKUP(B231,'[1]DE-PARA 15'!A:B,2,0)</f>
        <v>3264</v>
      </c>
      <c r="D231" s="40" t="s">
        <v>179</v>
      </c>
      <c r="E231" s="13" t="s">
        <v>152</v>
      </c>
      <c r="F231" s="13">
        <v>3</v>
      </c>
      <c r="G231" s="27">
        <f>VLOOKUP(A231,'[1]ORÇAMENTO-15KV'!A:B,2,0)*F231</f>
        <v>0</v>
      </c>
      <c r="H231" s="41">
        <f>VLOOKUP(B231,'[1]DE-PARA 15'!A:D,4,0)*G231</f>
        <v>0</v>
      </c>
    </row>
    <row r="232" spans="1:8" x14ac:dyDescent="0.25">
      <c r="A232" s="27" t="s">
        <v>61</v>
      </c>
      <c r="B232" s="13">
        <v>90376</v>
      </c>
      <c r="C232" s="18">
        <f>VLOOKUP(B232,'[1]DE-PARA 15'!A:B,2,0)</f>
        <v>10206</v>
      </c>
      <c r="D232" s="31" t="s">
        <v>157</v>
      </c>
      <c r="E232" s="13" t="s">
        <v>152</v>
      </c>
      <c r="F232" s="13">
        <v>3</v>
      </c>
      <c r="G232" s="27">
        <f>VLOOKUP(A232,'[1]ORÇAMENTO-15KV'!A:B,2,0)*F232</f>
        <v>0</v>
      </c>
      <c r="H232" s="41">
        <f>VLOOKUP(B232,'[1]DE-PARA 15'!A:D,4,0)*G232</f>
        <v>0</v>
      </c>
    </row>
    <row r="233" spans="1:8" x14ac:dyDescent="0.25">
      <c r="A233" s="27" t="s">
        <v>61</v>
      </c>
      <c r="B233" s="13">
        <v>90387</v>
      </c>
      <c r="C233" s="18">
        <v>0</v>
      </c>
      <c r="D233" s="40" t="s">
        <v>166</v>
      </c>
      <c r="E233" s="13" t="s">
        <v>152</v>
      </c>
      <c r="F233" s="13">
        <v>3</v>
      </c>
      <c r="G233" s="27">
        <f>VLOOKUP(A233,'[1]ORÇAMENTO-15KV'!A:B,2,0)*F233</f>
        <v>0</v>
      </c>
      <c r="H233" s="41">
        <f>VLOOKUP(B233,'[1]DE-PARA 15'!A:D,4,0)*G233</f>
        <v>0</v>
      </c>
    </row>
    <row r="234" spans="1:8" x14ac:dyDescent="0.25">
      <c r="A234" s="27" t="s">
        <v>61</v>
      </c>
      <c r="B234" s="13">
        <v>90409</v>
      </c>
      <c r="C234" s="18">
        <f>VLOOKUP(B234,'[1]DE-PARA 15'!A:B,2,0)</f>
        <v>3069</v>
      </c>
      <c r="D234" s="40" t="s">
        <v>185</v>
      </c>
      <c r="E234" s="13" t="s">
        <v>152</v>
      </c>
      <c r="F234" s="13">
        <v>1</v>
      </c>
      <c r="G234" s="27">
        <f>VLOOKUP(A234,'[1]ORÇAMENTO-15KV'!A:B,2,0)*F234</f>
        <v>0</v>
      </c>
      <c r="H234" s="41">
        <f>VLOOKUP(B234,'[1]DE-PARA 15'!A:D,4,0)*G234</f>
        <v>0</v>
      </c>
    </row>
    <row r="235" spans="1:8" x14ac:dyDescent="0.25">
      <c r="A235" s="27" t="s">
        <v>67</v>
      </c>
      <c r="B235" s="13">
        <v>90389</v>
      </c>
      <c r="C235" s="18">
        <f>VLOOKUP(B235,'[1]DE-PARA 15'!A:B,2,0)</f>
        <v>3030</v>
      </c>
      <c r="D235" s="40" t="s">
        <v>151</v>
      </c>
      <c r="E235" s="13" t="s">
        <v>152</v>
      </c>
      <c r="F235" s="13">
        <v>6</v>
      </c>
      <c r="G235" s="27">
        <f>VLOOKUP(A235,'[1]ORÇAMENTO-15KV'!A:B,2,0)*F235</f>
        <v>0</v>
      </c>
      <c r="H235" s="41">
        <f>VLOOKUP(B235,'[1]DE-PARA 15'!A:D,4,0)*G235</f>
        <v>0</v>
      </c>
    </row>
    <row r="236" spans="1:8" x14ac:dyDescent="0.25">
      <c r="A236" s="27" t="s">
        <v>67</v>
      </c>
      <c r="B236" s="13">
        <v>90389</v>
      </c>
      <c r="C236" s="18">
        <f>VLOOKUP(B236,'[1]DE-PARA 15'!A:B,2,0)</f>
        <v>3030</v>
      </c>
      <c r="D236" s="40" t="s">
        <v>151</v>
      </c>
      <c r="E236" s="13" t="s">
        <v>152</v>
      </c>
      <c r="F236" s="13">
        <v>13</v>
      </c>
      <c r="G236" s="27">
        <f>VLOOKUP(A236,'[1]ORÇAMENTO-15KV'!A:B,2,0)*F236</f>
        <v>0</v>
      </c>
      <c r="H236" s="41">
        <f>VLOOKUP(B236,'[1]DE-PARA 15'!A:D,4,0)*G236</f>
        <v>0</v>
      </c>
    </row>
    <row r="237" spans="1:8" x14ac:dyDescent="0.25">
      <c r="A237" s="27" t="s">
        <v>67</v>
      </c>
      <c r="B237" s="13">
        <v>90404</v>
      </c>
      <c r="C237" s="18">
        <f>VLOOKUP(B237,'[1]DE-PARA 15'!A:B,2,0)</f>
        <v>3179</v>
      </c>
      <c r="D237" s="40" t="s">
        <v>167</v>
      </c>
      <c r="E237" s="13" t="s">
        <v>152</v>
      </c>
      <c r="F237" s="13">
        <v>3</v>
      </c>
      <c r="G237" s="27">
        <f>VLOOKUP(A237,'[1]ORÇAMENTO-15KV'!A:B,2,0)*F237</f>
        <v>0</v>
      </c>
      <c r="H237" s="41">
        <f>VLOOKUP(B237,'[1]DE-PARA 15'!A:D,4,0)*G237</f>
        <v>0</v>
      </c>
    </row>
    <row r="238" spans="1:8" x14ac:dyDescent="0.25">
      <c r="A238" s="27" t="s">
        <v>67</v>
      </c>
      <c r="B238" s="13">
        <v>90448</v>
      </c>
      <c r="C238" s="18">
        <f>VLOOKUP(B238,'[1]DE-PARA 15'!A:B,2,0)</f>
        <v>3195</v>
      </c>
      <c r="D238" s="40" t="s">
        <v>163</v>
      </c>
      <c r="E238" s="13" t="s">
        <v>152</v>
      </c>
      <c r="F238" s="13">
        <v>6</v>
      </c>
      <c r="G238" s="27">
        <f>VLOOKUP(A238,'[1]ORÇAMENTO-15KV'!A:B,2,0)*F238</f>
        <v>0</v>
      </c>
      <c r="H238" s="41">
        <f>VLOOKUP(B238,'[1]DE-PARA 15'!A:D,4,0)*G238</f>
        <v>0</v>
      </c>
    </row>
    <row r="239" spans="1:8" x14ac:dyDescent="0.25">
      <c r="A239" s="27" t="s">
        <v>67</v>
      </c>
      <c r="B239" s="13">
        <v>90277</v>
      </c>
      <c r="C239" s="18">
        <f>VLOOKUP(B239,'[1]DE-PARA 15'!A:B,2,0)</f>
        <v>9010</v>
      </c>
      <c r="D239" s="40" t="s">
        <v>164</v>
      </c>
      <c r="E239" s="13" t="s">
        <v>152</v>
      </c>
      <c r="F239" s="13">
        <v>6</v>
      </c>
      <c r="G239" s="27">
        <f>VLOOKUP(A239,'[1]ORÇAMENTO-15KV'!A:B,2,0)*F239</f>
        <v>0</v>
      </c>
      <c r="H239" s="41">
        <f>VLOOKUP(B239,'[1]DE-PARA 15'!A:D,4,0)*G239</f>
        <v>0</v>
      </c>
    </row>
    <row r="240" spans="1:8" x14ac:dyDescent="0.25">
      <c r="A240" s="27" t="s">
        <v>67</v>
      </c>
      <c r="B240" s="13">
        <v>90440</v>
      </c>
      <c r="C240" s="18">
        <f>VLOOKUP(B240,'[1]DE-PARA 15'!A:B,2,0)</f>
        <v>3040</v>
      </c>
      <c r="D240" s="40" t="s">
        <v>165</v>
      </c>
      <c r="E240" s="13" t="s">
        <v>152</v>
      </c>
      <c r="F240" s="13">
        <v>6</v>
      </c>
      <c r="G240" s="27">
        <f>VLOOKUP(A240,'[1]ORÇAMENTO-15KV'!A:B,2,0)*F240</f>
        <v>0</v>
      </c>
      <c r="H240" s="41">
        <f>VLOOKUP(B240,'[1]DE-PARA 15'!A:D,4,0)*G240</f>
        <v>0</v>
      </c>
    </row>
    <row r="241" spans="1:8" x14ac:dyDescent="0.25">
      <c r="A241" s="27" t="s">
        <v>67</v>
      </c>
      <c r="B241" s="13">
        <v>90444</v>
      </c>
      <c r="C241" s="18">
        <f>VLOOKUP(B241,'[1]DE-PARA 15'!A:B,2,0)</f>
        <v>3210</v>
      </c>
      <c r="D241" s="40" t="s">
        <v>160</v>
      </c>
      <c r="E241" s="13" t="s">
        <v>152</v>
      </c>
      <c r="F241" s="13">
        <v>6</v>
      </c>
      <c r="G241" s="27">
        <f>VLOOKUP(A241,'[1]ORÇAMENTO-15KV'!A:B,2,0)*F241</f>
        <v>0</v>
      </c>
      <c r="H241" s="41">
        <f>VLOOKUP(B241,'[1]DE-PARA 15'!A:D,4,0)*G241</f>
        <v>0</v>
      </c>
    </row>
    <row r="242" spans="1:8" ht="15.75" x14ac:dyDescent="0.3">
      <c r="A242" s="27" t="s">
        <v>67</v>
      </c>
      <c r="B242" s="19">
        <v>90362</v>
      </c>
      <c r="C242" s="19">
        <v>2342</v>
      </c>
      <c r="D242" s="43" t="s">
        <v>161</v>
      </c>
      <c r="E242" s="13" t="s">
        <v>162</v>
      </c>
      <c r="F242" s="13">
        <v>6</v>
      </c>
      <c r="G242" s="27">
        <f>VLOOKUP(A242,'[1]ORÇAMENTO-15KV'!A:B,2,0)*F242</f>
        <v>0</v>
      </c>
      <c r="H242" s="41">
        <f>VLOOKUP(B242,'[1]DE-PARA 15'!A:D,4,0)*G242</f>
        <v>0</v>
      </c>
    </row>
    <row r="243" spans="1:8" ht="15.75" x14ac:dyDescent="0.3">
      <c r="A243" s="27" t="s">
        <v>67</v>
      </c>
      <c r="B243" s="19">
        <v>90376</v>
      </c>
      <c r="C243" s="18">
        <f>VLOOKUP(B243,'[1]DE-PARA 15'!A:B,2,0)</f>
        <v>10206</v>
      </c>
      <c r="D243" s="31" t="s">
        <v>157</v>
      </c>
      <c r="E243" s="13" t="s">
        <v>152</v>
      </c>
      <c r="F243" s="13">
        <v>3</v>
      </c>
      <c r="G243" s="27">
        <f>VLOOKUP(A243,'[1]ORÇAMENTO-15KV'!A:B,2,0)*F243</f>
        <v>0</v>
      </c>
      <c r="H243" s="41">
        <f>VLOOKUP(B243,'[1]DE-PARA 15'!A:D,4,0)*G243</f>
        <v>0</v>
      </c>
    </row>
    <row r="244" spans="1:8" x14ac:dyDescent="0.25">
      <c r="A244" s="27" t="s">
        <v>67</v>
      </c>
      <c r="B244" s="13">
        <v>90380</v>
      </c>
      <c r="C244" s="18">
        <f>VLOOKUP(B244,'[1]DE-PARA 15'!A:B,2,0)</f>
        <v>3492</v>
      </c>
      <c r="D244" s="40" t="s">
        <v>171</v>
      </c>
      <c r="E244" s="13" t="s">
        <v>152</v>
      </c>
      <c r="F244" s="13">
        <v>3</v>
      </c>
      <c r="G244" s="27">
        <f>VLOOKUP(A244,'[1]ORÇAMENTO-15KV'!A:B,2,0)*F244</f>
        <v>0</v>
      </c>
      <c r="H244" s="41">
        <f>VLOOKUP(B244,'[1]DE-PARA 15'!A:D,4,0)*G244</f>
        <v>0</v>
      </c>
    </row>
    <row r="245" spans="1:8" x14ac:dyDescent="0.25">
      <c r="A245" s="27" t="s">
        <v>67</v>
      </c>
      <c r="B245" s="13">
        <v>90387</v>
      </c>
      <c r="C245" s="18">
        <v>0</v>
      </c>
      <c r="D245" s="40" t="s">
        <v>166</v>
      </c>
      <c r="E245" s="13" t="s">
        <v>152</v>
      </c>
      <c r="F245" s="13">
        <v>7</v>
      </c>
      <c r="G245" s="27">
        <f>VLOOKUP(A245,'[1]ORÇAMENTO-15KV'!A:B,2,0)*F245</f>
        <v>0</v>
      </c>
      <c r="H245" s="41">
        <f>VLOOKUP(B245,'[1]DE-PARA 15'!A:D,4,0)*G245</f>
        <v>0</v>
      </c>
    </row>
    <row r="246" spans="1:8" x14ac:dyDescent="0.25">
      <c r="A246" s="27" t="s">
        <v>67</v>
      </c>
      <c r="B246" s="13">
        <v>90409</v>
      </c>
      <c r="C246" s="18">
        <f>VLOOKUP(B246,'[1]DE-PARA 15'!A:B,2,0)</f>
        <v>3069</v>
      </c>
      <c r="D246" s="40" t="s">
        <v>185</v>
      </c>
      <c r="E246" s="13" t="s">
        <v>152</v>
      </c>
      <c r="F246" s="13">
        <v>1</v>
      </c>
      <c r="G246" s="27">
        <f>VLOOKUP(A246,'[1]ORÇAMENTO-15KV'!A:B,2,0)*F246</f>
        <v>0</v>
      </c>
      <c r="H246" s="41">
        <f>VLOOKUP(B246,'[1]DE-PARA 15'!A:D,4,0)*G246</f>
        <v>0</v>
      </c>
    </row>
    <row r="247" spans="1:8" ht="15.75" x14ac:dyDescent="0.3">
      <c r="A247" s="27" t="s">
        <v>63</v>
      </c>
      <c r="B247" s="19">
        <v>32317</v>
      </c>
      <c r="C247" s="18">
        <f>VLOOKUP(B247,'[1]DE-PARA 15'!A:B,2,0)</f>
        <v>1045</v>
      </c>
      <c r="D247" s="42" t="s">
        <v>180</v>
      </c>
      <c r="E247" s="13" t="s">
        <v>152</v>
      </c>
      <c r="F247" s="13">
        <v>1</v>
      </c>
      <c r="G247" s="27">
        <f>VLOOKUP(A247,'[1]ORÇAMENTO-15KV'!A:B,2,0)*F247</f>
        <v>0</v>
      </c>
      <c r="H247" s="41">
        <f>VLOOKUP(B247,'[1]DE-PARA 15'!A:D,4,0)*G247</f>
        <v>0</v>
      </c>
    </row>
    <row r="248" spans="1:8" x14ac:dyDescent="0.25">
      <c r="A248" s="27" t="s">
        <v>63</v>
      </c>
      <c r="B248" s="13">
        <v>90389</v>
      </c>
      <c r="C248" s="18">
        <f>VLOOKUP(B248,'[1]DE-PARA 15'!A:B,2,0)</f>
        <v>3030</v>
      </c>
      <c r="D248" s="40" t="s">
        <v>151</v>
      </c>
      <c r="E248" s="13" t="s">
        <v>152</v>
      </c>
      <c r="F248" s="13">
        <v>3</v>
      </c>
      <c r="G248" s="27">
        <f>VLOOKUP(A248,'[1]ORÇAMENTO-15KV'!A:B,2,0)*F248</f>
        <v>0</v>
      </c>
      <c r="H248" s="41">
        <f>VLOOKUP(B248,'[1]DE-PARA 15'!A:D,4,0)*G248</f>
        <v>0</v>
      </c>
    </row>
    <row r="249" spans="1:8" x14ac:dyDescent="0.25">
      <c r="A249" s="27" t="s">
        <v>63</v>
      </c>
      <c r="B249" s="13">
        <v>90515</v>
      </c>
      <c r="C249" s="18">
        <f>VLOOKUP(B249,'[1]DE-PARA 15'!A:B,2,0)</f>
        <v>3920</v>
      </c>
      <c r="D249" s="40" t="s">
        <v>189</v>
      </c>
      <c r="E249" s="13" t="s">
        <v>152</v>
      </c>
      <c r="F249" s="13">
        <v>1</v>
      </c>
      <c r="G249" s="27">
        <f>VLOOKUP(A249,'[1]ORÇAMENTO-15KV'!A:B,2,0)*F249</f>
        <v>0</v>
      </c>
      <c r="H249" s="41">
        <f>VLOOKUP(B249,'[1]DE-PARA 15'!A:D,4,0)*G249</f>
        <v>0</v>
      </c>
    </row>
    <row r="250" spans="1:8" x14ac:dyDescent="0.25">
      <c r="A250" s="27" t="s">
        <v>63</v>
      </c>
      <c r="B250" s="13">
        <v>90448</v>
      </c>
      <c r="C250" s="18">
        <f>VLOOKUP(B250,'[1]DE-PARA 15'!A:B,2,0)</f>
        <v>3195</v>
      </c>
      <c r="D250" s="40" t="s">
        <v>163</v>
      </c>
      <c r="E250" s="13" t="s">
        <v>152</v>
      </c>
      <c r="F250" s="13">
        <v>3</v>
      </c>
      <c r="G250" s="27">
        <f>VLOOKUP(A250,'[1]ORÇAMENTO-15KV'!A:B,2,0)*F250</f>
        <v>0</v>
      </c>
      <c r="H250" s="41">
        <f>VLOOKUP(B250,'[1]DE-PARA 15'!A:D,4,0)*G250</f>
        <v>0</v>
      </c>
    </row>
    <row r="251" spans="1:8" x14ac:dyDescent="0.25">
      <c r="A251" s="27" t="s">
        <v>63</v>
      </c>
      <c r="B251" s="13">
        <v>90277</v>
      </c>
      <c r="C251" s="18">
        <f>VLOOKUP(B251,'[1]DE-PARA 15'!A:B,2,0)</f>
        <v>9010</v>
      </c>
      <c r="D251" s="40" t="s">
        <v>164</v>
      </c>
      <c r="E251" s="13" t="s">
        <v>152</v>
      </c>
      <c r="F251" s="13">
        <v>3</v>
      </c>
      <c r="G251" s="27">
        <f>VLOOKUP(A251,'[1]ORÇAMENTO-15KV'!A:B,2,0)*F251</f>
        <v>0</v>
      </c>
      <c r="H251" s="41">
        <f>VLOOKUP(B251,'[1]DE-PARA 15'!A:D,4,0)*G251</f>
        <v>0</v>
      </c>
    </row>
    <row r="252" spans="1:8" x14ac:dyDescent="0.25">
      <c r="A252" s="27" t="s">
        <v>63</v>
      </c>
      <c r="B252" s="13">
        <v>90440</v>
      </c>
      <c r="C252" s="18">
        <f>VLOOKUP(B252,'[1]DE-PARA 15'!A:B,2,0)</f>
        <v>3040</v>
      </c>
      <c r="D252" s="40" t="s">
        <v>165</v>
      </c>
      <c r="E252" s="13" t="s">
        <v>152</v>
      </c>
      <c r="F252" s="13">
        <v>3</v>
      </c>
      <c r="G252" s="27">
        <f>VLOOKUP(A252,'[1]ORÇAMENTO-15KV'!A:B,2,0)*F252</f>
        <v>0</v>
      </c>
      <c r="H252" s="41">
        <f>VLOOKUP(B252,'[1]DE-PARA 15'!A:D,4,0)*G252</f>
        <v>0</v>
      </c>
    </row>
    <row r="253" spans="1:8" x14ac:dyDescent="0.25">
      <c r="A253" s="27" t="s">
        <v>63</v>
      </c>
      <c r="B253" s="13">
        <v>90372</v>
      </c>
      <c r="C253" s="18">
        <f>VLOOKUP(B253,'[1]DE-PARA 15'!A:B,2,0)</f>
        <v>3264</v>
      </c>
      <c r="D253" s="40" t="s">
        <v>179</v>
      </c>
      <c r="E253" s="13" t="s">
        <v>152</v>
      </c>
      <c r="F253" s="13">
        <v>2</v>
      </c>
      <c r="G253" s="27">
        <f>VLOOKUP(A253,'[1]ORÇAMENTO-15KV'!A:B,2,0)*F253</f>
        <v>0</v>
      </c>
      <c r="H253" s="41">
        <f>VLOOKUP(B253,'[1]DE-PARA 15'!A:D,4,0)*G253</f>
        <v>0</v>
      </c>
    </row>
    <row r="254" spans="1:8" x14ac:dyDescent="0.25">
      <c r="A254" s="27" t="s">
        <v>63</v>
      </c>
      <c r="B254" s="13">
        <v>90376</v>
      </c>
      <c r="C254" s="18">
        <f>VLOOKUP(B254,'[1]DE-PARA 15'!A:B,2,0)</f>
        <v>10206</v>
      </c>
      <c r="D254" s="31" t="s">
        <v>157</v>
      </c>
      <c r="E254" s="13" t="s">
        <v>152</v>
      </c>
      <c r="F254" s="13">
        <v>3</v>
      </c>
      <c r="G254" s="27">
        <f>VLOOKUP(A254,'[1]ORÇAMENTO-15KV'!A:B,2,0)*F254</f>
        <v>0</v>
      </c>
      <c r="H254" s="41">
        <f>VLOOKUP(B254,'[1]DE-PARA 15'!A:D,4,0)*G254</f>
        <v>0</v>
      </c>
    </row>
    <row r="255" spans="1:8" x14ac:dyDescent="0.25">
      <c r="A255" s="27" t="s">
        <v>63</v>
      </c>
      <c r="B255" s="13">
        <v>90447</v>
      </c>
      <c r="C255" s="18">
        <f>VLOOKUP(B255,'[1]DE-PARA 15'!A:B,2,0)</f>
        <v>3915</v>
      </c>
      <c r="D255" s="40" t="s">
        <v>190</v>
      </c>
      <c r="E255" s="13" t="s">
        <v>152</v>
      </c>
      <c r="F255" s="13">
        <v>1</v>
      </c>
      <c r="G255" s="27">
        <f>VLOOKUP(A255,'[1]ORÇAMENTO-15KV'!A:B,2,0)*F255</f>
        <v>0</v>
      </c>
      <c r="H255" s="41">
        <f>VLOOKUP(B255,'[1]DE-PARA 15'!A:D,4,0)*G255</f>
        <v>0</v>
      </c>
    </row>
    <row r="256" spans="1:8" x14ac:dyDescent="0.25">
      <c r="A256" s="27" t="s">
        <v>63</v>
      </c>
      <c r="B256" s="13">
        <v>90387</v>
      </c>
      <c r="C256" s="18">
        <v>0</v>
      </c>
      <c r="D256" s="40" t="s">
        <v>166</v>
      </c>
      <c r="E256" s="13" t="s">
        <v>152</v>
      </c>
      <c r="F256" s="13">
        <v>4</v>
      </c>
      <c r="G256" s="27">
        <f>VLOOKUP(A256,'[1]ORÇAMENTO-15KV'!A:B,2,0)*F256</f>
        <v>0</v>
      </c>
      <c r="H256" s="41">
        <f>VLOOKUP(B256,'[1]DE-PARA 15'!A:D,4,0)*G256</f>
        <v>0</v>
      </c>
    </row>
    <row r="257" spans="1:8" x14ac:dyDescent="0.25">
      <c r="A257" s="27" t="s">
        <v>63</v>
      </c>
      <c r="B257" s="13">
        <v>90409</v>
      </c>
      <c r="C257" s="18">
        <f>VLOOKUP(B257,'[1]DE-PARA 15'!A:B,2,0)</f>
        <v>3069</v>
      </c>
      <c r="D257" s="40" t="s">
        <v>185</v>
      </c>
      <c r="E257" s="13" t="s">
        <v>152</v>
      </c>
      <c r="F257" s="13">
        <v>1</v>
      </c>
      <c r="G257" s="27">
        <f>VLOOKUP(A257,'[1]ORÇAMENTO-15KV'!A:B,2,0)*F257</f>
        <v>0</v>
      </c>
      <c r="H257" s="41">
        <f>VLOOKUP(B257,'[1]DE-PARA 15'!A:D,4,0)*G257</f>
        <v>0</v>
      </c>
    </row>
    <row r="258" spans="1:8" ht="15.75" x14ac:dyDescent="0.3">
      <c r="A258" s="27" t="s">
        <v>65</v>
      </c>
      <c r="B258" s="19">
        <v>32317</v>
      </c>
      <c r="C258" s="18">
        <f>VLOOKUP(B258,'[1]DE-PARA 15'!A:B,2,0)</f>
        <v>1045</v>
      </c>
      <c r="D258" s="42" t="s">
        <v>180</v>
      </c>
      <c r="E258" s="13" t="s">
        <v>152</v>
      </c>
      <c r="F258" s="13">
        <v>1</v>
      </c>
      <c r="G258" s="27">
        <f>VLOOKUP(A258,'[1]ORÇAMENTO-15KV'!A:B,2,0)*F258</f>
        <v>0</v>
      </c>
      <c r="H258" s="41">
        <f>VLOOKUP(B258,'[1]DE-PARA 15'!A:D,4,0)*G258</f>
        <v>0</v>
      </c>
    </row>
    <row r="259" spans="1:8" x14ac:dyDescent="0.25">
      <c r="A259" s="27" t="s">
        <v>65</v>
      </c>
      <c r="B259" s="13">
        <v>90389</v>
      </c>
      <c r="C259" s="18">
        <f>VLOOKUP(B259,'[1]DE-PARA 15'!A:B,2,0)</f>
        <v>3030</v>
      </c>
      <c r="D259" s="40" t="s">
        <v>151</v>
      </c>
      <c r="E259" s="13" t="s">
        <v>152</v>
      </c>
      <c r="F259" s="13">
        <v>3</v>
      </c>
      <c r="G259" s="27">
        <f>VLOOKUP(A259,'[1]ORÇAMENTO-15KV'!A:B,2,0)*F259</f>
        <v>0</v>
      </c>
      <c r="H259" s="41">
        <f>VLOOKUP(B259,'[1]DE-PARA 15'!A:D,4,0)*G259</f>
        <v>0</v>
      </c>
    </row>
    <row r="260" spans="1:8" x14ac:dyDescent="0.25">
      <c r="A260" s="27" t="s">
        <v>65</v>
      </c>
      <c r="B260" s="13">
        <v>90515</v>
      </c>
      <c r="C260" s="18">
        <f>VLOOKUP(B260,'[1]DE-PARA 15'!A:B,2,0)</f>
        <v>3920</v>
      </c>
      <c r="D260" s="40" t="s">
        <v>189</v>
      </c>
      <c r="E260" s="13" t="s">
        <v>152</v>
      </c>
      <c r="F260" s="13">
        <v>1</v>
      </c>
      <c r="G260" s="27">
        <f>VLOOKUP(A260,'[1]ORÇAMENTO-15KV'!A:B,2,0)*F260</f>
        <v>0</v>
      </c>
      <c r="H260" s="41">
        <f>VLOOKUP(B260,'[1]DE-PARA 15'!A:D,4,0)*G260</f>
        <v>0</v>
      </c>
    </row>
    <row r="261" spans="1:8" x14ac:dyDescent="0.25">
      <c r="A261" s="27" t="s">
        <v>65</v>
      </c>
      <c r="B261" s="13">
        <v>90448</v>
      </c>
      <c r="C261" s="18">
        <f>VLOOKUP(B261,'[1]DE-PARA 15'!A:B,2,0)</f>
        <v>3195</v>
      </c>
      <c r="D261" s="40" t="s">
        <v>163</v>
      </c>
      <c r="E261" s="13" t="s">
        <v>152</v>
      </c>
      <c r="F261" s="13">
        <v>3</v>
      </c>
      <c r="G261" s="27">
        <f>VLOOKUP(A261,'[1]ORÇAMENTO-15KV'!A:B,2,0)*F261</f>
        <v>0</v>
      </c>
      <c r="H261" s="41">
        <f>VLOOKUP(B261,'[1]DE-PARA 15'!A:D,4,0)*G261</f>
        <v>0</v>
      </c>
    </row>
    <row r="262" spans="1:8" x14ac:dyDescent="0.25">
      <c r="A262" s="27" t="s">
        <v>65</v>
      </c>
      <c r="B262" s="13">
        <v>90277</v>
      </c>
      <c r="C262" s="18">
        <f>VLOOKUP(B262,'[1]DE-PARA 15'!A:B,2,0)</f>
        <v>9010</v>
      </c>
      <c r="D262" s="40" t="s">
        <v>164</v>
      </c>
      <c r="E262" s="13" t="s">
        <v>152</v>
      </c>
      <c r="F262" s="13">
        <v>3</v>
      </c>
      <c r="G262" s="27">
        <f>VLOOKUP(A262,'[1]ORÇAMENTO-15KV'!A:B,2,0)*F262</f>
        <v>0</v>
      </c>
      <c r="H262" s="41">
        <f>VLOOKUP(B262,'[1]DE-PARA 15'!A:D,4,0)*G262</f>
        <v>0</v>
      </c>
    </row>
    <row r="263" spans="1:8" x14ac:dyDescent="0.25">
      <c r="A263" s="27" t="s">
        <v>65</v>
      </c>
      <c r="B263" s="13">
        <v>90440</v>
      </c>
      <c r="C263" s="18">
        <f>VLOOKUP(B263,'[1]DE-PARA 15'!A:B,2,0)</f>
        <v>3040</v>
      </c>
      <c r="D263" s="40" t="s">
        <v>165</v>
      </c>
      <c r="E263" s="13" t="s">
        <v>152</v>
      </c>
      <c r="F263" s="13">
        <v>3</v>
      </c>
      <c r="G263" s="27">
        <f>VLOOKUP(A263,'[1]ORÇAMENTO-15KV'!A:B,2,0)*F263</f>
        <v>0</v>
      </c>
      <c r="H263" s="41">
        <f>VLOOKUP(B263,'[1]DE-PARA 15'!A:D,4,0)*G263</f>
        <v>0</v>
      </c>
    </row>
    <row r="264" spans="1:8" x14ac:dyDescent="0.25">
      <c r="A264" s="27" t="s">
        <v>65</v>
      </c>
      <c r="B264" s="13">
        <v>90372</v>
      </c>
      <c r="C264" s="18">
        <f>VLOOKUP(B264,'[1]DE-PARA 15'!A:B,2,0)</f>
        <v>3264</v>
      </c>
      <c r="D264" s="40" t="s">
        <v>179</v>
      </c>
      <c r="E264" s="13" t="s">
        <v>152</v>
      </c>
      <c r="F264" s="13">
        <v>2</v>
      </c>
      <c r="G264" s="27">
        <f>VLOOKUP(A264,'[1]ORÇAMENTO-15KV'!A:B,2,0)*F264</f>
        <v>0</v>
      </c>
      <c r="H264" s="41">
        <f>VLOOKUP(B264,'[1]DE-PARA 15'!A:D,4,0)*G264</f>
        <v>0</v>
      </c>
    </row>
    <row r="265" spans="1:8" x14ac:dyDescent="0.25">
      <c r="A265" s="27" t="s">
        <v>65</v>
      </c>
      <c r="B265" s="13">
        <v>90376</v>
      </c>
      <c r="C265" s="18">
        <f>VLOOKUP(B265,'[1]DE-PARA 15'!A:B,2,0)</f>
        <v>10206</v>
      </c>
      <c r="D265" s="31" t="s">
        <v>157</v>
      </c>
      <c r="E265" s="13" t="s">
        <v>152</v>
      </c>
      <c r="F265" s="13">
        <v>3</v>
      </c>
      <c r="G265" s="27">
        <f>VLOOKUP(A265,'[1]ORÇAMENTO-15KV'!A:B,2,0)*F265</f>
        <v>0</v>
      </c>
      <c r="H265" s="41">
        <f>VLOOKUP(B265,'[1]DE-PARA 15'!A:D,4,0)*G265</f>
        <v>0</v>
      </c>
    </row>
    <row r="266" spans="1:8" x14ac:dyDescent="0.25">
      <c r="A266" s="27" t="s">
        <v>65</v>
      </c>
      <c r="B266" s="13">
        <v>90447</v>
      </c>
      <c r="C266" s="18">
        <f>VLOOKUP(B266,'[1]DE-PARA 15'!A:B,2,0)</f>
        <v>3915</v>
      </c>
      <c r="D266" s="40" t="s">
        <v>190</v>
      </c>
      <c r="E266" s="13" t="s">
        <v>152</v>
      </c>
      <c r="F266" s="13">
        <v>1</v>
      </c>
      <c r="G266" s="27">
        <f>VLOOKUP(A266,'[1]ORÇAMENTO-15KV'!A:B,2,0)*F266</f>
        <v>0</v>
      </c>
      <c r="H266" s="41">
        <f>VLOOKUP(B266,'[1]DE-PARA 15'!A:D,4,0)*G266</f>
        <v>0</v>
      </c>
    </row>
    <row r="267" spans="1:8" x14ac:dyDescent="0.25">
      <c r="A267" s="27" t="s">
        <v>65</v>
      </c>
      <c r="B267" s="13">
        <v>90387</v>
      </c>
      <c r="C267" s="18">
        <v>0</v>
      </c>
      <c r="D267" s="40" t="s">
        <v>166</v>
      </c>
      <c r="E267" s="13" t="s">
        <v>152</v>
      </c>
      <c r="F267" s="13">
        <v>4</v>
      </c>
      <c r="G267" s="27">
        <f>VLOOKUP(A267,'[1]ORÇAMENTO-15KV'!A:B,2,0)*F267</f>
        <v>0</v>
      </c>
      <c r="H267" s="41">
        <f>VLOOKUP(B267,'[1]DE-PARA 15'!A:D,4,0)*G267</f>
        <v>0</v>
      </c>
    </row>
    <row r="268" spans="1:8" x14ac:dyDescent="0.25">
      <c r="A268" s="27" t="s">
        <v>65</v>
      </c>
      <c r="B268" s="13">
        <v>90409</v>
      </c>
      <c r="C268" s="18">
        <f>VLOOKUP(B268,'[1]DE-PARA 15'!A:B,2,0)</f>
        <v>3069</v>
      </c>
      <c r="D268" s="40" t="s">
        <v>185</v>
      </c>
      <c r="E268" s="13" t="s">
        <v>152</v>
      </c>
      <c r="F268" s="13">
        <v>1</v>
      </c>
      <c r="G268" s="27">
        <f>VLOOKUP(A268,'[1]ORÇAMENTO-15KV'!A:B,2,0)*F268</f>
        <v>0</v>
      </c>
      <c r="H268" s="41">
        <f>VLOOKUP(B268,'[1]DE-PARA 15'!A:D,4,0)*G268</f>
        <v>0</v>
      </c>
    </row>
    <row r="269" spans="1:8" x14ac:dyDescent="0.25">
      <c r="A269" s="27" t="s">
        <v>65</v>
      </c>
      <c r="B269" s="13">
        <v>90389</v>
      </c>
      <c r="C269" s="18">
        <f>VLOOKUP(B269,'[1]DE-PARA 15'!A:B,2,0)</f>
        <v>3030</v>
      </c>
      <c r="D269" s="40" t="s">
        <v>151</v>
      </c>
      <c r="E269" s="13" t="s">
        <v>152</v>
      </c>
      <c r="F269" s="13">
        <v>8</v>
      </c>
      <c r="G269" s="27">
        <f>VLOOKUP(A269,'[1]ORÇAMENTO-15KV'!A:B,2,0)*F269</f>
        <v>0</v>
      </c>
      <c r="H269" s="41">
        <f>VLOOKUP(B269,'[1]DE-PARA 15'!A:D,4,0)*G269</f>
        <v>0</v>
      </c>
    </row>
    <row r="270" spans="1:8" x14ac:dyDescent="0.25">
      <c r="A270" s="27" t="s">
        <v>65</v>
      </c>
      <c r="B270" s="13">
        <v>90404</v>
      </c>
      <c r="C270" s="18">
        <f>VLOOKUP(B270,'[1]DE-PARA 15'!A:B,2,0)</f>
        <v>3179</v>
      </c>
      <c r="D270" s="40" t="s">
        <v>159</v>
      </c>
      <c r="E270" s="13" t="s">
        <v>152</v>
      </c>
      <c r="F270" s="13">
        <v>1</v>
      </c>
      <c r="G270" s="27">
        <f>VLOOKUP(A270,'[1]ORÇAMENTO-15KV'!A:B,2,0)*F270</f>
        <v>0</v>
      </c>
      <c r="H270" s="41">
        <f>VLOOKUP(B270,'[1]DE-PARA 15'!A:D,4,0)*G270</f>
        <v>0</v>
      </c>
    </row>
    <row r="271" spans="1:8" x14ac:dyDescent="0.25">
      <c r="A271" s="27" t="s">
        <v>65</v>
      </c>
      <c r="B271" s="13">
        <v>90444</v>
      </c>
      <c r="C271" s="18">
        <f>VLOOKUP(B271,'[1]DE-PARA 15'!A:B,2,0)</f>
        <v>3210</v>
      </c>
      <c r="D271" s="40" t="s">
        <v>160</v>
      </c>
      <c r="E271" s="13" t="s">
        <v>152</v>
      </c>
      <c r="F271" s="13">
        <v>2</v>
      </c>
      <c r="G271" s="27">
        <f>VLOOKUP(A271,'[1]ORÇAMENTO-15KV'!A:B,2,0)*F271</f>
        <v>0</v>
      </c>
      <c r="H271" s="41">
        <f>VLOOKUP(B271,'[1]DE-PARA 15'!A:D,4,0)*G271</f>
        <v>0</v>
      </c>
    </row>
    <row r="272" spans="1:8" ht="15.75" x14ac:dyDescent="0.3">
      <c r="A272" s="27" t="s">
        <v>65</v>
      </c>
      <c r="B272" s="19">
        <v>90362</v>
      </c>
      <c r="C272" s="19">
        <v>2342</v>
      </c>
      <c r="D272" s="43" t="s">
        <v>161</v>
      </c>
      <c r="E272" s="13" t="s">
        <v>162</v>
      </c>
      <c r="F272" s="13">
        <v>1</v>
      </c>
      <c r="G272" s="27">
        <f>VLOOKUP(A272,'[1]ORÇAMENTO-15KV'!A:B,2,0)*F272</f>
        <v>0</v>
      </c>
      <c r="H272" s="41">
        <f>VLOOKUP(B272,'[1]DE-PARA 15'!A:D,4,0)*G272</f>
        <v>0</v>
      </c>
    </row>
    <row r="273" spans="1:8" ht="15.75" x14ac:dyDescent="0.3">
      <c r="A273" s="27" t="s">
        <v>65</v>
      </c>
      <c r="B273" s="19">
        <v>90376</v>
      </c>
      <c r="C273" s="18">
        <f>VLOOKUP(B273,'[1]DE-PARA 15'!A:B,2,0)</f>
        <v>10206</v>
      </c>
      <c r="D273" s="31" t="s">
        <v>157</v>
      </c>
      <c r="E273" s="13" t="s">
        <v>152</v>
      </c>
      <c r="F273" s="13">
        <v>3</v>
      </c>
      <c r="G273" s="27">
        <f>VLOOKUP(A273,'[1]ORÇAMENTO-15KV'!A:B,2,0)*F273</f>
        <v>0</v>
      </c>
      <c r="H273" s="41">
        <f>VLOOKUP(B273,'[1]DE-PARA 15'!A:D,4,0)*G273</f>
        <v>0</v>
      </c>
    </row>
    <row r="274" spans="1:8" ht="15.75" x14ac:dyDescent="0.3">
      <c r="A274" s="27" t="s">
        <v>69</v>
      </c>
      <c r="B274" s="19">
        <v>32317</v>
      </c>
      <c r="C274" s="18">
        <f>VLOOKUP(B274,'[1]DE-PARA 15'!A:B,2,0)</f>
        <v>1045</v>
      </c>
      <c r="D274" s="42" t="s">
        <v>180</v>
      </c>
      <c r="E274" s="13" t="s">
        <v>152</v>
      </c>
      <c r="F274" s="13">
        <v>2</v>
      </c>
      <c r="G274" s="27">
        <f>VLOOKUP(A274,'[1]ORÇAMENTO-15KV'!A:B,2,0)*F274</f>
        <v>0</v>
      </c>
      <c r="H274" s="41">
        <f>VLOOKUP(B274,'[1]DE-PARA 15'!A:D,4,0)*G274</f>
        <v>0</v>
      </c>
    </row>
    <row r="275" spans="1:8" ht="15.75" x14ac:dyDescent="0.3">
      <c r="A275" s="27" t="s">
        <v>69</v>
      </c>
      <c r="B275" s="19">
        <v>90537</v>
      </c>
      <c r="C275" s="18">
        <f>VLOOKUP(B275,'[1]DE-PARA 15'!A:B,2,0)</f>
        <v>1140</v>
      </c>
      <c r="D275" s="40" t="s">
        <v>181</v>
      </c>
      <c r="E275" s="13" t="s">
        <v>152</v>
      </c>
      <c r="F275" s="13">
        <v>3</v>
      </c>
      <c r="G275" s="27">
        <f>VLOOKUP(A275,'[1]ORÇAMENTO-15KV'!A:B,2,0)*F275</f>
        <v>0</v>
      </c>
      <c r="H275" s="41">
        <f>VLOOKUP(B275,'[1]DE-PARA 15'!A:D,4,0)*G275</f>
        <v>0</v>
      </c>
    </row>
    <row r="276" spans="1:8" x14ac:dyDescent="0.25">
      <c r="A276" s="27" t="s">
        <v>69</v>
      </c>
      <c r="B276" s="13">
        <v>90389</v>
      </c>
      <c r="C276" s="18">
        <f>VLOOKUP(B276,'[1]DE-PARA 15'!A:B,2,0)</f>
        <v>3030</v>
      </c>
      <c r="D276" s="40" t="s">
        <v>151</v>
      </c>
      <c r="E276" s="13" t="s">
        <v>152</v>
      </c>
      <c r="F276" s="13">
        <v>3</v>
      </c>
      <c r="G276" s="27">
        <f>VLOOKUP(A276,'[1]ORÇAMENTO-15KV'!A:B,2,0)*F276</f>
        <v>0</v>
      </c>
      <c r="H276" s="41">
        <f>VLOOKUP(B276,'[1]DE-PARA 15'!A:D,4,0)*G276</f>
        <v>0</v>
      </c>
    </row>
    <row r="277" spans="1:8" x14ac:dyDescent="0.25">
      <c r="A277" s="27" t="s">
        <v>69</v>
      </c>
      <c r="B277" s="13">
        <v>90542</v>
      </c>
      <c r="C277" s="18">
        <f>VLOOKUP(B277,'[1]DE-PARA 15'!A:B,2,0)</f>
        <v>4030</v>
      </c>
      <c r="D277" s="40" t="s">
        <v>182</v>
      </c>
      <c r="E277" s="13" t="s">
        <v>152</v>
      </c>
      <c r="F277" s="13">
        <v>1</v>
      </c>
      <c r="G277" s="27">
        <f>VLOOKUP(A277,'[1]ORÇAMENTO-15KV'!A:B,2,0)*F277</f>
        <v>0</v>
      </c>
      <c r="H277" s="41">
        <f>VLOOKUP(B277,'[1]DE-PARA 15'!A:D,4,0)*G277</f>
        <v>0</v>
      </c>
    </row>
    <row r="278" spans="1:8" x14ac:dyDescent="0.25">
      <c r="A278" s="27" t="s">
        <v>69</v>
      </c>
      <c r="B278" s="13">
        <v>90448</v>
      </c>
      <c r="C278" s="18">
        <f>VLOOKUP(B278,'[1]DE-PARA 15'!A:B,2,0)</f>
        <v>3195</v>
      </c>
      <c r="D278" s="40" t="s">
        <v>163</v>
      </c>
      <c r="E278" s="13" t="s">
        <v>152</v>
      </c>
      <c r="F278" s="13">
        <v>6</v>
      </c>
      <c r="G278" s="27">
        <f>VLOOKUP(A278,'[1]ORÇAMENTO-15KV'!A:B,2,0)*F278</f>
        <v>0</v>
      </c>
      <c r="H278" s="41">
        <f>VLOOKUP(B278,'[1]DE-PARA 15'!A:D,4,0)*G278</f>
        <v>0</v>
      </c>
    </row>
    <row r="279" spans="1:8" x14ac:dyDescent="0.25">
      <c r="A279" s="27" t="s">
        <v>69</v>
      </c>
      <c r="B279" s="13">
        <v>90275</v>
      </c>
      <c r="C279" s="18">
        <f>VLOOKUP(B279,'[1]DE-PARA 15'!A:B,2,0)</f>
        <v>9005</v>
      </c>
      <c r="D279" s="40" t="s">
        <v>183</v>
      </c>
      <c r="E279" s="13" t="s">
        <v>152</v>
      </c>
      <c r="F279" s="13">
        <v>3</v>
      </c>
      <c r="G279" s="27">
        <f>VLOOKUP(A279,'[1]ORÇAMENTO-15KV'!A:B,2,0)*F279</f>
        <v>0</v>
      </c>
      <c r="H279" s="41">
        <f>VLOOKUP(B279,'[1]DE-PARA 15'!A:D,4,0)*G279</f>
        <v>0</v>
      </c>
    </row>
    <row r="280" spans="1:8" x14ac:dyDescent="0.25">
      <c r="A280" s="27" t="s">
        <v>69</v>
      </c>
      <c r="B280" s="13">
        <v>90277</v>
      </c>
      <c r="C280" s="18">
        <f>VLOOKUP(B280,'[1]DE-PARA 15'!A:B,2,0)</f>
        <v>9010</v>
      </c>
      <c r="D280" s="40" t="s">
        <v>164</v>
      </c>
      <c r="E280" s="13" t="s">
        <v>152</v>
      </c>
      <c r="F280" s="13">
        <v>6</v>
      </c>
      <c r="G280" s="27">
        <f>VLOOKUP(A280,'[1]ORÇAMENTO-15KV'!A:B,2,0)*F280</f>
        <v>0</v>
      </c>
      <c r="H280" s="41">
        <f>VLOOKUP(B280,'[1]DE-PARA 15'!A:D,4,0)*G280</f>
        <v>0</v>
      </c>
    </row>
    <row r="281" spans="1:8" x14ac:dyDescent="0.25">
      <c r="A281" s="27" t="s">
        <v>69</v>
      </c>
      <c r="B281" s="13">
        <v>90440</v>
      </c>
      <c r="C281" s="18">
        <f>VLOOKUP(B281,'[1]DE-PARA 15'!A:B,2,0)</f>
        <v>3040</v>
      </c>
      <c r="D281" s="40" t="s">
        <v>165</v>
      </c>
      <c r="E281" s="13" t="s">
        <v>152</v>
      </c>
      <c r="F281" s="13">
        <v>6</v>
      </c>
      <c r="G281" s="27">
        <f>VLOOKUP(A281,'[1]ORÇAMENTO-15KV'!A:B,2,0)*F281</f>
        <v>0</v>
      </c>
      <c r="H281" s="41">
        <f>VLOOKUP(B281,'[1]DE-PARA 15'!A:D,4,0)*G281</f>
        <v>0</v>
      </c>
    </row>
    <row r="282" spans="1:8" x14ac:dyDescent="0.25">
      <c r="A282" s="27" t="s">
        <v>69</v>
      </c>
      <c r="B282" s="13">
        <v>90372</v>
      </c>
      <c r="C282" s="18">
        <f>VLOOKUP(B282,'[1]DE-PARA 15'!A:B,2,0)</f>
        <v>3264</v>
      </c>
      <c r="D282" s="40" t="s">
        <v>179</v>
      </c>
      <c r="E282" s="13" t="s">
        <v>152</v>
      </c>
      <c r="F282" s="13">
        <v>6</v>
      </c>
      <c r="G282" s="27">
        <f>VLOOKUP(A282,'[1]ORÇAMENTO-15KV'!A:B,2,0)*F282</f>
        <v>0</v>
      </c>
      <c r="H282" s="41">
        <f>VLOOKUP(B282,'[1]DE-PARA 15'!A:D,4,0)*G282</f>
        <v>0</v>
      </c>
    </row>
    <row r="283" spans="1:8" x14ac:dyDescent="0.25">
      <c r="A283" s="27" t="s">
        <v>69</v>
      </c>
      <c r="B283" s="13">
        <v>90376</v>
      </c>
      <c r="C283" s="18">
        <f>VLOOKUP(B283,'[1]DE-PARA 15'!A:B,2,0)</f>
        <v>10206</v>
      </c>
      <c r="D283" s="31" t="s">
        <v>157</v>
      </c>
      <c r="E283" s="13" t="s">
        <v>152</v>
      </c>
      <c r="F283" s="13">
        <v>3</v>
      </c>
      <c r="G283" s="27">
        <f>VLOOKUP(A283,'[1]ORÇAMENTO-15KV'!A:B,2,0)*F283</f>
        <v>0</v>
      </c>
      <c r="H283" s="41">
        <f>VLOOKUP(B283,'[1]DE-PARA 15'!A:D,4,0)*G283</f>
        <v>0</v>
      </c>
    </row>
    <row r="284" spans="1:8" ht="15.75" x14ac:dyDescent="0.3">
      <c r="A284" s="27" t="s">
        <v>69</v>
      </c>
      <c r="B284" s="13">
        <v>5065</v>
      </c>
      <c r="C284" s="18">
        <f>VLOOKUP(B284,'[1]DE-PARA 15'!A:B,2,0)</f>
        <v>3315</v>
      </c>
      <c r="D284" s="43" t="s">
        <v>184</v>
      </c>
      <c r="E284" s="13" t="s">
        <v>162</v>
      </c>
      <c r="F284" s="13">
        <v>3</v>
      </c>
      <c r="G284" s="27">
        <f>VLOOKUP(A284,'[1]ORÇAMENTO-15KV'!A:B,2,0)*F284</f>
        <v>0</v>
      </c>
      <c r="H284" s="41">
        <f>VLOOKUP(B284,'[1]DE-PARA 15'!A:D,4,0)*G284</f>
        <v>0</v>
      </c>
    </row>
    <row r="285" spans="1:8" x14ac:dyDescent="0.25">
      <c r="A285" s="27" t="s">
        <v>69</v>
      </c>
      <c r="B285" s="13">
        <v>90387</v>
      </c>
      <c r="C285" s="18">
        <v>0</v>
      </c>
      <c r="D285" s="40" t="s">
        <v>166</v>
      </c>
      <c r="E285" s="13" t="s">
        <v>152</v>
      </c>
      <c r="F285" s="13">
        <v>7</v>
      </c>
      <c r="G285" s="27">
        <f>VLOOKUP(A285,'[1]ORÇAMENTO-15KV'!A:B,2,0)*F285</f>
        <v>0</v>
      </c>
      <c r="H285" s="41">
        <f>VLOOKUP(B285,'[1]DE-PARA 15'!A:D,4,0)*G285</f>
        <v>0</v>
      </c>
    </row>
    <row r="286" spans="1:8" x14ac:dyDescent="0.25">
      <c r="A286" s="27" t="s">
        <v>69</v>
      </c>
      <c r="B286" s="13">
        <v>90409</v>
      </c>
      <c r="C286" s="18">
        <f>VLOOKUP(B286,'[1]DE-PARA 15'!A:B,2,0)</f>
        <v>3069</v>
      </c>
      <c r="D286" s="40" t="s">
        <v>185</v>
      </c>
      <c r="E286" s="13" t="s">
        <v>152</v>
      </c>
      <c r="F286" s="13">
        <v>2</v>
      </c>
      <c r="G286" s="27">
        <f>VLOOKUP(A286,'[1]ORÇAMENTO-15KV'!A:B,2,0)*F286</f>
        <v>0</v>
      </c>
      <c r="H286" s="41">
        <f>VLOOKUP(B286,'[1]DE-PARA 15'!A:D,4,0)*G286</f>
        <v>0</v>
      </c>
    </row>
    <row r="287" spans="1:8" ht="15.75" x14ac:dyDescent="0.3">
      <c r="A287" s="27" t="s">
        <v>71</v>
      </c>
      <c r="B287" s="19">
        <v>32317</v>
      </c>
      <c r="C287" s="18">
        <f>VLOOKUP(B287,'[1]DE-PARA 15'!A:B,2,0)</f>
        <v>1045</v>
      </c>
      <c r="D287" s="42" t="s">
        <v>180</v>
      </c>
      <c r="E287" s="13" t="s">
        <v>152</v>
      </c>
      <c r="F287" s="13">
        <v>2</v>
      </c>
      <c r="G287" s="27">
        <f>VLOOKUP(A287,'[1]ORÇAMENTO-15KV'!A:B,2,0)*F287</f>
        <v>0</v>
      </c>
      <c r="H287" s="41">
        <f>VLOOKUP(B287,'[1]DE-PARA 15'!A:D,4,0)*G287</f>
        <v>0</v>
      </c>
    </row>
    <row r="288" spans="1:8" x14ac:dyDescent="0.25">
      <c r="A288" s="27" t="s">
        <v>71</v>
      </c>
      <c r="B288" s="13">
        <v>90389</v>
      </c>
      <c r="C288" s="18">
        <f>VLOOKUP(B288,'[1]DE-PARA 15'!A:B,2,0)</f>
        <v>3030</v>
      </c>
      <c r="D288" s="40" t="s">
        <v>151</v>
      </c>
      <c r="E288" s="13" t="s">
        <v>152</v>
      </c>
      <c r="F288" s="13">
        <v>3</v>
      </c>
      <c r="G288" s="27">
        <f>VLOOKUP(A288,'[1]ORÇAMENTO-15KV'!A:B,2,0)*F288</f>
        <v>0</v>
      </c>
      <c r="H288" s="41">
        <f>VLOOKUP(B288,'[1]DE-PARA 15'!A:D,4,0)*G288</f>
        <v>0</v>
      </c>
    </row>
    <row r="289" spans="1:8" x14ac:dyDescent="0.25">
      <c r="A289" s="27" t="s">
        <v>71</v>
      </c>
      <c r="B289" s="13">
        <v>90515</v>
      </c>
      <c r="C289" s="18">
        <f>VLOOKUP(B289,'[1]DE-PARA 15'!A:B,2,0)</f>
        <v>3920</v>
      </c>
      <c r="D289" s="40" t="s">
        <v>189</v>
      </c>
      <c r="E289" s="13" t="s">
        <v>152</v>
      </c>
      <c r="F289" s="13">
        <v>1</v>
      </c>
      <c r="G289" s="27">
        <f>VLOOKUP(A289,'[1]ORÇAMENTO-15KV'!A:B,2,0)*F289</f>
        <v>0</v>
      </c>
      <c r="H289" s="41">
        <f>VLOOKUP(B289,'[1]DE-PARA 15'!A:D,4,0)*G289</f>
        <v>0</v>
      </c>
    </row>
    <row r="290" spans="1:8" x14ac:dyDescent="0.25">
      <c r="A290" s="27" t="s">
        <v>71</v>
      </c>
      <c r="B290" s="13">
        <v>90448</v>
      </c>
      <c r="C290" s="18">
        <f>VLOOKUP(B290,'[1]DE-PARA 15'!A:B,2,0)</f>
        <v>3195</v>
      </c>
      <c r="D290" s="40" t="s">
        <v>163</v>
      </c>
      <c r="E290" s="13" t="s">
        <v>152</v>
      </c>
      <c r="F290" s="13">
        <v>6</v>
      </c>
      <c r="G290" s="27">
        <f>VLOOKUP(A290,'[1]ORÇAMENTO-15KV'!A:B,2,0)*F290</f>
        <v>0</v>
      </c>
      <c r="H290" s="41">
        <f>VLOOKUP(B290,'[1]DE-PARA 15'!A:D,4,0)*G290</f>
        <v>0</v>
      </c>
    </row>
    <row r="291" spans="1:8" x14ac:dyDescent="0.25">
      <c r="A291" s="27" t="s">
        <v>71</v>
      </c>
      <c r="B291" s="13">
        <v>90275</v>
      </c>
      <c r="C291" s="18">
        <f>VLOOKUP(B291,'[1]DE-PARA 15'!A:B,2,0)</f>
        <v>9005</v>
      </c>
      <c r="D291" s="40" t="s">
        <v>183</v>
      </c>
      <c r="E291" s="13" t="s">
        <v>152</v>
      </c>
      <c r="F291" s="13">
        <v>3</v>
      </c>
      <c r="G291" s="27">
        <f>VLOOKUP(A291,'[1]ORÇAMENTO-15KV'!A:B,2,0)*F291</f>
        <v>0</v>
      </c>
      <c r="H291" s="41">
        <f>VLOOKUP(B291,'[1]DE-PARA 15'!A:D,4,0)*G291</f>
        <v>0</v>
      </c>
    </row>
    <row r="292" spans="1:8" x14ac:dyDescent="0.25">
      <c r="A292" s="27" t="s">
        <v>71</v>
      </c>
      <c r="B292" s="13">
        <v>90277</v>
      </c>
      <c r="C292" s="18">
        <f>VLOOKUP(B292,'[1]DE-PARA 15'!A:B,2,0)</f>
        <v>9010</v>
      </c>
      <c r="D292" s="40" t="s">
        <v>164</v>
      </c>
      <c r="E292" s="13" t="s">
        <v>152</v>
      </c>
      <c r="F292" s="13">
        <v>6</v>
      </c>
      <c r="G292" s="27">
        <f>VLOOKUP(A292,'[1]ORÇAMENTO-15KV'!A:B,2,0)*F292</f>
        <v>0</v>
      </c>
      <c r="H292" s="41">
        <f>VLOOKUP(B292,'[1]DE-PARA 15'!A:D,4,0)*G292</f>
        <v>0</v>
      </c>
    </row>
    <row r="293" spans="1:8" x14ac:dyDescent="0.25">
      <c r="A293" s="27" t="s">
        <v>71</v>
      </c>
      <c r="B293" s="13">
        <v>90440</v>
      </c>
      <c r="C293" s="18">
        <f>VLOOKUP(B293,'[1]DE-PARA 15'!A:B,2,0)</f>
        <v>3040</v>
      </c>
      <c r="D293" s="40" t="s">
        <v>165</v>
      </c>
      <c r="E293" s="13" t="s">
        <v>152</v>
      </c>
      <c r="F293" s="13">
        <v>6</v>
      </c>
      <c r="G293" s="27">
        <f>VLOOKUP(A293,'[1]ORÇAMENTO-15KV'!A:B,2,0)*F293</f>
        <v>0</v>
      </c>
      <c r="H293" s="41">
        <f>VLOOKUP(B293,'[1]DE-PARA 15'!A:D,4,0)*G293</f>
        <v>0</v>
      </c>
    </row>
    <row r="294" spans="1:8" x14ac:dyDescent="0.25">
      <c r="A294" s="27" t="s">
        <v>71</v>
      </c>
      <c r="B294" s="13">
        <v>90372</v>
      </c>
      <c r="C294" s="18">
        <f>VLOOKUP(B294,'[1]DE-PARA 15'!A:B,2,0)</f>
        <v>3264</v>
      </c>
      <c r="D294" s="40" t="s">
        <v>179</v>
      </c>
      <c r="E294" s="13" t="s">
        <v>152</v>
      </c>
      <c r="F294" s="13">
        <v>2</v>
      </c>
      <c r="G294" s="27">
        <f>VLOOKUP(A294,'[1]ORÇAMENTO-15KV'!A:B,2,0)*F294</f>
        <v>0</v>
      </c>
      <c r="H294" s="41">
        <f>VLOOKUP(B294,'[1]DE-PARA 15'!A:D,4,0)*G294</f>
        <v>0</v>
      </c>
    </row>
    <row r="295" spans="1:8" x14ac:dyDescent="0.25">
      <c r="A295" s="27" t="s">
        <v>71</v>
      </c>
      <c r="B295" s="13">
        <v>90376</v>
      </c>
      <c r="C295" s="18">
        <f>VLOOKUP(B295,'[1]DE-PARA 15'!A:B,2,0)</f>
        <v>10206</v>
      </c>
      <c r="D295" s="31" t="s">
        <v>157</v>
      </c>
      <c r="E295" s="13" t="s">
        <v>152</v>
      </c>
      <c r="F295" s="13">
        <v>4</v>
      </c>
      <c r="G295" s="27">
        <f>VLOOKUP(A295,'[1]ORÇAMENTO-15KV'!A:B,2,0)*F295</f>
        <v>0</v>
      </c>
      <c r="H295" s="41">
        <f>VLOOKUP(B295,'[1]DE-PARA 15'!A:D,4,0)*G295</f>
        <v>0</v>
      </c>
    </row>
    <row r="296" spans="1:8" x14ac:dyDescent="0.25">
      <c r="A296" s="27" t="s">
        <v>71</v>
      </c>
      <c r="B296" s="13">
        <v>90447</v>
      </c>
      <c r="C296" s="18">
        <f>VLOOKUP(B296,'[1]DE-PARA 15'!A:B,2,0)</f>
        <v>3915</v>
      </c>
      <c r="D296" s="40" t="s">
        <v>190</v>
      </c>
      <c r="E296" s="13" t="s">
        <v>152</v>
      </c>
      <c r="F296" s="13">
        <v>1</v>
      </c>
      <c r="G296" s="27">
        <f>VLOOKUP(A296,'[1]ORÇAMENTO-15KV'!A:B,2,0)*F296</f>
        <v>0</v>
      </c>
      <c r="H296" s="41">
        <f>VLOOKUP(B296,'[1]DE-PARA 15'!A:D,4,0)*G296</f>
        <v>0</v>
      </c>
    </row>
    <row r="297" spans="1:8" ht="15.75" x14ac:dyDescent="0.3">
      <c r="A297" s="27" t="s">
        <v>71</v>
      </c>
      <c r="B297" s="13">
        <v>5065</v>
      </c>
      <c r="C297" s="18">
        <f>VLOOKUP(B297,'[1]DE-PARA 15'!A:B,2,0)</f>
        <v>3315</v>
      </c>
      <c r="D297" s="43" t="s">
        <v>184</v>
      </c>
      <c r="E297" s="13" t="s">
        <v>162</v>
      </c>
      <c r="F297" s="13">
        <v>2</v>
      </c>
      <c r="G297" s="27">
        <f>VLOOKUP(A297,'[1]ORÇAMENTO-15KV'!A:B,2,0)*F297</f>
        <v>0</v>
      </c>
      <c r="H297" s="41">
        <f>VLOOKUP(B297,'[1]DE-PARA 15'!A:D,4,0)*G297</f>
        <v>0</v>
      </c>
    </row>
    <row r="298" spans="1:8" ht="15.75" x14ac:dyDescent="0.3">
      <c r="A298" s="27" t="s">
        <v>71</v>
      </c>
      <c r="B298" s="19">
        <v>90249</v>
      </c>
      <c r="C298" s="18">
        <f>VLOOKUP(B298,'[1]DE-PARA 15'!A:B,2,0)</f>
        <v>31031</v>
      </c>
      <c r="D298" s="42" t="s">
        <v>168</v>
      </c>
      <c r="E298" s="13" t="s">
        <v>162</v>
      </c>
      <c r="F298" s="46">
        <v>1</v>
      </c>
      <c r="G298" s="27">
        <f>VLOOKUP(A298,'[1]ORÇAMENTO-15KV'!A:B,2,0)*F298</f>
        <v>0</v>
      </c>
      <c r="H298" s="41">
        <f>VLOOKUP(B298,'[1]DE-PARA 15'!A:D,4,0)*G298</f>
        <v>0</v>
      </c>
    </row>
    <row r="299" spans="1:8" x14ac:dyDescent="0.25">
      <c r="A299" s="27" t="s">
        <v>71</v>
      </c>
      <c r="B299" s="13">
        <v>90387</v>
      </c>
      <c r="C299" s="18">
        <v>0</v>
      </c>
      <c r="D299" s="40" t="s">
        <v>166</v>
      </c>
      <c r="E299" s="13" t="s">
        <v>152</v>
      </c>
      <c r="F299" s="13">
        <v>8</v>
      </c>
      <c r="G299" s="27">
        <f>VLOOKUP(A299,'[1]ORÇAMENTO-15KV'!A:B,2,0)*F299</f>
        <v>0</v>
      </c>
      <c r="H299" s="41">
        <f>VLOOKUP(B299,'[1]DE-PARA 15'!A:D,4,0)*G299</f>
        <v>0</v>
      </c>
    </row>
    <row r="300" spans="1:8" x14ac:dyDescent="0.25">
      <c r="A300" s="27" t="s">
        <v>71</v>
      </c>
      <c r="B300" s="13">
        <v>90409</v>
      </c>
      <c r="C300" s="18">
        <f>VLOOKUP(B300,'[1]DE-PARA 15'!A:B,2,0)</f>
        <v>3069</v>
      </c>
      <c r="D300" s="40" t="s">
        <v>185</v>
      </c>
      <c r="E300" s="13" t="s">
        <v>152</v>
      </c>
      <c r="F300" s="13">
        <v>2</v>
      </c>
      <c r="G300" s="27">
        <f>VLOOKUP(A300,'[1]ORÇAMENTO-15KV'!A:B,2,0)*F300</f>
        <v>0</v>
      </c>
      <c r="H300" s="41">
        <f>VLOOKUP(B300,'[1]DE-PARA 15'!A:D,4,0)*G300</f>
        <v>0</v>
      </c>
    </row>
    <row r="301" spans="1:8" ht="15.75" x14ac:dyDescent="0.3">
      <c r="A301" s="27" t="s">
        <v>71</v>
      </c>
      <c r="B301" s="19">
        <v>90537</v>
      </c>
      <c r="C301" s="18">
        <f>VLOOKUP(B301,'[1]DE-PARA 15'!A:B,2,0)</f>
        <v>1140</v>
      </c>
      <c r="D301" s="40" t="s">
        <v>181</v>
      </c>
      <c r="E301" s="13" t="s">
        <v>152</v>
      </c>
      <c r="F301" s="13">
        <v>3</v>
      </c>
      <c r="G301" s="27">
        <f>VLOOKUP(A301,'[1]ORÇAMENTO-15KV'!A:B,2,0)*F301</f>
        <v>0</v>
      </c>
      <c r="H301" s="41">
        <f>VLOOKUP(B301,'[1]DE-PARA 15'!A:D,4,0)*G301</f>
        <v>0</v>
      </c>
    </row>
    <row r="302" spans="1:8" x14ac:dyDescent="0.25">
      <c r="A302" s="27" t="s">
        <v>97</v>
      </c>
      <c r="B302" s="13">
        <v>90586</v>
      </c>
      <c r="C302" s="18">
        <f>VLOOKUP(B302,'[1]DE-PARA 15'!A:B,2,0)</f>
        <v>93117</v>
      </c>
      <c r="D302" s="40" t="s">
        <v>191</v>
      </c>
      <c r="E302" s="13" t="s">
        <v>152</v>
      </c>
      <c r="F302" s="13">
        <v>1</v>
      </c>
      <c r="G302" s="27">
        <f>VLOOKUP(A302,'[1]ORÇAMENTO-15KV'!D:E,2,0)*'[1]BASE-15KV'!F302</f>
        <v>0</v>
      </c>
      <c r="H302" s="41">
        <f>VLOOKUP(B302,'[1]DE-PARA 15'!A:D,4,0)*G302</f>
        <v>0</v>
      </c>
    </row>
    <row r="303" spans="1:8" ht="15.75" x14ac:dyDescent="0.3">
      <c r="A303" s="27" t="s">
        <v>97</v>
      </c>
      <c r="B303" s="21">
        <v>90523</v>
      </c>
      <c r="C303" s="18">
        <f>VLOOKUP(B303,'[1]DE-PARA 15'!A:B,2,0)</f>
        <v>7205</v>
      </c>
      <c r="D303" s="43" t="s">
        <v>192</v>
      </c>
      <c r="E303" s="13" t="s">
        <v>152</v>
      </c>
      <c r="F303" s="13">
        <v>1</v>
      </c>
      <c r="G303" s="27">
        <f>VLOOKUP(A303,'[1]ORÇAMENTO-15KV'!D:E,2,0)*'[1]BASE-15KV'!F303</f>
        <v>0</v>
      </c>
      <c r="H303" s="41">
        <f>VLOOKUP(B303,'[1]DE-PARA 15'!A:D,4,0)*G303</f>
        <v>0</v>
      </c>
    </row>
    <row r="304" spans="1:8" x14ac:dyDescent="0.25">
      <c r="A304" s="27" t="s">
        <v>97</v>
      </c>
      <c r="B304" s="13">
        <v>90498</v>
      </c>
      <c r="C304" s="18">
        <f>VLOOKUP(B304,'[1]DE-PARA 15'!A:B,2,0)</f>
        <v>7035</v>
      </c>
      <c r="D304" s="40" t="s">
        <v>193</v>
      </c>
      <c r="E304" s="13" t="s">
        <v>152</v>
      </c>
      <c r="F304" s="13">
        <v>1</v>
      </c>
      <c r="G304" s="27">
        <f>VLOOKUP(A304,'[1]ORÇAMENTO-15KV'!D:E,2,0)*'[1]BASE-15KV'!F304</f>
        <v>0</v>
      </c>
      <c r="H304" s="41">
        <f>VLOOKUP(B304,'[1]DE-PARA 15'!A:D,4,0)*G304</f>
        <v>0</v>
      </c>
    </row>
    <row r="305" spans="1:8" ht="15.75" x14ac:dyDescent="0.3">
      <c r="A305" s="27" t="s">
        <v>97</v>
      </c>
      <c r="B305" s="19">
        <v>90362</v>
      </c>
      <c r="C305" s="19">
        <v>2342</v>
      </c>
      <c r="D305" s="43" t="s">
        <v>161</v>
      </c>
      <c r="E305" s="13" t="s">
        <v>152</v>
      </c>
      <c r="F305" s="13">
        <v>2</v>
      </c>
      <c r="G305" s="27">
        <f>VLOOKUP(A305,'[1]ORÇAMENTO-15KV'!D:E,2,0)*'[1]BASE-15KV'!F305</f>
        <v>0</v>
      </c>
      <c r="H305" s="41">
        <f>VLOOKUP(B305,'[1]DE-PARA 15'!A:D,4,0)*G305</f>
        <v>0</v>
      </c>
    </row>
    <row r="306" spans="1:8" ht="15.75" x14ac:dyDescent="0.3">
      <c r="A306" s="27" t="s">
        <v>97</v>
      </c>
      <c r="B306" s="19">
        <v>91026</v>
      </c>
      <c r="C306" s="18">
        <f>VLOOKUP(B306,'[1]DE-PARA 15'!A:B,2,0)</f>
        <v>11040</v>
      </c>
      <c r="D306" s="40" t="s">
        <v>194</v>
      </c>
      <c r="E306" s="13" t="s">
        <v>152</v>
      </c>
      <c r="F306" s="13">
        <v>1</v>
      </c>
      <c r="G306" s="27">
        <f>VLOOKUP(A306,'[1]ORÇAMENTO-15KV'!D:E,2,0)*'[1]BASE-15KV'!F306</f>
        <v>0</v>
      </c>
      <c r="H306" s="41">
        <f>VLOOKUP(B306,'[1]DE-PARA 15'!A:D,4,0)*G306</f>
        <v>0</v>
      </c>
    </row>
    <row r="307" spans="1:8" ht="15.75" x14ac:dyDescent="0.3">
      <c r="A307" s="27" t="s">
        <v>97</v>
      </c>
      <c r="B307" s="19">
        <v>90414</v>
      </c>
      <c r="C307" s="18">
        <f>VLOOKUP(B307,'[1]DE-PARA 15'!A:B,2,0)</f>
        <v>1038</v>
      </c>
      <c r="D307" s="40" t="s">
        <v>195</v>
      </c>
      <c r="E307" s="13" t="s">
        <v>152</v>
      </c>
      <c r="F307" s="13">
        <v>2</v>
      </c>
      <c r="G307" s="27">
        <f>VLOOKUP(A307,'[1]ORÇAMENTO-15KV'!D:E,2,0)*'[1]BASE-15KV'!F307</f>
        <v>0</v>
      </c>
      <c r="H307" s="41">
        <f>VLOOKUP(B307,'[1]DE-PARA 15'!A:D,4,0)*G307</f>
        <v>0</v>
      </c>
    </row>
    <row r="308" spans="1:8" x14ac:dyDescent="0.25">
      <c r="A308" s="27" t="s">
        <v>97</v>
      </c>
      <c r="B308" s="47">
        <v>90414</v>
      </c>
      <c r="C308" s="18">
        <f>VLOOKUP(B308,'[1]DE-PARA 15'!A:B,2,0)</f>
        <v>1038</v>
      </c>
      <c r="D308" s="40" t="s">
        <v>196</v>
      </c>
      <c r="E308" s="13" t="s">
        <v>152</v>
      </c>
      <c r="F308" s="13">
        <v>1</v>
      </c>
      <c r="G308" s="27">
        <f>VLOOKUP(A308,'[1]ORÇAMENTO-15KV'!D:E,2,0)*'[1]BASE-15KV'!F308</f>
        <v>0</v>
      </c>
      <c r="H308" s="41">
        <f>VLOOKUP(B308,'[1]DE-PARA 15'!A:D,4,0)*G308</f>
        <v>0</v>
      </c>
    </row>
    <row r="309" spans="1:8" ht="15.75" x14ac:dyDescent="0.3">
      <c r="A309" s="27" t="s">
        <v>97</v>
      </c>
      <c r="B309" s="19">
        <v>90461</v>
      </c>
      <c r="C309" s="18">
        <f>VLOOKUP(B309,'[1]DE-PARA 15'!A:B,2,0)</f>
        <v>1345</v>
      </c>
      <c r="D309" s="40" t="s">
        <v>197</v>
      </c>
      <c r="E309" s="13" t="s">
        <v>152</v>
      </c>
      <c r="F309" s="13">
        <v>1</v>
      </c>
      <c r="G309" s="27">
        <f>VLOOKUP(A309,'[1]ORÇAMENTO-15KV'!D:E,2,0)*'[1]BASE-15KV'!F309</f>
        <v>0</v>
      </c>
      <c r="H309" s="41">
        <f>VLOOKUP(B309,'[1]DE-PARA 15'!A:D,4,0)*G309</f>
        <v>0</v>
      </c>
    </row>
    <row r="310" spans="1:8" ht="15.75" x14ac:dyDescent="0.3">
      <c r="A310" s="27" t="s">
        <v>97</v>
      </c>
      <c r="B310" s="19">
        <v>90791</v>
      </c>
      <c r="C310" s="18">
        <f>VLOOKUP(B310,'[1]DE-PARA 15'!A:B,2,0)</f>
        <v>1023</v>
      </c>
      <c r="D310" s="42" t="s">
        <v>198</v>
      </c>
      <c r="E310" s="13" t="s">
        <v>152</v>
      </c>
      <c r="F310" s="13">
        <v>1</v>
      </c>
      <c r="G310" s="27">
        <f>VLOOKUP(A310,'[1]ORÇAMENTO-15KV'!D:E,2,0)*'[1]BASE-15KV'!F310</f>
        <v>0</v>
      </c>
      <c r="H310" s="41">
        <f>VLOOKUP(B310,'[1]DE-PARA 15'!A:D,4,0)*G310</f>
        <v>0</v>
      </c>
    </row>
    <row r="311" spans="1:8" ht="15.75" x14ac:dyDescent="0.3">
      <c r="A311" s="27" t="s">
        <v>97</v>
      </c>
      <c r="B311" s="19">
        <v>90288</v>
      </c>
      <c r="C311" s="18">
        <f>VLOOKUP(B311,'[1]DE-PARA 15'!A:B,2,0)</f>
        <v>1786</v>
      </c>
      <c r="D311" s="42" t="s">
        <v>199</v>
      </c>
      <c r="E311" s="18" t="s">
        <v>200</v>
      </c>
      <c r="F311" s="13">
        <v>5</v>
      </c>
      <c r="G311" s="27">
        <f>VLOOKUP(A311,'[1]ORÇAMENTO-15KV'!D:E,2,0)*'[1]BASE-15KV'!F311</f>
        <v>0</v>
      </c>
      <c r="H311" s="41">
        <f>VLOOKUP(B311,'[1]DE-PARA 15'!A:D,4,0)*G311</f>
        <v>0</v>
      </c>
    </row>
    <row r="312" spans="1:8" ht="15.75" x14ac:dyDescent="0.3">
      <c r="A312" s="27" t="s">
        <v>97</v>
      </c>
      <c r="B312" s="21">
        <v>90207</v>
      </c>
      <c r="C312" s="18">
        <f>VLOOKUP(B312,'[1]DE-PARA 15'!A:B,2,0)</f>
        <v>28006</v>
      </c>
      <c r="D312" s="43" t="s">
        <v>201</v>
      </c>
      <c r="E312" s="13" t="s">
        <v>152</v>
      </c>
      <c r="F312" s="13">
        <v>3</v>
      </c>
      <c r="G312" s="27">
        <f>VLOOKUP(A312,'[1]ORÇAMENTO-15KV'!D:E,2,0)*'[1]BASE-15KV'!F312</f>
        <v>0</v>
      </c>
      <c r="H312" s="41">
        <f>VLOOKUP(B312,'[1]DE-PARA 15'!A:D,4,0)*G312</f>
        <v>0</v>
      </c>
    </row>
    <row r="313" spans="1:8" x14ac:dyDescent="0.25">
      <c r="A313" s="27" t="s">
        <v>99</v>
      </c>
      <c r="B313" s="13">
        <v>90586</v>
      </c>
      <c r="C313" s="18">
        <f>VLOOKUP(B313,'[1]DE-PARA 15'!A:B,2,0)</f>
        <v>93117</v>
      </c>
      <c r="D313" s="40" t="s">
        <v>191</v>
      </c>
      <c r="E313" s="13" t="s">
        <v>152</v>
      </c>
      <c r="F313" s="13">
        <v>1</v>
      </c>
      <c r="G313" s="27">
        <f>VLOOKUP(A313,'[1]ORÇAMENTO-15KV'!D:E,2,0)*'[1]BASE-15KV'!F313</f>
        <v>0</v>
      </c>
      <c r="H313" s="41">
        <f>VLOOKUP(B313,'[1]DE-PARA 15'!A:D,4,0)*G313</f>
        <v>0</v>
      </c>
    </row>
    <row r="314" spans="1:8" ht="15.75" x14ac:dyDescent="0.3">
      <c r="A314" s="27" t="s">
        <v>99</v>
      </c>
      <c r="B314" s="21">
        <v>90523</v>
      </c>
      <c r="C314" s="18">
        <v>7205</v>
      </c>
      <c r="D314" s="43" t="s">
        <v>192</v>
      </c>
      <c r="E314" s="13" t="s">
        <v>152</v>
      </c>
      <c r="F314" s="13">
        <v>1</v>
      </c>
      <c r="G314" s="27">
        <f>VLOOKUP(A314,'[1]ORÇAMENTO-15KV'!D:E,2,0)*'[1]BASE-15KV'!F314</f>
        <v>0</v>
      </c>
      <c r="H314" s="41">
        <f>VLOOKUP(B314,'[1]DE-PARA 15'!A:D,4,0)*G314</f>
        <v>0</v>
      </c>
    </row>
    <row r="315" spans="1:8" x14ac:dyDescent="0.25">
      <c r="A315" s="27" t="s">
        <v>99</v>
      </c>
      <c r="B315" s="13">
        <v>90498</v>
      </c>
      <c r="C315" s="18">
        <f>VLOOKUP(B315,'[1]DE-PARA 15'!A:B,2,0)</f>
        <v>7035</v>
      </c>
      <c r="D315" s="40" t="s">
        <v>193</v>
      </c>
      <c r="E315" s="13" t="s">
        <v>152</v>
      </c>
      <c r="F315" s="13">
        <v>1</v>
      </c>
      <c r="G315" s="27">
        <f>VLOOKUP(A315,'[1]ORÇAMENTO-15KV'!D:E,2,0)*'[1]BASE-15KV'!F315</f>
        <v>0</v>
      </c>
      <c r="H315" s="41">
        <f>VLOOKUP(B315,'[1]DE-PARA 15'!A:D,4,0)*G315</f>
        <v>0</v>
      </c>
    </row>
    <row r="316" spans="1:8" ht="15.75" x14ac:dyDescent="0.3">
      <c r="A316" s="27" t="s">
        <v>99</v>
      </c>
      <c r="B316" s="19">
        <v>90362</v>
      </c>
      <c r="C316" s="19">
        <v>2342</v>
      </c>
      <c r="D316" s="43" t="s">
        <v>161</v>
      </c>
      <c r="E316" s="13" t="s">
        <v>152</v>
      </c>
      <c r="F316" s="13">
        <v>2</v>
      </c>
      <c r="G316" s="27">
        <f>VLOOKUP(A316,'[1]ORÇAMENTO-15KV'!D:E,2,0)*'[1]BASE-15KV'!F316</f>
        <v>0</v>
      </c>
      <c r="H316" s="41">
        <f>VLOOKUP(B316,'[1]DE-PARA 15'!A:D,4,0)*G316</f>
        <v>0</v>
      </c>
    </row>
    <row r="317" spans="1:8" ht="15.75" x14ac:dyDescent="0.3">
      <c r="A317" s="27" t="s">
        <v>99</v>
      </c>
      <c r="B317" s="19">
        <v>90094</v>
      </c>
      <c r="C317" s="18">
        <f>VLOOKUP(B317,'[1]DE-PARA 15'!A:B,2,0)</f>
        <v>11085</v>
      </c>
      <c r="D317" s="42" t="s">
        <v>202</v>
      </c>
      <c r="E317" s="13" t="s">
        <v>152</v>
      </c>
      <c r="F317" s="13">
        <v>1</v>
      </c>
      <c r="G317" s="27">
        <f>VLOOKUP(A317,'[1]ORÇAMENTO-15KV'!D:E,2,0)*'[1]BASE-15KV'!F317</f>
        <v>0</v>
      </c>
      <c r="H317" s="41">
        <f>VLOOKUP(B317,'[1]DE-PARA 15'!A:D,4,0)*G317</f>
        <v>0</v>
      </c>
    </row>
    <row r="318" spans="1:8" ht="15.75" x14ac:dyDescent="0.3">
      <c r="A318" s="27" t="s">
        <v>99</v>
      </c>
      <c r="B318" s="19">
        <v>90414</v>
      </c>
      <c r="C318" s="18">
        <f>VLOOKUP(B318,'[1]DE-PARA 15'!A:B,2,0)</f>
        <v>1038</v>
      </c>
      <c r="D318" s="40" t="s">
        <v>195</v>
      </c>
      <c r="E318" s="13" t="s">
        <v>152</v>
      </c>
      <c r="F318" s="13">
        <v>2</v>
      </c>
      <c r="G318" s="27">
        <f>VLOOKUP(A318,'[1]ORÇAMENTO-15KV'!D:E,2,0)*'[1]BASE-15KV'!F318</f>
        <v>0</v>
      </c>
      <c r="H318" s="41">
        <f>VLOOKUP(B318,'[1]DE-PARA 15'!A:D,4,0)*G318</f>
        <v>0</v>
      </c>
    </row>
    <row r="319" spans="1:8" x14ac:dyDescent="0.25">
      <c r="A319" s="27" t="s">
        <v>99</v>
      </c>
      <c r="B319" s="47">
        <v>90414</v>
      </c>
      <c r="C319" s="18">
        <f>VLOOKUP(B319,'[1]DE-PARA 15'!A:B,2,0)</f>
        <v>1038</v>
      </c>
      <c r="D319" s="40" t="s">
        <v>196</v>
      </c>
      <c r="E319" s="13" t="s">
        <v>152</v>
      </c>
      <c r="F319" s="13">
        <v>1</v>
      </c>
      <c r="G319" s="27">
        <f>VLOOKUP(A319,'[1]ORÇAMENTO-15KV'!D:E,2,0)*'[1]BASE-15KV'!F319</f>
        <v>0</v>
      </c>
      <c r="H319" s="41">
        <f>VLOOKUP(B319,'[1]DE-PARA 15'!A:D,4,0)*G319</f>
        <v>0</v>
      </c>
    </row>
    <row r="320" spans="1:8" ht="15.75" x14ac:dyDescent="0.3">
      <c r="A320" s="27" t="s">
        <v>99</v>
      </c>
      <c r="B320" s="19">
        <v>90461</v>
      </c>
      <c r="C320" s="18">
        <f>VLOOKUP(B320,'[1]DE-PARA 15'!A:B,2,0)</f>
        <v>1345</v>
      </c>
      <c r="D320" s="40" t="s">
        <v>197</v>
      </c>
      <c r="E320" s="13" t="s">
        <v>152</v>
      </c>
      <c r="F320" s="13">
        <v>1</v>
      </c>
      <c r="G320" s="27">
        <f>VLOOKUP(A320,'[1]ORÇAMENTO-15KV'!D:E,2,0)*'[1]BASE-15KV'!F320</f>
        <v>0</v>
      </c>
      <c r="H320" s="41">
        <f>VLOOKUP(B320,'[1]DE-PARA 15'!A:D,4,0)*G320</f>
        <v>0</v>
      </c>
    </row>
    <row r="321" spans="1:8" ht="15.75" x14ac:dyDescent="0.3">
      <c r="A321" s="27" t="s">
        <v>99</v>
      </c>
      <c r="B321" s="19">
        <v>90791</v>
      </c>
      <c r="C321" s="18">
        <f>VLOOKUP(B321,'[1]DE-PARA 15'!A:B,2,0)</f>
        <v>1023</v>
      </c>
      <c r="D321" s="42" t="s">
        <v>198</v>
      </c>
      <c r="E321" s="13" t="s">
        <v>152</v>
      </c>
      <c r="F321" s="13">
        <v>1</v>
      </c>
      <c r="G321" s="27">
        <f>VLOOKUP(A321,'[1]ORÇAMENTO-15KV'!D:E,2,0)*'[1]BASE-15KV'!F321</f>
        <v>0</v>
      </c>
      <c r="H321" s="41">
        <f>VLOOKUP(B321,'[1]DE-PARA 15'!A:D,4,0)*G321</f>
        <v>0</v>
      </c>
    </row>
    <row r="322" spans="1:8" ht="15.75" x14ac:dyDescent="0.3">
      <c r="A322" s="27" t="s">
        <v>99</v>
      </c>
      <c r="B322" s="19">
        <v>90288</v>
      </c>
      <c r="C322" s="18">
        <f>VLOOKUP(B322,'[1]DE-PARA 15'!A:B,2,0)</f>
        <v>1786</v>
      </c>
      <c r="D322" s="42" t="s">
        <v>199</v>
      </c>
      <c r="E322" s="18" t="s">
        <v>200</v>
      </c>
      <c r="F322" s="13">
        <v>5</v>
      </c>
      <c r="G322" s="27">
        <f>VLOOKUP(A322,'[1]ORÇAMENTO-15KV'!D:E,2,0)*'[1]BASE-15KV'!F322</f>
        <v>0</v>
      </c>
      <c r="H322" s="41">
        <f>VLOOKUP(B322,'[1]DE-PARA 15'!A:D,4,0)*G322</f>
        <v>0</v>
      </c>
    </row>
    <row r="323" spans="1:8" ht="15.75" x14ac:dyDescent="0.3">
      <c r="A323" s="27" t="s">
        <v>99</v>
      </c>
      <c r="B323" s="21">
        <v>90207</v>
      </c>
      <c r="C323" s="18">
        <f>VLOOKUP(B323,'[1]DE-PARA 15'!A:B,2,0)</f>
        <v>28006</v>
      </c>
      <c r="D323" s="43" t="s">
        <v>201</v>
      </c>
      <c r="E323" s="13" t="s">
        <v>152</v>
      </c>
      <c r="F323" s="13">
        <v>3</v>
      </c>
      <c r="G323" s="27">
        <f>VLOOKUP(A323,'[1]ORÇAMENTO-15KV'!D:E,2,0)*'[1]BASE-15KV'!F323</f>
        <v>0</v>
      </c>
      <c r="H323" s="41">
        <f>VLOOKUP(B323,'[1]DE-PARA 15'!A:D,4,0)*G323</f>
        <v>0</v>
      </c>
    </row>
    <row r="324" spans="1:8" x14ac:dyDescent="0.25">
      <c r="A324" s="27" t="s">
        <v>101</v>
      </c>
      <c r="B324" s="13">
        <v>90586</v>
      </c>
      <c r="C324" s="18">
        <f>VLOOKUP(B324,'[1]DE-PARA 15'!A:B,2,0)</f>
        <v>93117</v>
      </c>
      <c r="D324" s="40" t="s">
        <v>191</v>
      </c>
      <c r="E324" s="13" t="s">
        <v>152</v>
      </c>
      <c r="F324" s="13">
        <v>1</v>
      </c>
      <c r="G324" s="27">
        <f>VLOOKUP(A324,'[1]ORÇAMENTO-15KV'!D:E,2,0)*'[1]BASE-15KV'!F324</f>
        <v>0</v>
      </c>
      <c r="H324" s="41">
        <f>VLOOKUP(B324,'[1]DE-PARA 15'!A:D,4,0)*G324</f>
        <v>0</v>
      </c>
    </row>
    <row r="325" spans="1:8" ht="15.75" x14ac:dyDescent="0.3">
      <c r="A325" s="27" t="s">
        <v>101</v>
      </c>
      <c r="B325" s="21">
        <v>90523</v>
      </c>
      <c r="C325" s="18">
        <v>7205</v>
      </c>
      <c r="D325" s="43" t="s">
        <v>192</v>
      </c>
      <c r="E325" s="13" t="s">
        <v>152</v>
      </c>
      <c r="F325" s="13">
        <v>1</v>
      </c>
      <c r="G325" s="27">
        <f>VLOOKUP(A325,'[1]ORÇAMENTO-15KV'!D:E,2,0)*'[1]BASE-15KV'!F325</f>
        <v>0</v>
      </c>
      <c r="H325" s="41">
        <f>VLOOKUP(B325,'[1]DE-PARA 15'!A:D,4,0)*G325</f>
        <v>0</v>
      </c>
    </row>
    <row r="326" spans="1:8" x14ac:dyDescent="0.25">
      <c r="A326" s="27" t="s">
        <v>101</v>
      </c>
      <c r="B326" s="13">
        <v>90499</v>
      </c>
      <c r="C326" s="18">
        <f>VLOOKUP(B326,'[1]DE-PARA 15'!A:B,2,0)</f>
        <v>7050</v>
      </c>
      <c r="D326" s="40" t="s">
        <v>203</v>
      </c>
      <c r="E326" s="13" t="s">
        <v>152</v>
      </c>
      <c r="F326" s="13">
        <v>1</v>
      </c>
      <c r="G326" s="27">
        <f>VLOOKUP(A326,'[1]ORÇAMENTO-15KV'!D:E,2,0)*'[1]BASE-15KV'!F326</f>
        <v>0</v>
      </c>
      <c r="H326" s="41">
        <f>VLOOKUP(B326,'[1]DE-PARA 15'!A:D,4,0)*G326</f>
        <v>0</v>
      </c>
    </row>
    <row r="327" spans="1:8" ht="15.75" x14ac:dyDescent="0.3">
      <c r="A327" s="27" t="s">
        <v>101</v>
      </c>
      <c r="B327" s="19">
        <v>90362</v>
      </c>
      <c r="C327" s="19">
        <v>2342</v>
      </c>
      <c r="D327" s="43" t="s">
        <v>161</v>
      </c>
      <c r="E327" s="13" t="s">
        <v>152</v>
      </c>
      <c r="F327" s="13">
        <v>2</v>
      </c>
      <c r="G327" s="27">
        <f>VLOOKUP(A327,'[1]ORÇAMENTO-15KV'!D:E,2,0)*'[1]BASE-15KV'!F327</f>
        <v>0</v>
      </c>
      <c r="H327" s="41">
        <f>VLOOKUP(B327,'[1]DE-PARA 15'!A:D,4,0)*G327</f>
        <v>0</v>
      </c>
    </row>
    <row r="328" spans="1:8" x14ac:dyDescent="0.25">
      <c r="A328" s="27" t="s">
        <v>101</v>
      </c>
      <c r="B328" s="13">
        <v>91008</v>
      </c>
      <c r="C328" s="18">
        <f>VLOOKUP(B328,'[1]DE-PARA 15'!A:B,2,0)</f>
        <v>11025</v>
      </c>
      <c r="D328" s="40" t="s">
        <v>204</v>
      </c>
      <c r="E328" s="13" t="s">
        <v>152</v>
      </c>
      <c r="F328" s="13">
        <v>1</v>
      </c>
      <c r="G328" s="27">
        <f>VLOOKUP(A328,'[1]ORÇAMENTO-15KV'!D:E,2,0)*'[1]BASE-15KV'!F328</f>
        <v>0</v>
      </c>
      <c r="H328" s="41">
        <f>VLOOKUP(B328,'[1]DE-PARA 15'!A:D,4,0)*G328</f>
        <v>0</v>
      </c>
    </row>
    <row r="329" spans="1:8" ht="15.75" x14ac:dyDescent="0.3">
      <c r="A329" s="27" t="s">
        <v>101</v>
      </c>
      <c r="B329" s="19">
        <v>90414</v>
      </c>
      <c r="C329" s="18">
        <f>VLOOKUP(B329,'[1]DE-PARA 15'!A:B,2,0)</f>
        <v>1038</v>
      </c>
      <c r="D329" s="40" t="s">
        <v>195</v>
      </c>
      <c r="E329" s="13" t="s">
        <v>152</v>
      </c>
      <c r="F329" s="13">
        <v>2</v>
      </c>
      <c r="G329" s="27">
        <f>VLOOKUP(A329,'[1]ORÇAMENTO-15KV'!D:E,2,0)*'[1]BASE-15KV'!F329</f>
        <v>0</v>
      </c>
      <c r="H329" s="41">
        <f>VLOOKUP(B329,'[1]DE-PARA 15'!A:D,4,0)*G329</f>
        <v>0</v>
      </c>
    </row>
    <row r="330" spans="1:8" x14ac:dyDescent="0.25">
      <c r="A330" s="27" t="s">
        <v>101</v>
      </c>
      <c r="B330" s="47">
        <v>90414</v>
      </c>
      <c r="C330" s="18">
        <f>VLOOKUP(B330,'[1]DE-PARA 15'!A:B,2,0)</f>
        <v>1038</v>
      </c>
      <c r="D330" s="40" t="s">
        <v>196</v>
      </c>
      <c r="E330" s="13" t="s">
        <v>152</v>
      </c>
      <c r="F330" s="13">
        <v>1</v>
      </c>
      <c r="G330" s="27">
        <f>VLOOKUP(A330,'[1]ORÇAMENTO-15KV'!D:E,2,0)*'[1]BASE-15KV'!F330</f>
        <v>0</v>
      </c>
      <c r="H330" s="41">
        <f>VLOOKUP(B330,'[1]DE-PARA 15'!A:D,4,0)*G330</f>
        <v>0</v>
      </c>
    </row>
    <row r="331" spans="1:8" ht="15.75" x14ac:dyDescent="0.3">
      <c r="A331" s="27" t="s">
        <v>101</v>
      </c>
      <c r="B331" s="19">
        <v>90461</v>
      </c>
      <c r="C331" s="18">
        <f>VLOOKUP(B331,'[1]DE-PARA 15'!A:B,2,0)</f>
        <v>1345</v>
      </c>
      <c r="D331" s="40" t="s">
        <v>197</v>
      </c>
      <c r="E331" s="13" t="s">
        <v>152</v>
      </c>
      <c r="F331" s="13">
        <v>1</v>
      </c>
      <c r="G331" s="27">
        <f>VLOOKUP(A331,'[1]ORÇAMENTO-15KV'!D:E,2,0)*'[1]BASE-15KV'!F331</f>
        <v>0</v>
      </c>
      <c r="H331" s="41">
        <f>VLOOKUP(B331,'[1]DE-PARA 15'!A:D,4,0)*G331</f>
        <v>0</v>
      </c>
    </row>
    <row r="332" spans="1:8" ht="15.75" x14ac:dyDescent="0.3">
      <c r="A332" s="27" t="s">
        <v>101</v>
      </c>
      <c r="B332" s="19">
        <v>90791</v>
      </c>
      <c r="C332" s="18">
        <f>VLOOKUP(B332,'[1]DE-PARA 15'!A:B,2,0)</f>
        <v>1023</v>
      </c>
      <c r="D332" s="42" t="s">
        <v>198</v>
      </c>
      <c r="E332" s="13" t="s">
        <v>152</v>
      </c>
      <c r="F332" s="13">
        <v>1</v>
      </c>
      <c r="G332" s="27">
        <f>VLOOKUP(A332,'[1]ORÇAMENTO-15KV'!D:E,2,0)*'[1]BASE-15KV'!F332</f>
        <v>0</v>
      </c>
      <c r="H332" s="41">
        <f>VLOOKUP(B332,'[1]DE-PARA 15'!A:D,4,0)*G332</f>
        <v>0</v>
      </c>
    </row>
    <row r="333" spans="1:8" ht="15.75" x14ac:dyDescent="0.3">
      <c r="A333" s="27" t="s">
        <v>101</v>
      </c>
      <c r="B333" s="19">
        <v>90791</v>
      </c>
      <c r="C333" s="18">
        <f>VLOOKUP(B333,'[1]DE-PARA 15'!A:B,2,0)</f>
        <v>1023</v>
      </c>
      <c r="D333" s="42" t="s">
        <v>198</v>
      </c>
      <c r="E333" s="13" t="s">
        <v>152</v>
      </c>
      <c r="F333" s="13">
        <v>1</v>
      </c>
      <c r="G333" s="27">
        <f>VLOOKUP(A333,'[1]ORÇAMENTO-15KV'!D:E,2,0)*'[1]BASE-15KV'!F333</f>
        <v>0</v>
      </c>
      <c r="H333" s="41">
        <f>VLOOKUP(B333,'[1]DE-PARA 15'!A:D,4,0)*G333</f>
        <v>0</v>
      </c>
    </row>
    <row r="334" spans="1:8" ht="15.75" x14ac:dyDescent="0.3">
      <c r="A334" s="27" t="s">
        <v>101</v>
      </c>
      <c r="B334" s="19">
        <v>90288</v>
      </c>
      <c r="C334" s="18">
        <f>VLOOKUP(B334,'[1]DE-PARA 15'!A:B,2,0)</f>
        <v>1786</v>
      </c>
      <c r="D334" s="42" t="s">
        <v>199</v>
      </c>
      <c r="E334" s="18" t="s">
        <v>200</v>
      </c>
      <c r="F334" s="13">
        <v>5</v>
      </c>
      <c r="G334" s="27">
        <f>VLOOKUP(A334,'[1]ORÇAMENTO-15KV'!D:E,2,0)*'[1]BASE-15KV'!F334</f>
        <v>0</v>
      </c>
      <c r="H334" s="41">
        <f>VLOOKUP(B334,'[1]DE-PARA 15'!A:D,4,0)*G334</f>
        <v>0</v>
      </c>
    </row>
    <row r="335" spans="1:8" ht="15.75" x14ac:dyDescent="0.3">
      <c r="A335" s="27" t="s">
        <v>101</v>
      </c>
      <c r="B335" s="21">
        <v>90207</v>
      </c>
      <c r="C335" s="18">
        <f>VLOOKUP(B335,'[1]DE-PARA 15'!A:B,2,0)</f>
        <v>28006</v>
      </c>
      <c r="D335" s="43" t="s">
        <v>201</v>
      </c>
      <c r="E335" s="13" t="s">
        <v>152</v>
      </c>
      <c r="F335" s="13">
        <v>3</v>
      </c>
      <c r="G335" s="27">
        <f>VLOOKUP(A335,'[1]ORÇAMENTO-15KV'!D:E,2,0)*'[1]BASE-15KV'!F335</f>
        <v>0</v>
      </c>
      <c r="H335" s="41">
        <f>VLOOKUP(B335,'[1]DE-PARA 15'!A:D,4,0)*G335</f>
        <v>0</v>
      </c>
    </row>
    <row r="336" spans="1:8" x14ac:dyDescent="0.25">
      <c r="A336" s="27" t="s">
        <v>103</v>
      </c>
      <c r="B336" s="13">
        <v>90586</v>
      </c>
      <c r="C336" s="18">
        <f>VLOOKUP(B336,'[1]DE-PARA 15'!A:B,2,0)</f>
        <v>93117</v>
      </c>
      <c r="D336" s="40" t="s">
        <v>191</v>
      </c>
      <c r="E336" s="13" t="s">
        <v>152</v>
      </c>
      <c r="F336" s="13">
        <v>1</v>
      </c>
      <c r="G336" s="27">
        <f>VLOOKUP(A336,'[1]ORÇAMENTO-15KV'!D:E,2,0)*'[1]BASE-15KV'!F336</f>
        <v>0</v>
      </c>
      <c r="H336" s="41">
        <f>VLOOKUP(B336,'[1]DE-PARA 15'!A:D,4,0)*G336</f>
        <v>0</v>
      </c>
    </row>
    <row r="337" spans="1:8" ht="15.75" x14ac:dyDescent="0.3">
      <c r="A337" s="27" t="s">
        <v>103</v>
      </c>
      <c r="B337" s="21">
        <v>90523</v>
      </c>
      <c r="C337" s="18">
        <v>7205</v>
      </c>
      <c r="D337" s="43" t="s">
        <v>192</v>
      </c>
      <c r="E337" s="13" t="s">
        <v>152</v>
      </c>
      <c r="F337" s="13">
        <v>1</v>
      </c>
      <c r="G337" s="27">
        <f>VLOOKUP(A337,'[1]ORÇAMENTO-15KV'!D:E,2,0)*'[1]BASE-15KV'!F337</f>
        <v>0</v>
      </c>
      <c r="H337" s="41">
        <f>VLOOKUP(B337,'[1]DE-PARA 15'!A:D,4,0)*G337</f>
        <v>0</v>
      </c>
    </row>
    <row r="338" spans="1:8" x14ac:dyDescent="0.25">
      <c r="A338" s="27" t="s">
        <v>103</v>
      </c>
      <c r="B338" s="13">
        <v>90500</v>
      </c>
      <c r="C338" s="18">
        <f>VLOOKUP(B338,'[1]DE-PARA 15'!A:B,2,0)</f>
        <v>7060</v>
      </c>
      <c r="D338" s="40" t="s">
        <v>205</v>
      </c>
      <c r="E338" s="13" t="s">
        <v>152</v>
      </c>
      <c r="F338" s="13">
        <v>1</v>
      </c>
      <c r="G338" s="27">
        <f>VLOOKUP(A338,'[1]ORÇAMENTO-15KV'!D:E,2,0)*'[1]BASE-15KV'!F338</f>
        <v>0</v>
      </c>
      <c r="H338" s="41">
        <f>VLOOKUP(B338,'[1]DE-PARA 15'!A:D,4,0)*G338</f>
        <v>0</v>
      </c>
    </row>
    <row r="339" spans="1:8" ht="15.75" x14ac:dyDescent="0.3">
      <c r="A339" s="27" t="s">
        <v>103</v>
      </c>
      <c r="B339" s="19">
        <v>90362</v>
      </c>
      <c r="C339" s="19">
        <v>2342</v>
      </c>
      <c r="D339" s="43" t="s">
        <v>161</v>
      </c>
      <c r="E339" s="13" t="s">
        <v>152</v>
      </c>
      <c r="F339" s="13">
        <v>2</v>
      </c>
      <c r="G339" s="27">
        <f>VLOOKUP(A339,'[1]ORÇAMENTO-15KV'!D:E,2,0)*'[1]BASE-15KV'!F339</f>
        <v>0</v>
      </c>
      <c r="H339" s="41">
        <f>VLOOKUP(B339,'[1]DE-PARA 15'!A:D,4,0)*G339</f>
        <v>0</v>
      </c>
    </row>
    <row r="340" spans="1:8" x14ac:dyDescent="0.25">
      <c r="A340" s="27" t="s">
        <v>103</v>
      </c>
      <c r="B340" s="13">
        <v>91007</v>
      </c>
      <c r="C340" s="18">
        <f>VLOOKUP(B340,'[1]DE-PARA 15'!A:B,2,0)</f>
        <v>11035</v>
      </c>
      <c r="D340" s="40" t="s">
        <v>206</v>
      </c>
      <c r="E340" s="13" t="s">
        <v>152</v>
      </c>
      <c r="F340" s="13">
        <v>1</v>
      </c>
      <c r="G340" s="27">
        <f>VLOOKUP(A340,'[1]ORÇAMENTO-15KV'!D:E,2,0)*'[1]BASE-15KV'!F340</f>
        <v>0</v>
      </c>
      <c r="H340" s="41">
        <f>VLOOKUP(B340,'[1]DE-PARA 15'!A:D,4,0)*G340</f>
        <v>0</v>
      </c>
    </row>
    <row r="341" spans="1:8" ht="15.75" x14ac:dyDescent="0.3">
      <c r="A341" s="27" t="s">
        <v>103</v>
      </c>
      <c r="B341" s="19">
        <v>90414</v>
      </c>
      <c r="C341" s="18">
        <f>VLOOKUP(B341,'[1]DE-PARA 15'!A:B,2,0)</f>
        <v>1038</v>
      </c>
      <c r="D341" s="40" t="s">
        <v>195</v>
      </c>
      <c r="E341" s="13" t="s">
        <v>152</v>
      </c>
      <c r="F341" s="13">
        <v>2</v>
      </c>
      <c r="G341" s="27">
        <f>VLOOKUP(A341,'[1]ORÇAMENTO-15KV'!D:E,2,0)*'[1]BASE-15KV'!F341</f>
        <v>0</v>
      </c>
      <c r="H341" s="41">
        <f>VLOOKUP(B341,'[1]DE-PARA 15'!A:D,4,0)*G341</f>
        <v>0</v>
      </c>
    </row>
    <row r="342" spans="1:8" x14ac:dyDescent="0.25">
      <c r="A342" s="27" t="s">
        <v>103</v>
      </c>
      <c r="B342" s="47">
        <v>90414</v>
      </c>
      <c r="C342" s="18">
        <f>VLOOKUP(B342,'[1]DE-PARA 15'!A:B,2,0)</f>
        <v>1038</v>
      </c>
      <c r="D342" s="40" t="s">
        <v>196</v>
      </c>
      <c r="E342" s="13" t="s">
        <v>152</v>
      </c>
      <c r="F342" s="13">
        <v>1</v>
      </c>
      <c r="G342" s="27">
        <f>VLOOKUP(A342,'[1]ORÇAMENTO-15KV'!D:E,2,0)*'[1]BASE-15KV'!F342</f>
        <v>0</v>
      </c>
      <c r="H342" s="41">
        <f>VLOOKUP(B342,'[1]DE-PARA 15'!A:D,4,0)*G342</f>
        <v>0</v>
      </c>
    </row>
    <row r="343" spans="1:8" ht="15.75" x14ac:dyDescent="0.3">
      <c r="A343" s="27" t="s">
        <v>103</v>
      </c>
      <c r="B343" s="19">
        <v>90461</v>
      </c>
      <c r="C343" s="18">
        <f>VLOOKUP(B343,'[1]DE-PARA 15'!A:B,2,0)</f>
        <v>1345</v>
      </c>
      <c r="D343" s="40" t="s">
        <v>197</v>
      </c>
      <c r="E343" s="13" t="s">
        <v>152</v>
      </c>
      <c r="F343" s="13">
        <v>1</v>
      </c>
      <c r="G343" s="27">
        <f>VLOOKUP(A343,'[1]ORÇAMENTO-15KV'!D:E,2,0)*'[1]BASE-15KV'!F343</f>
        <v>0</v>
      </c>
      <c r="H343" s="41">
        <f>VLOOKUP(B343,'[1]DE-PARA 15'!A:D,4,0)*G343</f>
        <v>0</v>
      </c>
    </row>
    <row r="344" spans="1:8" ht="15.75" x14ac:dyDescent="0.3">
      <c r="A344" s="27" t="s">
        <v>103</v>
      </c>
      <c r="B344" s="19">
        <v>90791</v>
      </c>
      <c r="C344" s="18">
        <f>VLOOKUP(B344,'[1]DE-PARA 15'!A:B,2,0)</f>
        <v>1023</v>
      </c>
      <c r="D344" s="42" t="s">
        <v>198</v>
      </c>
      <c r="E344" s="13" t="s">
        <v>152</v>
      </c>
      <c r="F344" s="13">
        <v>1</v>
      </c>
      <c r="G344" s="27">
        <f>VLOOKUP(A344,'[1]ORÇAMENTO-15KV'!D:E,2,0)*'[1]BASE-15KV'!F344</f>
        <v>0</v>
      </c>
      <c r="H344" s="41">
        <f>VLOOKUP(B344,'[1]DE-PARA 15'!A:D,4,0)*G344</f>
        <v>0</v>
      </c>
    </row>
    <row r="345" spans="1:8" ht="15.75" x14ac:dyDescent="0.3">
      <c r="A345" s="27" t="s">
        <v>103</v>
      </c>
      <c r="B345" s="21">
        <v>90207</v>
      </c>
      <c r="C345" s="18">
        <f>VLOOKUP(B345,'[1]DE-PARA 15'!A:B,2,0)</f>
        <v>28006</v>
      </c>
      <c r="D345" s="43" t="s">
        <v>201</v>
      </c>
      <c r="E345" s="13" t="s">
        <v>152</v>
      </c>
      <c r="F345" s="13">
        <v>3</v>
      </c>
      <c r="G345" s="27">
        <f>VLOOKUP(A345,'[1]ORÇAMENTO-15KV'!D:E,2,0)*'[1]BASE-15KV'!F345</f>
        <v>0</v>
      </c>
      <c r="H345" s="41">
        <f>VLOOKUP(B345,'[1]DE-PARA 15'!A:D,4,0)*G345</f>
        <v>0</v>
      </c>
    </row>
    <row r="346" spans="1:8" ht="15.75" x14ac:dyDescent="0.3">
      <c r="A346" s="27" t="s">
        <v>103</v>
      </c>
      <c r="B346" s="21">
        <v>90288</v>
      </c>
      <c r="C346" s="18">
        <v>1786</v>
      </c>
      <c r="D346" s="43" t="s">
        <v>199</v>
      </c>
      <c r="E346" s="13" t="s">
        <v>200</v>
      </c>
      <c r="F346" s="13">
        <v>5</v>
      </c>
      <c r="G346" s="27">
        <f>VLOOKUP(A346,'[1]ORÇAMENTO-15KV'!D:E,2,0)*'[1]BASE-15KV'!F346</f>
        <v>0</v>
      </c>
      <c r="H346" s="41">
        <f>VLOOKUP(B346,'[1]DE-PARA 15'!A:D,4,0)*G346</f>
        <v>0</v>
      </c>
    </row>
    <row r="347" spans="1:8" x14ac:dyDescent="0.25">
      <c r="A347" s="27" t="s">
        <v>111</v>
      </c>
      <c r="B347" s="13">
        <v>90266</v>
      </c>
      <c r="C347" s="18">
        <f>VLOOKUP(B347,'[1]DE-PARA 15'!A:B,2,0)</f>
        <v>1661</v>
      </c>
      <c r="D347" s="40" t="s">
        <v>207</v>
      </c>
      <c r="E347" s="13" t="s">
        <v>200</v>
      </c>
      <c r="F347" s="13">
        <v>15</v>
      </c>
      <c r="G347" s="27">
        <f>VLOOKUP(A347,'[1]ORÇAMENTO-15KV'!D:E,2,0)*'[1]BASE-15KV'!F347</f>
        <v>0</v>
      </c>
      <c r="H347" s="41">
        <f>VLOOKUP(B347,'[1]DE-PARA 15'!A:D,4,0)*G347</f>
        <v>0</v>
      </c>
    </row>
    <row r="348" spans="1:8" x14ac:dyDescent="0.25">
      <c r="A348" s="27" t="s">
        <v>111</v>
      </c>
      <c r="B348" s="13">
        <v>90586</v>
      </c>
      <c r="C348" s="18">
        <f>VLOOKUP(B348,'[1]DE-PARA 15'!A:B,2,0)</f>
        <v>93117</v>
      </c>
      <c r="D348" s="40" t="s">
        <v>191</v>
      </c>
      <c r="E348" s="13" t="s">
        <v>152</v>
      </c>
      <c r="F348" s="13">
        <v>3</v>
      </c>
      <c r="G348" s="27">
        <f>VLOOKUP(A348,'[1]ORÇAMENTO-15KV'!D:E,2,0)*'[1]BASE-15KV'!F348</f>
        <v>0</v>
      </c>
      <c r="H348" s="41">
        <f>VLOOKUP(B348,'[1]DE-PARA 15'!A:D,4,0)*G348</f>
        <v>0</v>
      </c>
    </row>
    <row r="349" spans="1:8" x14ac:dyDescent="0.25">
      <c r="A349" s="27" t="s">
        <v>111</v>
      </c>
      <c r="B349" s="13">
        <v>90501</v>
      </c>
      <c r="C349" s="18">
        <f>VLOOKUP(B349,'[1]DE-PARA 15'!A:B,2,0)</f>
        <v>7070</v>
      </c>
      <c r="D349" s="40" t="s">
        <v>208</v>
      </c>
      <c r="E349" s="13" t="s">
        <v>152</v>
      </c>
      <c r="F349" s="13">
        <v>3</v>
      </c>
      <c r="G349" s="27">
        <f>VLOOKUP(A349,'[1]ORÇAMENTO-15KV'!D:E,2,0)*'[1]BASE-15KV'!F349</f>
        <v>0</v>
      </c>
      <c r="H349" s="41">
        <f>VLOOKUP(B349,'[1]DE-PARA 15'!A:D,4,0)*G349</f>
        <v>0</v>
      </c>
    </row>
    <row r="350" spans="1:8" x14ac:dyDescent="0.25">
      <c r="A350" s="27" t="s">
        <v>111</v>
      </c>
      <c r="B350" s="13">
        <v>90364</v>
      </c>
      <c r="C350" s="18">
        <f>VLOOKUP(B350,'[1]DE-PARA 15'!A:B,2,0)</f>
        <v>2344</v>
      </c>
      <c r="D350" s="40" t="s">
        <v>209</v>
      </c>
      <c r="E350" s="13" t="s">
        <v>152</v>
      </c>
      <c r="F350" s="13">
        <v>4</v>
      </c>
      <c r="G350" s="27">
        <f>VLOOKUP(A350,'[1]ORÇAMENTO-15KV'!D:E,2,0)*'[1]BASE-15KV'!F350</f>
        <v>0</v>
      </c>
      <c r="H350" s="41">
        <f>VLOOKUP(B350,'[1]DE-PARA 15'!A:D,4,0)*G350</f>
        <v>0</v>
      </c>
    </row>
    <row r="351" spans="1:8" ht="15.75" x14ac:dyDescent="0.3">
      <c r="A351" s="27" t="s">
        <v>111</v>
      </c>
      <c r="B351" s="19">
        <v>90422</v>
      </c>
      <c r="C351" s="18">
        <f>VLOOKUP(B351,'[1]DE-PARA 15'!A:B,2,0)</f>
        <v>11022</v>
      </c>
      <c r="D351" s="42" t="s">
        <v>210</v>
      </c>
      <c r="E351" s="13" t="s">
        <v>152</v>
      </c>
      <c r="F351" s="13">
        <v>2</v>
      </c>
      <c r="G351" s="27">
        <f>VLOOKUP(A351,'[1]ORÇAMENTO-15KV'!D:E,2,0)*'[1]BASE-15KV'!F351</f>
        <v>0</v>
      </c>
      <c r="H351" s="41">
        <f>VLOOKUP(B351,'[1]DE-PARA 15'!A:D,4,0)*G351</f>
        <v>0</v>
      </c>
    </row>
    <row r="352" spans="1:8" x14ac:dyDescent="0.25">
      <c r="A352" s="27" t="s">
        <v>111</v>
      </c>
      <c r="B352" s="13">
        <v>90048</v>
      </c>
      <c r="C352" s="18">
        <f>VLOOKUP(B352,'[1]DE-PARA 15'!A:B,2,0)</f>
        <v>11069</v>
      </c>
      <c r="D352" s="40" t="s">
        <v>211</v>
      </c>
      <c r="E352" s="13" t="s">
        <v>152</v>
      </c>
      <c r="F352" s="13">
        <v>1</v>
      </c>
      <c r="G352" s="27">
        <f>VLOOKUP(A352,'[1]ORÇAMENTO-15KV'!D:E,2,0)*'[1]BASE-15KV'!F352</f>
        <v>0</v>
      </c>
      <c r="H352" s="41">
        <f>VLOOKUP(B352,'[1]DE-PARA 15'!A:D,4,0)*G352</f>
        <v>0</v>
      </c>
    </row>
    <row r="353" spans="1:8" ht="15.75" x14ac:dyDescent="0.3">
      <c r="A353" s="27" t="s">
        <v>111</v>
      </c>
      <c r="B353" s="19">
        <v>90414</v>
      </c>
      <c r="C353" s="18">
        <f>VLOOKUP(B353,'[1]DE-PARA 15'!A:B,2,0)</f>
        <v>1038</v>
      </c>
      <c r="D353" s="40" t="s">
        <v>195</v>
      </c>
      <c r="E353" s="13" t="s">
        <v>152</v>
      </c>
      <c r="F353" s="13">
        <v>2</v>
      </c>
      <c r="G353" s="27">
        <f>VLOOKUP(A353,'[1]ORÇAMENTO-15KV'!D:E,2,0)*'[1]BASE-15KV'!F353</f>
        <v>0</v>
      </c>
      <c r="H353" s="41">
        <f>VLOOKUP(B353,'[1]DE-PARA 15'!A:D,4,0)*G353</f>
        <v>0</v>
      </c>
    </row>
    <row r="354" spans="1:8" x14ac:dyDescent="0.25">
      <c r="A354" s="27" t="s">
        <v>111</v>
      </c>
      <c r="B354" s="47">
        <v>90414</v>
      </c>
      <c r="C354" s="18">
        <f>VLOOKUP(B354,'[1]DE-PARA 15'!A:B,2,0)</f>
        <v>1038</v>
      </c>
      <c r="D354" s="40" t="s">
        <v>196</v>
      </c>
      <c r="E354" s="13" t="s">
        <v>152</v>
      </c>
      <c r="F354" s="13">
        <v>1</v>
      </c>
      <c r="G354" s="27">
        <f>VLOOKUP(A354,'[1]ORÇAMENTO-15KV'!D:E,2,0)*'[1]BASE-15KV'!F354</f>
        <v>0</v>
      </c>
      <c r="H354" s="41">
        <f>VLOOKUP(B354,'[1]DE-PARA 15'!A:D,4,0)*G354</f>
        <v>0</v>
      </c>
    </row>
    <row r="355" spans="1:8" ht="15.75" x14ac:dyDescent="0.3">
      <c r="A355" s="27" t="s">
        <v>111</v>
      </c>
      <c r="B355" s="19">
        <v>90461</v>
      </c>
      <c r="C355" s="18">
        <f>VLOOKUP(B355,'[1]DE-PARA 15'!A:B,2,0)</f>
        <v>1345</v>
      </c>
      <c r="D355" s="40" t="s">
        <v>197</v>
      </c>
      <c r="E355" s="13" t="s">
        <v>152</v>
      </c>
      <c r="F355" s="13">
        <v>3</v>
      </c>
      <c r="G355" s="27">
        <f>VLOOKUP(A355,'[1]ORÇAMENTO-15KV'!D:E,2,0)*'[1]BASE-15KV'!F355</f>
        <v>0</v>
      </c>
      <c r="H355" s="41">
        <f>VLOOKUP(B355,'[1]DE-PARA 15'!A:D,4,0)*G355</f>
        <v>0</v>
      </c>
    </row>
    <row r="356" spans="1:8" ht="15.75" x14ac:dyDescent="0.3">
      <c r="A356" s="27" t="s">
        <v>111</v>
      </c>
      <c r="B356" s="19">
        <v>90791</v>
      </c>
      <c r="C356" s="18">
        <f>VLOOKUP(B356,'[1]DE-PARA 15'!A:B,2,0)</f>
        <v>1023</v>
      </c>
      <c r="D356" s="42" t="s">
        <v>198</v>
      </c>
      <c r="E356" s="13" t="s">
        <v>152</v>
      </c>
      <c r="F356" s="13">
        <v>3</v>
      </c>
      <c r="G356" s="27">
        <f>VLOOKUP(A356,'[1]ORÇAMENTO-15KV'!D:E,2,0)*'[1]BASE-15KV'!F356</f>
        <v>0</v>
      </c>
      <c r="H356" s="41">
        <f>VLOOKUP(B356,'[1]DE-PARA 15'!A:D,4,0)*G356</f>
        <v>0</v>
      </c>
    </row>
    <row r="357" spans="1:8" ht="15.75" x14ac:dyDescent="0.3">
      <c r="A357" s="27" t="s">
        <v>111</v>
      </c>
      <c r="B357" s="21">
        <v>90207</v>
      </c>
      <c r="C357" s="18">
        <f>VLOOKUP(B357,'[1]DE-PARA 15'!A:B,2,0)</f>
        <v>28006</v>
      </c>
      <c r="D357" s="43" t="s">
        <v>201</v>
      </c>
      <c r="E357" s="13" t="s">
        <v>152</v>
      </c>
      <c r="F357" s="13">
        <v>8</v>
      </c>
      <c r="G357" s="27">
        <f>VLOOKUP(A357,'[1]ORÇAMENTO-15KV'!D:E,2,0)*'[1]BASE-15KV'!F357</f>
        <v>0</v>
      </c>
      <c r="H357" s="41">
        <f>VLOOKUP(B357,'[1]DE-PARA 15'!A:D,4,0)*G357</f>
        <v>0</v>
      </c>
    </row>
    <row r="358" spans="1:8" ht="15.75" x14ac:dyDescent="0.3">
      <c r="A358" s="27" t="s">
        <v>111</v>
      </c>
      <c r="B358" s="21">
        <v>90288</v>
      </c>
      <c r="C358" s="18">
        <v>1786</v>
      </c>
      <c r="D358" s="43" t="s">
        <v>199</v>
      </c>
      <c r="E358" s="13" t="s">
        <v>200</v>
      </c>
      <c r="F358" s="13">
        <v>6</v>
      </c>
      <c r="G358" s="27">
        <f>VLOOKUP(A358,'[1]ORÇAMENTO-15KV'!D:E,2,0)*'[1]BASE-15KV'!F358</f>
        <v>0</v>
      </c>
      <c r="H358" s="41">
        <f>VLOOKUP(B358,'[1]DE-PARA 15'!A:D,4,0)*G358</f>
        <v>0</v>
      </c>
    </row>
    <row r="359" spans="1:8" x14ac:dyDescent="0.25">
      <c r="A359" s="27" t="s">
        <v>113</v>
      </c>
      <c r="B359" s="13">
        <v>90266</v>
      </c>
      <c r="C359" s="18">
        <f>VLOOKUP(B359,'[1]DE-PARA 15'!A:B,2,0)</f>
        <v>1661</v>
      </c>
      <c r="D359" s="40" t="s">
        <v>207</v>
      </c>
      <c r="E359" s="13" t="s">
        <v>200</v>
      </c>
      <c r="F359" s="13">
        <v>15</v>
      </c>
      <c r="G359" s="27">
        <f>VLOOKUP(A359,'[1]ORÇAMENTO-15KV'!D:E,2,0)*'[1]BASE-15KV'!F359</f>
        <v>0</v>
      </c>
      <c r="H359" s="41">
        <f>VLOOKUP(B359,'[1]DE-PARA 15'!A:D,4,0)*G359</f>
        <v>0</v>
      </c>
    </row>
    <row r="360" spans="1:8" x14ac:dyDescent="0.25">
      <c r="A360" s="27" t="s">
        <v>113</v>
      </c>
      <c r="B360" s="13">
        <v>90586</v>
      </c>
      <c r="C360" s="18">
        <f>VLOOKUP(B360,'[1]DE-PARA 15'!A:B,2,0)</f>
        <v>93117</v>
      </c>
      <c r="D360" s="40" t="s">
        <v>191</v>
      </c>
      <c r="E360" s="13" t="s">
        <v>152</v>
      </c>
      <c r="F360" s="13">
        <v>3</v>
      </c>
      <c r="G360" s="27">
        <f>VLOOKUP(A360,'[1]ORÇAMENTO-15KV'!D:E,2,0)*'[1]BASE-15KV'!F360</f>
        <v>0</v>
      </c>
      <c r="H360" s="41">
        <f>VLOOKUP(B360,'[1]DE-PARA 15'!A:D,4,0)*G360</f>
        <v>0</v>
      </c>
    </row>
    <row r="361" spans="1:8" x14ac:dyDescent="0.25">
      <c r="A361" s="27" t="s">
        <v>113</v>
      </c>
      <c r="B361" s="13">
        <v>90364</v>
      </c>
      <c r="C361" s="18">
        <f>VLOOKUP(B361,'[1]DE-PARA 15'!A:B,2,0)</f>
        <v>2344</v>
      </c>
      <c r="D361" s="40" t="s">
        <v>209</v>
      </c>
      <c r="E361" s="13" t="s">
        <v>152</v>
      </c>
      <c r="F361" s="13">
        <v>4</v>
      </c>
      <c r="G361" s="27">
        <f>VLOOKUP(A361,'[1]ORÇAMENTO-15KV'!D:E,2,0)*'[1]BASE-15KV'!F361</f>
        <v>0</v>
      </c>
      <c r="H361" s="41">
        <f>VLOOKUP(B361,'[1]DE-PARA 15'!A:D,4,0)*G361</f>
        <v>0</v>
      </c>
    </row>
    <row r="362" spans="1:8" ht="15.75" x14ac:dyDescent="0.3">
      <c r="A362" s="27" t="s">
        <v>113</v>
      </c>
      <c r="B362" s="19">
        <v>90422</v>
      </c>
      <c r="C362" s="18">
        <f>VLOOKUP(B362,'[1]DE-PARA 15'!A:B,2,0)</f>
        <v>11022</v>
      </c>
      <c r="D362" s="42" t="s">
        <v>210</v>
      </c>
      <c r="E362" s="13" t="s">
        <v>152</v>
      </c>
      <c r="F362" s="13">
        <v>2</v>
      </c>
      <c r="G362" s="27">
        <f>VLOOKUP(A362,'[1]ORÇAMENTO-15KV'!D:E,2,0)*'[1]BASE-15KV'!F362</f>
        <v>0</v>
      </c>
      <c r="H362" s="41">
        <f>VLOOKUP(B362,'[1]DE-PARA 15'!A:D,4,0)*G362</f>
        <v>0</v>
      </c>
    </row>
    <row r="363" spans="1:8" x14ac:dyDescent="0.25">
      <c r="A363" s="27" t="s">
        <v>113</v>
      </c>
      <c r="B363" s="13">
        <v>90049</v>
      </c>
      <c r="C363" s="18">
        <f>VLOOKUP(B363,'[1]DE-PARA 15'!A:B,2,0)</f>
        <v>11045</v>
      </c>
      <c r="D363" s="40" t="s">
        <v>212</v>
      </c>
      <c r="E363" s="13" t="s">
        <v>152</v>
      </c>
      <c r="F363" s="13">
        <v>1</v>
      </c>
      <c r="G363" s="27">
        <f>VLOOKUP(A363,'[1]ORÇAMENTO-15KV'!D:E,2,0)*'[1]BASE-15KV'!F363</f>
        <v>0</v>
      </c>
      <c r="H363" s="41">
        <f>VLOOKUP(B363,'[1]DE-PARA 15'!A:D,4,0)*G363</f>
        <v>0</v>
      </c>
    </row>
    <row r="364" spans="1:8" ht="15.75" x14ac:dyDescent="0.3">
      <c r="A364" s="27" t="s">
        <v>113</v>
      </c>
      <c r="B364" s="19">
        <v>90414</v>
      </c>
      <c r="C364" s="18">
        <f>VLOOKUP(B364,'[1]DE-PARA 15'!A:B,2,0)</f>
        <v>1038</v>
      </c>
      <c r="D364" s="40" t="s">
        <v>195</v>
      </c>
      <c r="E364" s="13" t="s">
        <v>152</v>
      </c>
      <c r="F364" s="13">
        <v>2</v>
      </c>
      <c r="G364" s="27">
        <f>VLOOKUP(A364,'[1]ORÇAMENTO-15KV'!D:E,2,0)*'[1]BASE-15KV'!F364</f>
        <v>0</v>
      </c>
      <c r="H364" s="41">
        <f>VLOOKUP(B364,'[1]DE-PARA 15'!A:D,4,0)*G364</f>
        <v>0</v>
      </c>
    </row>
    <row r="365" spans="1:8" x14ac:dyDescent="0.25">
      <c r="A365" s="27" t="s">
        <v>113</v>
      </c>
      <c r="B365" s="47">
        <v>90414</v>
      </c>
      <c r="C365" s="18">
        <f>VLOOKUP(B365,'[1]DE-PARA 15'!A:B,2,0)</f>
        <v>1038</v>
      </c>
      <c r="D365" s="40" t="s">
        <v>196</v>
      </c>
      <c r="E365" s="13" t="s">
        <v>152</v>
      </c>
      <c r="F365" s="13">
        <v>1</v>
      </c>
      <c r="G365" s="27">
        <f>VLOOKUP(A365,'[1]ORÇAMENTO-15KV'!D:E,2,0)*'[1]BASE-15KV'!F365</f>
        <v>0</v>
      </c>
      <c r="H365" s="41">
        <f>VLOOKUP(B365,'[1]DE-PARA 15'!A:D,4,0)*G365</f>
        <v>0</v>
      </c>
    </row>
    <row r="366" spans="1:8" ht="15.75" x14ac:dyDescent="0.3">
      <c r="A366" s="27" t="s">
        <v>113</v>
      </c>
      <c r="B366" s="19">
        <v>90461</v>
      </c>
      <c r="C366" s="18">
        <f>VLOOKUP(B366,'[1]DE-PARA 15'!A:B,2,0)</f>
        <v>1345</v>
      </c>
      <c r="D366" s="40" t="s">
        <v>197</v>
      </c>
      <c r="E366" s="13" t="s">
        <v>152</v>
      </c>
      <c r="F366" s="13">
        <v>3</v>
      </c>
      <c r="G366" s="27">
        <f>VLOOKUP(A366,'[1]ORÇAMENTO-15KV'!D:E,2,0)*'[1]BASE-15KV'!F366</f>
        <v>0</v>
      </c>
      <c r="H366" s="41">
        <f>VLOOKUP(B366,'[1]DE-PARA 15'!A:D,4,0)*G366</f>
        <v>0</v>
      </c>
    </row>
    <row r="367" spans="1:8" ht="15.75" x14ac:dyDescent="0.3">
      <c r="A367" s="27" t="s">
        <v>113</v>
      </c>
      <c r="B367" s="19">
        <v>90791</v>
      </c>
      <c r="C367" s="18">
        <f>VLOOKUP(B367,'[1]DE-PARA 15'!A:B,2,0)</f>
        <v>1023</v>
      </c>
      <c r="D367" s="42" t="s">
        <v>198</v>
      </c>
      <c r="E367" s="13" t="s">
        <v>152</v>
      </c>
      <c r="F367" s="13">
        <v>3</v>
      </c>
      <c r="G367" s="27">
        <f>VLOOKUP(A367,'[1]ORÇAMENTO-15KV'!D:E,2,0)*'[1]BASE-15KV'!F367</f>
        <v>0</v>
      </c>
      <c r="H367" s="41">
        <f>VLOOKUP(B367,'[1]DE-PARA 15'!A:D,4,0)*G367</f>
        <v>0</v>
      </c>
    </row>
    <row r="368" spans="1:8" ht="15.75" x14ac:dyDescent="0.3">
      <c r="A368" s="27" t="s">
        <v>113</v>
      </c>
      <c r="B368" s="19">
        <v>90502</v>
      </c>
      <c r="C368" s="18">
        <f>VLOOKUP(B368,'[1]DE-PARA 15'!A:B,2,0)</f>
        <v>7085</v>
      </c>
      <c r="D368" s="42" t="s">
        <v>213</v>
      </c>
      <c r="E368" s="13" t="s">
        <v>152</v>
      </c>
      <c r="F368" s="13">
        <v>3</v>
      </c>
      <c r="G368" s="27">
        <f>VLOOKUP(A368,'[1]ORÇAMENTO-15KV'!D:E,2,0)*'[1]BASE-15KV'!F368</f>
        <v>0</v>
      </c>
      <c r="H368" s="41">
        <f>VLOOKUP(B368,'[1]DE-PARA 15'!A:D,4,0)*G368</f>
        <v>0</v>
      </c>
    </row>
    <row r="369" spans="1:8" ht="15.75" x14ac:dyDescent="0.3">
      <c r="A369" s="27" t="s">
        <v>113</v>
      </c>
      <c r="B369" s="21">
        <v>90207</v>
      </c>
      <c r="C369" s="18">
        <f>VLOOKUP(B369,'[1]DE-PARA 15'!A:B,2,0)</f>
        <v>28006</v>
      </c>
      <c r="D369" s="43" t="s">
        <v>201</v>
      </c>
      <c r="E369" s="13" t="s">
        <v>152</v>
      </c>
      <c r="F369" s="13">
        <v>8</v>
      </c>
      <c r="G369" s="27">
        <f>VLOOKUP(A369,'[1]ORÇAMENTO-15KV'!D:E,2,0)*'[1]BASE-15KV'!F369</f>
        <v>0</v>
      </c>
      <c r="H369" s="41">
        <f>VLOOKUP(B369,'[1]DE-PARA 15'!A:D,4,0)*G369</f>
        <v>0</v>
      </c>
    </row>
    <row r="370" spans="1:8" ht="15.75" x14ac:dyDescent="0.3">
      <c r="A370" s="27" t="s">
        <v>113</v>
      </c>
      <c r="B370" s="21">
        <v>90288</v>
      </c>
      <c r="C370" s="18">
        <v>1786</v>
      </c>
      <c r="D370" s="43" t="s">
        <v>199</v>
      </c>
      <c r="E370" s="13" t="s">
        <v>200</v>
      </c>
      <c r="F370" s="13">
        <v>6</v>
      </c>
      <c r="G370" s="27">
        <f>VLOOKUP(A370,'[1]ORÇAMENTO-15KV'!D:E,2,0)*'[1]BASE-15KV'!F370</f>
        <v>0</v>
      </c>
      <c r="H370" s="41">
        <f>VLOOKUP(B370,'[1]DE-PARA 15'!A:D,4,0)*G370</f>
        <v>0</v>
      </c>
    </row>
    <row r="371" spans="1:8" ht="15.75" x14ac:dyDescent="0.3">
      <c r="A371" s="27" t="s">
        <v>115</v>
      </c>
      <c r="B371" s="13">
        <v>90266</v>
      </c>
      <c r="C371" s="18">
        <f>VLOOKUP(B371,'[1]DE-PARA 15'!A:B,2,0)</f>
        <v>1661</v>
      </c>
      <c r="D371" s="42" t="str">
        <f>VLOOKUP(B371,'[1]DE-PARA 15'!A:C,3,0)</f>
        <v>CABO AL PROTEGIDO 50MM² 15KV, CABO DE ALUMINIO COBERTO, SECAO NOMINAL 50 MM², ENCORDOAMENTO MINIMO 6 FIOS, RESISTENCIA A TRACAO MINIMA 650 DAN, RESISTENCIA ELETRICA 0,641 OHM/KM, TEMPERA H19. CLASSE DE TENSAO 15 KV, COBERTURA EM XLPE DE 3 MM DE ESPES</v>
      </c>
      <c r="E371" s="13" t="s">
        <v>200</v>
      </c>
      <c r="F371" s="13">
        <v>15</v>
      </c>
      <c r="G371" s="27">
        <f>VLOOKUP(A371,'[1]ORÇAMENTO-15KV'!D:E,2,0)*'[1]BASE-15KV'!F371</f>
        <v>0</v>
      </c>
      <c r="H371" s="41">
        <f>VLOOKUP(B371,'[1]DE-PARA 15'!A:D,4,0)*G371</f>
        <v>0</v>
      </c>
    </row>
    <row r="372" spans="1:8" ht="15.75" x14ac:dyDescent="0.3">
      <c r="A372" s="27" t="s">
        <v>115</v>
      </c>
      <c r="B372" s="13">
        <v>90586</v>
      </c>
      <c r="C372" s="18">
        <f>VLOOKUP(B372,'[1]DE-PARA 15'!A:B,2,0)</f>
        <v>93117</v>
      </c>
      <c r="D372" s="42" t="str">
        <f>VLOOKUP(B372,'[1]DE-PARA 15'!A:C,3,0)</f>
        <v>CAPA PROTETORA TRANSF. BUCHA MT 130X145X199MM 15,0/36,2KV</v>
      </c>
      <c r="E372" s="13" t="s">
        <v>152</v>
      </c>
      <c r="F372" s="13">
        <v>3</v>
      </c>
      <c r="G372" s="27">
        <f>VLOOKUP(A372,'[1]ORÇAMENTO-15KV'!D:E,2,0)*'[1]BASE-15KV'!F372</f>
        <v>0</v>
      </c>
      <c r="H372" s="41">
        <f>VLOOKUP(B372,'[1]DE-PARA 15'!A:D,4,0)*G372</f>
        <v>0</v>
      </c>
    </row>
    <row r="373" spans="1:8" ht="15.75" x14ac:dyDescent="0.3">
      <c r="A373" s="27" t="s">
        <v>115</v>
      </c>
      <c r="B373" s="13">
        <v>90364</v>
      </c>
      <c r="C373" s="18">
        <f>VLOOKUP(B373,'[1]DE-PARA 15'!A:B,2,0)</f>
        <v>2344</v>
      </c>
      <c r="D373" s="42" t="str">
        <f>VLOOKUP(B373,'[1]DE-PARA 15'!A:C,3,0)</f>
        <v>PARAFUSO CABECA QUADRADA 16X300MM, EM ACO CARBONO ZINCADA POR IMERSAO A QUENTE</v>
      </c>
      <c r="E373" s="13" t="s">
        <v>152</v>
      </c>
      <c r="F373" s="13">
        <v>4</v>
      </c>
      <c r="G373" s="27">
        <f>VLOOKUP(A373,'[1]ORÇAMENTO-15KV'!D:E,2,0)*'[1]BASE-15KV'!F373</f>
        <v>0</v>
      </c>
      <c r="H373" s="41">
        <f>VLOOKUP(B373,'[1]DE-PARA 15'!A:D,4,0)*G373</f>
        <v>0</v>
      </c>
    </row>
    <row r="374" spans="1:8" ht="15.75" x14ac:dyDescent="0.3">
      <c r="A374" s="27" t="s">
        <v>115</v>
      </c>
      <c r="B374" s="19">
        <v>90422</v>
      </c>
      <c r="C374" s="18">
        <f>VLOOKUP(B374,'[1]DE-PARA 15'!A:B,2,0)</f>
        <v>11022</v>
      </c>
      <c r="D374" s="42" t="str">
        <f>VLOOKUP(B374,'[1]DE-PARA 15'!A:C,3,0)</f>
        <v>SUPORTE PARA TRANSF. EM POSTE DE CONCRETO DUPLO "T" 210 X 115 MM, SUPORTE PARA TRANSFORMADOR DIMENCOES A: 210 MM E DIMENCOES B: 115 MM,ACO CARBONO ZINCADO POR IMERSAO A QUENTE, RUPTURA 3000 DAN, CHAPA BMM, MONTADAS COM 2 PARAFUSOS CABECA ABAULADA M16</v>
      </c>
      <c r="E374" s="13" t="s">
        <v>152</v>
      </c>
      <c r="F374" s="13">
        <v>2</v>
      </c>
      <c r="G374" s="27">
        <f>VLOOKUP(A374,'[1]ORÇAMENTO-15KV'!D:E,2,0)*'[1]BASE-15KV'!F374</f>
        <v>0</v>
      </c>
      <c r="H374" s="41">
        <f>VLOOKUP(B374,'[1]DE-PARA 15'!A:D,4,0)*G374</f>
        <v>0</v>
      </c>
    </row>
    <row r="375" spans="1:8" ht="15.75" x14ac:dyDescent="0.3">
      <c r="A375" s="27" t="s">
        <v>115</v>
      </c>
      <c r="B375" s="21">
        <v>90051</v>
      </c>
      <c r="C375" s="19">
        <v>11050</v>
      </c>
      <c r="D375" s="43" t="s">
        <v>214</v>
      </c>
      <c r="E375" s="13" t="s">
        <v>152</v>
      </c>
      <c r="F375" s="13">
        <v>1</v>
      </c>
      <c r="G375" s="27">
        <f>VLOOKUP(A375,'[1]ORÇAMENTO-15KV'!D:E,2,0)*'[1]BASE-15KV'!F375</f>
        <v>0</v>
      </c>
      <c r="H375" s="41">
        <f>VLOOKUP(B375,'[1]DE-PARA 15'!A:D,4,0)*G375</f>
        <v>0</v>
      </c>
    </row>
    <row r="376" spans="1:8" ht="15.75" x14ac:dyDescent="0.3">
      <c r="A376" s="27" t="s">
        <v>115</v>
      </c>
      <c r="B376" s="19">
        <v>90414</v>
      </c>
      <c r="C376" s="18">
        <f>VLOOKUP(B376,'[1]DE-PARA 15'!A:B,2,0)</f>
        <v>1038</v>
      </c>
      <c r="D376" s="40" t="s">
        <v>195</v>
      </c>
      <c r="E376" s="13" t="s">
        <v>152</v>
      </c>
      <c r="F376" s="13">
        <v>2</v>
      </c>
      <c r="G376" s="27">
        <f>VLOOKUP(A376,'[1]ORÇAMENTO-15KV'!D:E,2,0)*'[1]BASE-15KV'!F376</f>
        <v>0</v>
      </c>
      <c r="H376" s="41">
        <f>VLOOKUP(B376,'[1]DE-PARA 15'!A:D,4,0)*G376</f>
        <v>0</v>
      </c>
    </row>
    <row r="377" spans="1:8" x14ac:dyDescent="0.25">
      <c r="A377" s="27" t="s">
        <v>115</v>
      </c>
      <c r="B377" s="47">
        <v>90414</v>
      </c>
      <c r="C377" s="18">
        <f>VLOOKUP(B377,'[1]DE-PARA 15'!A:B,2,0)</f>
        <v>1038</v>
      </c>
      <c r="D377" s="40" t="s">
        <v>196</v>
      </c>
      <c r="E377" s="13" t="s">
        <v>152</v>
      </c>
      <c r="F377" s="13">
        <v>1</v>
      </c>
      <c r="G377" s="27">
        <f>VLOOKUP(A377,'[1]ORÇAMENTO-15KV'!D:E,2,0)*'[1]BASE-15KV'!F377</f>
        <v>0</v>
      </c>
      <c r="H377" s="41">
        <f>VLOOKUP(B377,'[1]DE-PARA 15'!A:D,4,0)*G377</f>
        <v>0</v>
      </c>
    </row>
    <row r="378" spans="1:8" ht="15.75" x14ac:dyDescent="0.3">
      <c r="A378" s="27" t="s">
        <v>115</v>
      </c>
      <c r="B378" s="19">
        <v>90461</v>
      </c>
      <c r="C378" s="18">
        <f>VLOOKUP(B378,'[1]DE-PARA 15'!A:B,2,0)</f>
        <v>1345</v>
      </c>
      <c r="D378" s="40" t="s">
        <v>197</v>
      </c>
      <c r="E378" s="13" t="s">
        <v>152</v>
      </c>
      <c r="F378" s="13">
        <v>3</v>
      </c>
      <c r="G378" s="27">
        <f>VLOOKUP(A378,'[1]ORÇAMENTO-15KV'!D:E,2,0)*'[1]BASE-15KV'!F378</f>
        <v>0</v>
      </c>
      <c r="H378" s="41">
        <f>VLOOKUP(B378,'[1]DE-PARA 15'!A:D,4,0)*G378</f>
        <v>0</v>
      </c>
    </row>
    <row r="379" spans="1:8" ht="15.75" x14ac:dyDescent="0.3">
      <c r="A379" s="27" t="s">
        <v>115</v>
      </c>
      <c r="B379" s="19">
        <v>90791</v>
      </c>
      <c r="C379" s="18">
        <f>VLOOKUP(B379,'[1]DE-PARA 15'!A:B,2,0)</f>
        <v>1023</v>
      </c>
      <c r="D379" s="42" t="s">
        <v>198</v>
      </c>
      <c r="E379" s="13" t="s">
        <v>152</v>
      </c>
      <c r="F379" s="13">
        <v>3</v>
      </c>
      <c r="G379" s="27">
        <f>VLOOKUP(A379,'[1]ORÇAMENTO-15KV'!D:E,2,0)*'[1]BASE-15KV'!F379</f>
        <v>0</v>
      </c>
      <c r="H379" s="41">
        <f>VLOOKUP(B379,'[1]DE-PARA 15'!A:D,4,0)*G379</f>
        <v>0</v>
      </c>
    </row>
    <row r="380" spans="1:8" ht="15.75" x14ac:dyDescent="0.3">
      <c r="A380" s="27" t="s">
        <v>115</v>
      </c>
      <c r="B380" s="19">
        <v>90504</v>
      </c>
      <c r="C380" s="18">
        <f>VLOOKUP(B380,'[1]DE-PARA 15'!A:B,2,0)</f>
        <v>7020</v>
      </c>
      <c r="D380" s="42" t="str">
        <f>VLOOKUP(B380,'[1]DE-PARA 15'!A:C,3,0)</f>
        <v>ELO FUSIVEL DISTRIBUICAO 10A</v>
      </c>
      <c r="E380" s="13" t="s">
        <v>152</v>
      </c>
      <c r="F380" s="13">
        <v>3</v>
      </c>
      <c r="G380" s="27">
        <f>VLOOKUP(A380,'[1]ORÇAMENTO-15KV'!D:E,2,0)*'[1]BASE-15KV'!F380</f>
        <v>0</v>
      </c>
      <c r="H380" s="41">
        <f>VLOOKUP(B380,'[1]DE-PARA 15'!A:D,4,0)*G380</f>
        <v>0</v>
      </c>
    </row>
    <row r="381" spans="1:8" ht="15.75" x14ac:dyDescent="0.3">
      <c r="A381" s="27" t="s">
        <v>115</v>
      </c>
      <c r="B381" s="21">
        <v>90207</v>
      </c>
      <c r="C381" s="18">
        <f>VLOOKUP(B381,'[1]DE-PARA 15'!A:B,2,0)</f>
        <v>28006</v>
      </c>
      <c r="D381" s="43" t="s">
        <v>201</v>
      </c>
      <c r="E381" s="13" t="s">
        <v>152</v>
      </c>
      <c r="F381" s="13">
        <v>8</v>
      </c>
      <c r="G381" s="27">
        <f>VLOOKUP(A381,'[1]ORÇAMENTO-15KV'!D:E,2,0)*'[1]BASE-15KV'!F381</f>
        <v>0</v>
      </c>
      <c r="H381" s="41">
        <f>VLOOKUP(B381,'[1]DE-PARA 15'!A:D,4,0)*G381</f>
        <v>0</v>
      </c>
    </row>
    <row r="382" spans="1:8" ht="15.75" x14ac:dyDescent="0.3">
      <c r="A382" s="27" t="s">
        <v>115</v>
      </c>
      <c r="B382" s="21">
        <v>90288</v>
      </c>
      <c r="C382" s="18">
        <v>1786</v>
      </c>
      <c r="D382" s="43" t="s">
        <v>199</v>
      </c>
      <c r="E382" s="13" t="s">
        <v>200</v>
      </c>
      <c r="F382" s="13">
        <v>6</v>
      </c>
      <c r="G382" s="27">
        <f>VLOOKUP(A382,'[1]ORÇAMENTO-15KV'!D:E,2,0)*'[1]BASE-15KV'!F382</f>
        <v>0</v>
      </c>
      <c r="H382" s="41">
        <f>VLOOKUP(B382,'[1]DE-PARA 15'!A:D,4,0)*G382</f>
        <v>0</v>
      </c>
    </row>
    <row r="383" spans="1:8" x14ac:dyDescent="0.25">
      <c r="A383" s="27" t="s">
        <v>105</v>
      </c>
      <c r="B383" s="13">
        <v>90266</v>
      </c>
      <c r="C383" s="18">
        <f>VLOOKUP(B383,'[1]DE-PARA 15'!A:B,2,0)</f>
        <v>1661</v>
      </c>
      <c r="D383" s="40" t="s">
        <v>207</v>
      </c>
      <c r="E383" s="13" t="s">
        <v>200</v>
      </c>
      <c r="F383" s="13">
        <v>15</v>
      </c>
      <c r="G383" s="27">
        <f>VLOOKUP(A383,'[1]ORÇAMENTO-15KV'!D:E,2,0)*'[1]BASE-15KV'!F383</f>
        <v>0</v>
      </c>
      <c r="H383" s="41">
        <f>VLOOKUP(B383,'[1]DE-PARA 15'!A:D,4,0)*G383</f>
        <v>0</v>
      </c>
    </row>
    <row r="384" spans="1:8" x14ac:dyDescent="0.25">
      <c r="A384" s="27" t="s">
        <v>105</v>
      </c>
      <c r="B384" s="13">
        <v>90586</v>
      </c>
      <c r="C384" s="18">
        <f>VLOOKUP(B384,'[1]DE-PARA 15'!A:B,2,0)</f>
        <v>93117</v>
      </c>
      <c r="D384" s="40" t="s">
        <v>191</v>
      </c>
      <c r="E384" s="13" t="s">
        <v>152</v>
      </c>
      <c r="F384" s="13">
        <v>3</v>
      </c>
      <c r="G384" s="27">
        <f>VLOOKUP(A384,'[1]ORÇAMENTO-15KV'!D:E,2,0)*'[1]BASE-15KV'!F384</f>
        <v>0</v>
      </c>
      <c r="H384" s="41">
        <f>VLOOKUP(B384,'[1]DE-PARA 15'!A:D,4,0)*G384</f>
        <v>0</v>
      </c>
    </row>
    <row r="385" spans="1:8" x14ac:dyDescent="0.25">
      <c r="A385" s="27" t="s">
        <v>105</v>
      </c>
      <c r="B385" s="13">
        <v>90498</v>
      </c>
      <c r="C385" s="18">
        <f>VLOOKUP(B385,'[1]DE-PARA 15'!A:B,2,0)</f>
        <v>7035</v>
      </c>
      <c r="D385" s="40" t="s">
        <v>193</v>
      </c>
      <c r="E385" s="13" t="s">
        <v>152</v>
      </c>
      <c r="F385" s="13">
        <v>3</v>
      </c>
      <c r="G385" s="27">
        <f>VLOOKUP(A385,'[1]ORÇAMENTO-15KV'!D:E,2,0)*'[1]BASE-15KV'!F385</f>
        <v>0</v>
      </c>
      <c r="H385" s="41">
        <f>VLOOKUP(B385,'[1]DE-PARA 15'!A:D,4,0)*G385</f>
        <v>0</v>
      </c>
    </row>
    <row r="386" spans="1:8" x14ac:dyDescent="0.25">
      <c r="A386" s="27" t="s">
        <v>105</v>
      </c>
      <c r="B386" s="13">
        <v>90364</v>
      </c>
      <c r="C386" s="18">
        <f>VLOOKUP(B386,'[1]DE-PARA 15'!A:B,2,0)</f>
        <v>2344</v>
      </c>
      <c r="D386" s="40" t="s">
        <v>209</v>
      </c>
      <c r="E386" s="13" t="s">
        <v>152</v>
      </c>
      <c r="F386" s="13">
        <v>4</v>
      </c>
      <c r="G386" s="27">
        <f>VLOOKUP(A386,'[1]ORÇAMENTO-15KV'!D:E,2,0)*'[1]BASE-15KV'!F386</f>
        <v>0</v>
      </c>
      <c r="H386" s="41">
        <f>VLOOKUP(B386,'[1]DE-PARA 15'!A:D,4,0)*G386</f>
        <v>0</v>
      </c>
    </row>
    <row r="387" spans="1:8" ht="15.75" x14ac:dyDescent="0.3">
      <c r="A387" s="27" t="s">
        <v>105</v>
      </c>
      <c r="B387" s="19">
        <v>90422</v>
      </c>
      <c r="C387" s="18">
        <f>VLOOKUP(B387,'[1]DE-PARA 15'!A:B,2,0)</f>
        <v>11022</v>
      </c>
      <c r="D387" s="42" t="s">
        <v>210</v>
      </c>
      <c r="E387" s="13" t="s">
        <v>152</v>
      </c>
      <c r="F387" s="13">
        <v>2</v>
      </c>
      <c r="G387" s="27">
        <f>VLOOKUP(A387,'[1]ORÇAMENTO-15KV'!D:E,2,0)*'[1]BASE-15KV'!F387</f>
        <v>0</v>
      </c>
      <c r="H387" s="41">
        <f>VLOOKUP(B387,'[1]DE-PARA 15'!A:D,4,0)*G387</f>
        <v>0</v>
      </c>
    </row>
    <row r="388" spans="1:8" x14ac:dyDescent="0.25">
      <c r="A388" s="27" t="s">
        <v>105</v>
      </c>
      <c r="B388" s="13">
        <v>90053</v>
      </c>
      <c r="C388" s="18">
        <f>VLOOKUP(B388,'[1]DE-PARA 15'!A:B,2,0)</f>
        <v>11055</v>
      </c>
      <c r="D388" s="40" t="s">
        <v>215</v>
      </c>
      <c r="E388" s="13" t="s">
        <v>152</v>
      </c>
      <c r="F388" s="13">
        <v>1</v>
      </c>
      <c r="G388" s="27">
        <f>VLOOKUP(A388,'[1]ORÇAMENTO-15KV'!D:E,2,0)*'[1]BASE-15KV'!F388</f>
        <v>0</v>
      </c>
      <c r="H388" s="41">
        <f>VLOOKUP(B388,'[1]DE-PARA 15'!A:D,4,0)*G388</f>
        <v>0</v>
      </c>
    </row>
    <row r="389" spans="1:8" ht="15.75" x14ac:dyDescent="0.3">
      <c r="A389" s="27" t="s">
        <v>105</v>
      </c>
      <c r="B389" s="19">
        <v>90414</v>
      </c>
      <c r="C389" s="18">
        <f>VLOOKUP(B389,'[1]DE-PARA 15'!A:B,2,0)</f>
        <v>1038</v>
      </c>
      <c r="D389" s="40" t="s">
        <v>195</v>
      </c>
      <c r="E389" s="13" t="s">
        <v>152</v>
      </c>
      <c r="F389" s="13">
        <v>2</v>
      </c>
      <c r="G389" s="27">
        <f>VLOOKUP(A389,'[1]ORÇAMENTO-15KV'!D:E,2,0)*'[1]BASE-15KV'!F389</f>
        <v>0</v>
      </c>
      <c r="H389" s="41">
        <f>VLOOKUP(B389,'[1]DE-PARA 15'!A:D,4,0)*G389</f>
        <v>0</v>
      </c>
    </row>
    <row r="390" spans="1:8" x14ac:dyDescent="0.25">
      <c r="A390" s="27" t="s">
        <v>105</v>
      </c>
      <c r="B390" s="47">
        <v>90414</v>
      </c>
      <c r="C390" s="18">
        <f>VLOOKUP(B390,'[1]DE-PARA 15'!A:B,2,0)</f>
        <v>1038</v>
      </c>
      <c r="D390" s="40" t="s">
        <v>196</v>
      </c>
      <c r="E390" s="13" t="s">
        <v>152</v>
      </c>
      <c r="F390" s="13">
        <v>1</v>
      </c>
      <c r="G390" s="27">
        <f>VLOOKUP(A390,'[1]ORÇAMENTO-15KV'!D:E,2,0)*'[1]BASE-15KV'!F390</f>
        <v>0</v>
      </c>
      <c r="H390" s="41">
        <f>VLOOKUP(B390,'[1]DE-PARA 15'!A:D,4,0)*G390</f>
        <v>0</v>
      </c>
    </row>
    <row r="391" spans="1:8" ht="15.75" x14ac:dyDescent="0.3">
      <c r="A391" s="27" t="s">
        <v>105</v>
      </c>
      <c r="B391" s="19">
        <v>90461</v>
      </c>
      <c r="C391" s="18">
        <f>VLOOKUP(B391,'[1]DE-PARA 15'!A:B,2,0)</f>
        <v>1345</v>
      </c>
      <c r="D391" s="40" t="s">
        <v>197</v>
      </c>
      <c r="E391" s="13" t="s">
        <v>152</v>
      </c>
      <c r="F391" s="13">
        <v>3</v>
      </c>
      <c r="G391" s="27">
        <f>VLOOKUP(A391,'[1]ORÇAMENTO-15KV'!D:E,2,0)*'[1]BASE-15KV'!F391</f>
        <v>0</v>
      </c>
      <c r="H391" s="41">
        <f>VLOOKUP(B391,'[1]DE-PARA 15'!A:D,4,0)*G391</f>
        <v>0</v>
      </c>
    </row>
    <row r="392" spans="1:8" ht="15.75" x14ac:dyDescent="0.3">
      <c r="A392" s="27" t="s">
        <v>105</v>
      </c>
      <c r="B392" s="19">
        <v>90791</v>
      </c>
      <c r="C392" s="18">
        <f>VLOOKUP(B392,'[1]DE-PARA 15'!A:B,2,0)</f>
        <v>1023</v>
      </c>
      <c r="D392" s="42" t="s">
        <v>198</v>
      </c>
      <c r="E392" s="13" t="s">
        <v>152</v>
      </c>
      <c r="F392" s="13">
        <v>3</v>
      </c>
      <c r="G392" s="27">
        <f>VLOOKUP(A392,'[1]ORÇAMENTO-15KV'!D:E,2,0)*'[1]BASE-15KV'!F392</f>
        <v>0</v>
      </c>
      <c r="H392" s="41">
        <f>VLOOKUP(B392,'[1]DE-PARA 15'!A:D,4,0)*G392</f>
        <v>0</v>
      </c>
    </row>
    <row r="393" spans="1:8" ht="15.75" x14ac:dyDescent="0.3">
      <c r="A393" s="27" t="s">
        <v>105</v>
      </c>
      <c r="B393" s="21">
        <v>90207</v>
      </c>
      <c r="C393" s="18">
        <f>VLOOKUP(B393,'[1]DE-PARA 15'!A:B,2,0)</f>
        <v>28006</v>
      </c>
      <c r="D393" s="43" t="s">
        <v>201</v>
      </c>
      <c r="E393" s="13" t="s">
        <v>152</v>
      </c>
      <c r="F393" s="13">
        <v>8</v>
      </c>
      <c r="G393" s="27">
        <f>VLOOKUP(A393,'[1]ORÇAMENTO-15KV'!D:E,2,0)*'[1]BASE-15KV'!F393</f>
        <v>0</v>
      </c>
      <c r="H393" s="41">
        <f>VLOOKUP(B393,'[1]DE-PARA 15'!A:D,4,0)*G393</f>
        <v>0</v>
      </c>
    </row>
    <row r="394" spans="1:8" ht="15.75" x14ac:dyDescent="0.3">
      <c r="A394" s="27" t="s">
        <v>105</v>
      </c>
      <c r="B394" s="21">
        <v>90288</v>
      </c>
      <c r="C394" s="18">
        <v>1786</v>
      </c>
      <c r="D394" s="43" t="s">
        <v>199</v>
      </c>
      <c r="E394" s="13" t="s">
        <v>200</v>
      </c>
      <c r="F394" s="13">
        <v>6</v>
      </c>
      <c r="G394" s="27">
        <f>VLOOKUP(A394,'[1]ORÇAMENTO-15KV'!D:E,2,0)*'[1]BASE-15KV'!F394</f>
        <v>0</v>
      </c>
      <c r="H394" s="41">
        <f>VLOOKUP(B394,'[1]DE-PARA 15'!A:D,4,0)*G394</f>
        <v>0</v>
      </c>
    </row>
    <row r="395" spans="1:8" x14ac:dyDescent="0.25">
      <c r="A395" s="27" t="s">
        <v>107</v>
      </c>
      <c r="B395" s="13">
        <v>90266</v>
      </c>
      <c r="C395" s="18">
        <f>VLOOKUP(B395,'[1]DE-PARA 15'!A:B,2,0)</f>
        <v>1661</v>
      </c>
      <c r="D395" s="40" t="s">
        <v>207</v>
      </c>
      <c r="E395" s="13" t="s">
        <v>200</v>
      </c>
      <c r="F395" s="13">
        <v>15</v>
      </c>
      <c r="G395" s="27">
        <f>VLOOKUP(A395,'[1]ORÇAMENTO-15KV'!D:E,2,0)*'[1]BASE-15KV'!F395</f>
        <v>0</v>
      </c>
      <c r="H395" s="41">
        <f>VLOOKUP(B395,'[1]DE-PARA 15'!A:D,4,0)*G395</f>
        <v>0</v>
      </c>
    </row>
    <row r="396" spans="1:8" x14ac:dyDescent="0.25">
      <c r="A396" s="27" t="s">
        <v>107</v>
      </c>
      <c r="B396" s="13">
        <v>90586</v>
      </c>
      <c r="C396" s="18">
        <f>VLOOKUP(B396,'[1]DE-PARA 15'!A:B,2,0)</f>
        <v>93117</v>
      </c>
      <c r="D396" s="40" t="s">
        <v>191</v>
      </c>
      <c r="E396" s="13" t="s">
        <v>152</v>
      </c>
      <c r="F396" s="13">
        <v>3</v>
      </c>
      <c r="G396" s="27">
        <f>VLOOKUP(A396,'[1]ORÇAMENTO-15KV'!D:E,2,0)*'[1]BASE-15KV'!F396</f>
        <v>0</v>
      </c>
      <c r="H396" s="41">
        <f>VLOOKUP(B396,'[1]DE-PARA 15'!A:D,4,0)*G396</f>
        <v>0</v>
      </c>
    </row>
    <row r="397" spans="1:8" x14ac:dyDescent="0.25">
      <c r="A397" s="27" t="s">
        <v>107</v>
      </c>
      <c r="B397" s="13">
        <v>90499</v>
      </c>
      <c r="C397" s="18">
        <f>VLOOKUP(B397,'[1]DE-PARA 15'!A:B,2,0)</f>
        <v>7050</v>
      </c>
      <c r="D397" s="40" t="s">
        <v>203</v>
      </c>
      <c r="E397" s="13" t="s">
        <v>152</v>
      </c>
      <c r="F397" s="13">
        <v>3</v>
      </c>
      <c r="G397" s="27">
        <f>VLOOKUP(A397,'[1]ORÇAMENTO-15KV'!D:E,2,0)*'[1]BASE-15KV'!F397</f>
        <v>0</v>
      </c>
      <c r="H397" s="41">
        <f>VLOOKUP(B397,'[1]DE-PARA 15'!A:D,4,0)*G397</f>
        <v>0</v>
      </c>
    </row>
    <row r="398" spans="1:8" x14ac:dyDescent="0.25">
      <c r="A398" s="27" t="s">
        <v>107</v>
      </c>
      <c r="B398" s="13">
        <v>90364</v>
      </c>
      <c r="C398" s="18">
        <f>VLOOKUP(B398,'[1]DE-PARA 15'!A:B,2,0)</f>
        <v>2344</v>
      </c>
      <c r="D398" s="40" t="s">
        <v>209</v>
      </c>
      <c r="E398" s="13" t="s">
        <v>152</v>
      </c>
      <c r="F398" s="13">
        <v>4</v>
      </c>
      <c r="G398" s="27">
        <f>VLOOKUP(A398,'[1]ORÇAMENTO-15KV'!D:E,2,0)*'[1]BASE-15KV'!F398</f>
        <v>0</v>
      </c>
      <c r="H398" s="41">
        <f>VLOOKUP(B398,'[1]DE-PARA 15'!A:D,4,0)*G398</f>
        <v>0</v>
      </c>
    </row>
    <row r="399" spans="1:8" ht="15.75" x14ac:dyDescent="0.3">
      <c r="A399" s="27" t="s">
        <v>107</v>
      </c>
      <c r="B399" s="19">
        <v>90422</v>
      </c>
      <c r="C399" s="18">
        <f>VLOOKUP(B399,'[1]DE-PARA 15'!A:B,2,0)</f>
        <v>11022</v>
      </c>
      <c r="D399" s="42" t="s">
        <v>210</v>
      </c>
      <c r="E399" s="13" t="s">
        <v>152</v>
      </c>
      <c r="F399" s="13">
        <v>2</v>
      </c>
      <c r="G399" s="27">
        <f>VLOOKUP(A399,'[1]ORÇAMENTO-15KV'!D:E,2,0)*'[1]BASE-15KV'!F399</f>
        <v>0</v>
      </c>
      <c r="H399" s="41">
        <f>VLOOKUP(B399,'[1]DE-PARA 15'!A:D,4,0)*G399</f>
        <v>0</v>
      </c>
    </row>
    <row r="400" spans="1:8" x14ac:dyDescent="0.25">
      <c r="A400" s="27" t="s">
        <v>107</v>
      </c>
      <c r="B400" s="13">
        <v>90054</v>
      </c>
      <c r="C400" s="18">
        <f>VLOOKUP(B400,'[1]DE-PARA 15'!A:B,2,0)</f>
        <v>11060</v>
      </c>
      <c r="D400" s="40" t="s">
        <v>216</v>
      </c>
      <c r="E400" s="13" t="s">
        <v>152</v>
      </c>
      <c r="F400" s="13">
        <v>1</v>
      </c>
      <c r="G400" s="27">
        <f>VLOOKUP(A400,'[1]ORÇAMENTO-15KV'!D:E,2,0)*'[1]BASE-15KV'!F400</f>
        <v>0</v>
      </c>
      <c r="H400" s="41">
        <f>VLOOKUP(B400,'[1]DE-PARA 15'!A:D,4,0)*G400</f>
        <v>0</v>
      </c>
    </row>
    <row r="401" spans="1:8" ht="15.75" x14ac:dyDescent="0.3">
      <c r="A401" s="27" t="s">
        <v>107</v>
      </c>
      <c r="B401" s="19">
        <v>90414</v>
      </c>
      <c r="C401" s="18">
        <f>VLOOKUP(B401,'[1]DE-PARA 15'!A:B,2,0)</f>
        <v>1038</v>
      </c>
      <c r="D401" s="40" t="s">
        <v>195</v>
      </c>
      <c r="E401" s="13" t="s">
        <v>152</v>
      </c>
      <c r="F401" s="13">
        <v>2</v>
      </c>
      <c r="G401" s="27">
        <f>VLOOKUP(A401,'[1]ORÇAMENTO-15KV'!D:E,2,0)*'[1]BASE-15KV'!F401</f>
        <v>0</v>
      </c>
      <c r="H401" s="41">
        <f>VLOOKUP(B401,'[1]DE-PARA 15'!A:D,4,0)*G401</f>
        <v>0</v>
      </c>
    </row>
    <row r="402" spans="1:8" x14ac:dyDescent="0.25">
      <c r="A402" s="27" t="s">
        <v>107</v>
      </c>
      <c r="B402" s="47">
        <v>90414</v>
      </c>
      <c r="C402" s="18">
        <f>VLOOKUP(B402,'[1]DE-PARA 15'!A:B,2,0)</f>
        <v>1038</v>
      </c>
      <c r="D402" s="40" t="s">
        <v>196</v>
      </c>
      <c r="E402" s="13" t="s">
        <v>152</v>
      </c>
      <c r="F402" s="13">
        <v>1</v>
      </c>
      <c r="G402" s="27">
        <f>VLOOKUP(A402,'[1]ORÇAMENTO-15KV'!D:E,2,0)*'[1]BASE-15KV'!F402</f>
        <v>0</v>
      </c>
      <c r="H402" s="41">
        <f>VLOOKUP(B402,'[1]DE-PARA 15'!A:D,4,0)*G402</f>
        <v>0</v>
      </c>
    </row>
    <row r="403" spans="1:8" ht="15.75" x14ac:dyDescent="0.3">
      <c r="A403" s="27" t="s">
        <v>107</v>
      </c>
      <c r="B403" s="19">
        <v>90461</v>
      </c>
      <c r="C403" s="18">
        <f>VLOOKUP(B403,'[1]DE-PARA 15'!A:B,2,0)</f>
        <v>1345</v>
      </c>
      <c r="D403" s="40" t="s">
        <v>197</v>
      </c>
      <c r="E403" s="13" t="s">
        <v>152</v>
      </c>
      <c r="F403" s="13">
        <v>3</v>
      </c>
      <c r="G403" s="27">
        <f>VLOOKUP(A403,'[1]ORÇAMENTO-15KV'!D:E,2,0)*'[1]BASE-15KV'!F403</f>
        <v>0</v>
      </c>
      <c r="H403" s="41">
        <f>VLOOKUP(B403,'[1]DE-PARA 15'!A:D,4,0)*G403</f>
        <v>0</v>
      </c>
    </row>
    <row r="404" spans="1:8" ht="15.75" x14ac:dyDescent="0.3">
      <c r="A404" s="27" t="s">
        <v>107</v>
      </c>
      <c r="B404" s="19">
        <v>90791</v>
      </c>
      <c r="C404" s="18">
        <f>VLOOKUP(B404,'[1]DE-PARA 15'!A:B,2,0)</f>
        <v>1023</v>
      </c>
      <c r="D404" s="42" t="s">
        <v>198</v>
      </c>
      <c r="E404" s="13" t="s">
        <v>152</v>
      </c>
      <c r="F404" s="13">
        <v>3</v>
      </c>
      <c r="G404" s="27">
        <f>VLOOKUP(A404,'[1]ORÇAMENTO-15KV'!D:E,2,0)*'[1]BASE-15KV'!F404</f>
        <v>0</v>
      </c>
      <c r="H404" s="41">
        <f>VLOOKUP(B404,'[1]DE-PARA 15'!A:D,4,0)*G404</f>
        <v>0</v>
      </c>
    </row>
    <row r="405" spans="1:8" ht="15.75" x14ac:dyDescent="0.3">
      <c r="A405" s="27" t="s">
        <v>107</v>
      </c>
      <c r="B405" s="21">
        <v>90207</v>
      </c>
      <c r="C405" s="18">
        <f>VLOOKUP(B405,'[1]DE-PARA 15'!A:B,2,0)</f>
        <v>28006</v>
      </c>
      <c r="D405" s="43" t="s">
        <v>201</v>
      </c>
      <c r="E405" s="13" t="s">
        <v>152</v>
      </c>
      <c r="F405" s="13">
        <v>8</v>
      </c>
      <c r="G405" s="27">
        <f>VLOOKUP(A405,'[1]ORÇAMENTO-15KV'!D:E,2,0)*'[1]BASE-15KV'!F405</f>
        <v>0</v>
      </c>
      <c r="H405" s="41">
        <f>VLOOKUP(B405,'[1]DE-PARA 15'!A:D,4,0)*G405</f>
        <v>0</v>
      </c>
    </row>
    <row r="406" spans="1:8" ht="15.75" x14ac:dyDescent="0.3">
      <c r="A406" s="27" t="s">
        <v>107</v>
      </c>
      <c r="B406" s="21">
        <v>90288</v>
      </c>
      <c r="C406" s="18">
        <v>1786</v>
      </c>
      <c r="D406" s="43" t="s">
        <v>199</v>
      </c>
      <c r="E406" s="13" t="s">
        <v>200</v>
      </c>
      <c r="F406" s="13">
        <v>6</v>
      </c>
      <c r="G406" s="27">
        <f>VLOOKUP(A406,'[1]ORÇAMENTO-15KV'!D:E,2,0)*'[1]BASE-15KV'!F406</f>
        <v>0</v>
      </c>
      <c r="H406" s="41">
        <f>VLOOKUP(B406,'[1]DE-PARA 15'!A:D,4,0)*G406</f>
        <v>0</v>
      </c>
    </row>
    <row r="407" spans="1:8" x14ac:dyDescent="0.25">
      <c r="A407" s="27" t="s">
        <v>109</v>
      </c>
      <c r="B407" s="13">
        <v>90266</v>
      </c>
      <c r="C407" s="18">
        <f>VLOOKUP(B407,'[1]DE-PARA 15'!A:B,2,0)</f>
        <v>1661</v>
      </c>
      <c r="D407" s="40" t="s">
        <v>207</v>
      </c>
      <c r="E407" s="13" t="s">
        <v>200</v>
      </c>
      <c r="F407" s="13">
        <v>15</v>
      </c>
      <c r="G407" s="27">
        <f>VLOOKUP(A407,'[1]ORÇAMENTO-15KV'!D:E,2,0)*'[1]BASE-15KV'!F407</f>
        <v>0</v>
      </c>
      <c r="H407" s="41">
        <f>VLOOKUP(B407,'[1]DE-PARA 15'!A:D,4,0)*G407</f>
        <v>0</v>
      </c>
    </row>
    <row r="408" spans="1:8" x14ac:dyDescent="0.25">
      <c r="A408" s="27" t="s">
        <v>109</v>
      </c>
      <c r="B408" s="13">
        <v>90586</v>
      </c>
      <c r="C408" s="18">
        <f>VLOOKUP(B408,'[1]DE-PARA 15'!A:B,2,0)</f>
        <v>93117</v>
      </c>
      <c r="D408" s="40" t="s">
        <v>191</v>
      </c>
      <c r="E408" s="13" t="s">
        <v>152</v>
      </c>
      <c r="F408" s="13">
        <v>3</v>
      </c>
      <c r="G408" s="27">
        <f>VLOOKUP(A408,'[1]ORÇAMENTO-15KV'!D:E,2,0)*'[1]BASE-15KV'!F408</f>
        <v>0</v>
      </c>
      <c r="H408" s="41">
        <f>VLOOKUP(B408,'[1]DE-PARA 15'!A:D,4,0)*G408</f>
        <v>0</v>
      </c>
    </row>
    <row r="409" spans="1:8" x14ac:dyDescent="0.25">
      <c r="A409" s="27" t="s">
        <v>109</v>
      </c>
      <c r="B409" s="13">
        <v>90500</v>
      </c>
      <c r="C409" s="18">
        <f>VLOOKUP(B409,'[1]DE-PARA 15'!A:B,2,0)</f>
        <v>7060</v>
      </c>
      <c r="D409" s="40" t="s">
        <v>205</v>
      </c>
      <c r="E409" s="13" t="s">
        <v>152</v>
      </c>
      <c r="F409" s="13">
        <v>3</v>
      </c>
      <c r="G409" s="27">
        <f>VLOOKUP(A409,'[1]ORÇAMENTO-15KV'!D:E,2,0)*'[1]BASE-15KV'!F409</f>
        <v>0</v>
      </c>
      <c r="H409" s="41">
        <f>VLOOKUP(B409,'[1]DE-PARA 15'!A:D,4,0)*G409</f>
        <v>0</v>
      </c>
    </row>
    <row r="410" spans="1:8" x14ac:dyDescent="0.25">
      <c r="A410" s="27" t="s">
        <v>109</v>
      </c>
      <c r="B410" s="13">
        <v>90364</v>
      </c>
      <c r="C410" s="18">
        <f>VLOOKUP(B410,'[1]DE-PARA 15'!A:B,2,0)</f>
        <v>2344</v>
      </c>
      <c r="D410" s="40" t="s">
        <v>209</v>
      </c>
      <c r="E410" s="13" t="s">
        <v>152</v>
      </c>
      <c r="F410" s="13">
        <v>4</v>
      </c>
      <c r="G410" s="27">
        <f>VLOOKUP(A410,'[1]ORÇAMENTO-15KV'!D:E,2,0)*'[1]BASE-15KV'!F410</f>
        <v>0</v>
      </c>
      <c r="H410" s="41">
        <f>VLOOKUP(B410,'[1]DE-PARA 15'!A:D,4,0)*G410</f>
        <v>0</v>
      </c>
    </row>
    <row r="411" spans="1:8" ht="15.75" x14ac:dyDescent="0.3">
      <c r="A411" s="27" t="s">
        <v>109</v>
      </c>
      <c r="B411" s="48">
        <v>90422</v>
      </c>
      <c r="C411" s="18">
        <f>VLOOKUP(B411,'[1]DE-PARA 15'!A:B,2,0)</f>
        <v>11022</v>
      </c>
      <c r="D411" s="42" t="s">
        <v>210</v>
      </c>
      <c r="E411" s="13" t="s">
        <v>152</v>
      </c>
      <c r="F411" s="13">
        <v>2</v>
      </c>
      <c r="G411" s="27">
        <f>VLOOKUP(A411,'[1]ORÇAMENTO-15KV'!D:E,2,0)*'[1]BASE-15KV'!F411</f>
        <v>0</v>
      </c>
      <c r="H411" s="41">
        <f>VLOOKUP(B411,'[1]DE-PARA 15'!A:D,4,0)*G411</f>
        <v>0</v>
      </c>
    </row>
    <row r="412" spans="1:8" x14ac:dyDescent="0.25">
      <c r="A412" s="27" t="s">
        <v>109</v>
      </c>
      <c r="B412" s="13">
        <v>90055</v>
      </c>
      <c r="C412" s="18">
        <f>VLOOKUP(B412,'[1]DE-PARA 15'!A:B,2,0)</f>
        <v>11065</v>
      </c>
      <c r="D412" s="40" t="s">
        <v>217</v>
      </c>
      <c r="E412" s="13" t="s">
        <v>152</v>
      </c>
      <c r="F412" s="13">
        <v>1</v>
      </c>
      <c r="G412" s="27">
        <f>VLOOKUP(A412,'[1]ORÇAMENTO-15KV'!D:E,2,0)*'[1]BASE-15KV'!F412</f>
        <v>0</v>
      </c>
      <c r="H412" s="41">
        <f>VLOOKUP(B412,'[1]DE-PARA 15'!A:D,4,0)*G412</f>
        <v>0</v>
      </c>
    </row>
    <row r="413" spans="1:8" ht="15.75" x14ac:dyDescent="0.3">
      <c r="A413" s="27" t="s">
        <v>109</v>
      </c>
      <c r="B413" s="19">
        <v>90414</v>
      </c>
      <c r="C413" s="18">
        <f>VLOOKUP(B413,'[1]DE-PARA 15'!A:B,2,0)</f>
        <v>1038</v>
      </c>
      <c r="D413" s="40" t="s">
        <v>195</v>
      </c>
      <c r="E413" s="13" t="s">
        <v>152</v>
      </c>
      <c r="F413" s="13">
        <v>2</v>
      </c>
      <c r="G413" s="27">
        <f>VLOOKUP(A413,'[1]ORÇAMENTO-15KV'!D:E,2,0)*'[1]BASE-15KV'!F413</f>
        <v>0</v>
      </c>
      <c r="H413" s="41">
        <f>VLOOKUP(B413,'[1]DE-PARA 15'!A:D,4,0)*G413</f>
        <v>0</v>
      </c>
    </row>
    <row r="414" spans="1:8" x14ac:dyDescent="0.25">
      <c r="A414" s="27" t="s">
        <v>109</v>
      </c>
      <c r="B414" s="47">
        <v>90414</v>
      </c>
      <c r="C414" s="18">
        <f>VLOOKUP(B414,'[1]DE-PARA 15'!A:B,2,0)</f>
        <v>1038</v>
      </c>
      <c r="D414" s="40" t="s">
        <v>196</v>
      </c>
      <c r="E414" s="13" t="s">
        <v>152</v>
      </c>
      <c r="F414" s="13">
        <v>1</v>
      </c>
      <c r="G414" s="27">
        <f>VLOOKUP(A414,'[1]ORÇAMENTO-15KV'!D:E,2,0)*'[1]BASE-15KV'!F414</f>
        <v>0</v>
      </c>
      <c r="H414" s="41">
        <f>VLOOKUP(B414,'[1]DE-PARA 15'!A:D,4,0)*G414</f>
        <v>0</v>
      </c>
    </row>
    <row r="415" spans="1:8" ht="15.75" x14ac:dyDescent="0.3">
      <c r="A415" s="27" t="s">
        <v>109</v>
      </c>
      <c r="B415" s="19">
        <v>90461</v>
      </c>
      <c r="C415" s="18">
        <f>VLOOKUP(B415,'[1]DE-PARA 15'!A:B,2,0)</f>
        <v>1345</v>
      </c>
      <c r="D415" s="40" t="s">
        <v>197</v>
      </c>
      <c r="E415" s="13" t="s">
        <v>152</v>
      </c>
      <c r="F415" s="13">
        <v>3</v>
      </c>
      <c r="G415" s="27">
        <f>VLOOKUP(A415,'[1]ORÇAMENTO-15KV'!D:E,2,0)*'[1]BASE-15KV'!F415</f>
        <v>0</v>
      </c>
      <c r="H415" s="41">
        <f>VLOOKUP(B415,'[1]DE-PARA 15'!A:D,4,0)*G415</f>
        <v>0</v>
      </c>
    </row>
    <row r="416" spans="1:8" ht="15.75" x14ac:dyDescent="0.3">
      <c r="A416" s="27" t="s">
        <v>109</v>
      </c>
      <c r="B416" s="19">
        <v>90791</v>
      </c>
      <c r="C416" s="18">
        <f>VLOOKUP(B416,'[1]DE-PARA 15'!A:B,2,0)</f>
        <v>1023</v>
      </c>
      <c r="D416" s="42" t="s">
        <v>198</v>
      </c>
      <c r="E416" s="13" t="s">
        <v>152</v>
      </c>
      <c r="F416" s="13">
        <v>3</v>
      </c>
      <c r="G416" s="27">
        <f>VLOOKUP(A416,'[1]ORÇAMENTO-15KV'!D:E,2,0)*'[1]BASE-15KV'!F416</f>
        <v>0</v>
      </c>
      <c r="H416" s="41">
        <f>VLOOKUP(B416,'[1]DE-PARA 15'!A:D,4,0)*G416</f>
        <v>0</v>
      </c>
    </row>
    <row r="417" spans="1:8" ht="15.75" x14ac:dyDescent="0.3">
      <c r="A417" s="27" t="s">
        <v>109</v>
      </c>
      <c r="B417" s="21">
        <v>90207</v>
      </c>
      <c r="C417" s="18">
        <f>VLOOKUP(B417,'[1]DE-PARA 15'!A:B,2,0)</f>
        <v>28006</v>
      </c>
      <c r="D417" s="43" t="s">
        <v>201</v>
      </c>
      <c r="E417" s="13" t="s">
        <v>152</v>
      </c>
      <c r="F417" s="13">
        <v>8</v>
      </c>
      <c r="G417" s="27">
        <f>VLOOKUP(A417,'[1]ORÇAMENTO-15KV'!D:E,2,0)*'[1]BASE-15KV'!F417</f>
        <v>0</v>
      </c>
      <c r="H417" s="41">
        <f>VLOOKUP(B417,'[1]DE-PARA 15'!A:D,4,0)*G417</f>
        <v>0</v>
      </c>
    </row>
    <row r="418" spans="1:8" ht="15.75" x14ac:dyDescent="0.3">
      <c r="A418" s="27" t="s">
        <v>109</v>
      </c>
      <c r="B418" s="21">
        <v>90288</v>
      </c>
      <c r="C418" s="18">
        <v>1786</v>
      </c>
      <c r="D418" s="43" t="s">
        <v>199</v>
      </c>
      <c r="E418" s="13" t="s">
        <v>200</v>
      </c>
      <c r="F418" s="13">
        <v>6</v>
      </c>
      <c r="G418" s="27">
        <f>VLOOKUP(A418,'[1]ORÇAMENTO-15KV'!D:E,2,0)*'[1]BASE-15KV'!F418</f>
        <v>0</v>
      </c>
      <c r="H418" s="41">
        <f>VLOOKUP(B418,'[1]DE-PARA 15'!A:D,4,0)*G418</f>
        <v>0</v>
      </c>
    </row>
    <row r="419" spans="1:8" ht="15.75" x14ac:dyDescent="0.3">
      <c r="A419" s="27" t="s">
        <v>117</v>
      </c>
      <c r="B419" s="19">
        <v>90835</v>
      </c>
      <c r="C419" s="18">
        <f>VLOOKUP(B419,'[1]DE-PARA 15'!A:B,2,0)</f>
        <v>1170</v>
      </c>
      <c r="D419" s="42" t="s">
        <v>218</v>
      </c>
      <c r="E419" s="13" t="s">
        <v>219</v>
      </c>
      <c r="F419" s="13">
        <v>0.01</v>
      </c>
      <c r="G419" s="27">
        <f>VLOOKUP(A419,'[1]ORÇAMENTO-15KV'!D:E,2,0)*'[1]BASE-15KV'!F419</f>
        <v>0</v>
      </c>
      <c r="H419" s="41">
        <f>VLOOKUP(B419,'[1]DE-PARA 15'!A:D,4,0)*G419</f>
        <v>0</v>
      </c>
    </row>
    <row r="420" spans="1:8" ht="15.75" x14ac:dyDescent="0.3">
      <c r="A420" s="27" t="s">
        <v>117</v>
      </c>
      <c r="B420" s="19">
        <v>90461</v>
      </c>
      <c r="C420" s="18">
        <f>VLOOKUP(B420,'[1]DE-PARA 15'!A:B,2,0)</f>
        <v>1345</v>
      </c>
      <c r="D420" s="40" t="s">
        <v>220</v>
      </c>
      <c r="E420" s="13" t="s">
        <v>152</v>
      </c>
      <c r="F420" s="13">
        <v>1</v>
      </c>
      <c r="G420" s="27">
        <f>VLOOKUP(A420,'[1]ORÇAMENTO-15KV'!D:E,2,0)*'[1]BASE-15KV'!F420</f>
        <v>0</v>
      </c>
      <c r="H420" s="41">
        <f>VLOOKUP(B420,'[1]DE-PARA 15'!A:D,4,0)*G420</f>
        <v>0</v>
      </c>
    </row>
    <row r="421" spans="1:8" ht="15.75" x14ac:dyDescent="0.3">
      <c r="A421" s="27" t="s">
        <v>117</v>
      </c>
      <c r="B421" s="19">
        <v>90471</v>
      </c>
      <c r="C421" s="18">
        <f>VLOOKUP(B421,'[1]DE-PARA 15'!A:B,2,0)</f>
        <v>1079</v>
      </c>
      <c r="D421" s="42" t="s">
        <v>221</v>
      </c>
      <c r="E421" s="13" t="s">
        <v>162</v>
      </c>
      <c r="F421" s="13">
        <v>1</v>
      </c>
      <c r="G421" s="27">
        <f>VLOOKUP(A421,'[1]ORÇAMENTO-15KV'!D:E,2,0)*'[1]BASE-15KV'!F421</f>
        <v>0</v>
      </c>
      <c r="H421" s="41">
        <f>VLOOKUP(B421,'[1]DE-PARA 15'!A:D,4,0)*G421</f>
        <v>0</v>
      </c>
    </row>
    <row r="422" spans="1:8" ht="15.75" x14ac:dyDescent="0.3">
      <c r="A422" s="27" t="s">
        <v>117</v>
      </c>
      <c r="B422" s="19">
        <v>90368</v>
      </c>
      <c r="C422" s="18">
        <f>VLOOKUP(B422,'[1]DE-PARA 15'!A:B,2,0)</f>
        <v>1886</v>
      </c>
      <c r="D422" s="42" t="s">
        <v>222</v>
      </c>
      <c r="E422" s="13" t="s">
        <v>162</v>
      </c>
      <c r="F422" s="13">
        <v>1</v>
      </c>
      <c r="G422" s="27">
        <f>VLOOKUP(A422,'[1]ORÇAMENTO-15KV'!D:E,2,0)*'[1]BASE-15KV'!F422</f>
        <v>0</v>
      </c>
      <c r="H422" s="41">
        <f>VLOOKUP(B422,'[1]DE-PARA 15'!A:D,4,0)*G422</f>
        <v>0</v>
      </c>
    </row>
    <row r="423" spans="1:8" ht="15.75" x14ac:dyDescent="0.3">
      <c r="A423" s="27" t="s">
        <v>119</v>
      </c>
      <c r="B423" s="19">
        <v>90835</v>
      </c>
      <c r="C423" s="18">
        <f>VLOOKUP(B423,'[1]DE-PARA 15'!A:B,2,0)</f>
        <v>1170</v>
      </c>
      <c r="D423" s="42" t="s">
        <v>218</v>
      </c>
      <c r="E423" s="13" t="s">
        <v>219</v>
      </c>
      <c r="F423" s="13">
        <v>2.1999999999999999E-2</v>
      </c>
      <c r="G423" s="27">
        <f>VLOOKUP(A423,'[1]ORÇAMENTO-15KV'!D:E,2,0)*'[1]BASE-15KV'!F423</f>
        <v>0</v>
      </c>
      <c r="H423" s="41">
        <f>VLOOKUP(B423,'[1]DE-PARA 15'!A:D,4,0)*G423</f>
        <v>0</v>
      </c>
    </row>
    <row r="424" spans="1:8" ht="15.75" x14ac:dyDescent="0.3">
      <c r="A424" s="27" t="s">
        <v>119</v>
      </c>
      <c r="B424" s="19">
        <v>90461</v>
      </c>
      <c r="C424" s="18">
        <f>VLOOKUP(B424,'[1]DE-PARA 15'!A:B,2,0)</f>
        <v>1345</v>
      </c>
      <c r="D424" s="40" t="s">
        <v>220</v>
      </c>
      <c r="E424" s="13" t="s">
        <v>162</v>
      </c>
      <c r="F424" s="13">
        <v>5</v>
      </c>
      <c r="G424" s="27">
        <f>VLOOKUP(A424,'[1]ORÇAMENTO-15KV'!D:E,2,0)*'[1]BASE-15KV'!F424</f>
        <v>0</v>
      </c>
      <c r="H424" s="41">
        <f>VLOOKUP(B424,'[1]DE-PARA 15'!A:D,4,0)*G424</f>
        <v>0</v>
      </c>
    </row>
    <row r="425" spans="1:8" ht="15.75" x14ac:dyDescent="0.3">
      <c r="A425" s="27" t="s">
        <v>119</v>
      </c>
      <c r="B425" s="19">
        <v>90471</v>
      </c>
      <c r="C425" s="18">
        <f>VLOOKUP(B425,'[1]DE-PARA 15'!A:B,2,0)</f>
        <v>1079</v>
      </c>
      <c r="D425" s="42" t="s">
        <v>221</v>
      </c>
      <c r="E425" s="13" t="s">
        <v>162</v>
      </c>
      <c r="F425" s="13">
        <v>1</v>
      </c>
      <c r="G425" s="27">
        <f>VLOOKUP(A425,'[1]ORÇAMENTO-15KV'!D:E,2,0)*'[1]BASE-15KV'!F425</f>
        <v>0</v>
      </c>
      <c r="H425" s="41">
        <f>VLOOKUP(B425,'[1]DE-PARA 15'!A:D,4,0)*G425</f>
        <v>0</v>
      </c>
    </row>
    <row r="426" spans="1:8" ht="15.75" x14ac:dyDescent="0.3">
      <c r="A426" s="27" t="s">
        <v>119</v>
      </c>
      <c r="B426" s="19">
        <v>90368</v>
      </c>
      <c r="C426" s="18">
        <f>VLOOKUP(B426,'[1]DE-PARA 15'!A:B,2,0)</f>
        <v>1886</v>
      </c>
      <c r="D426" s="42" t="s">
        <v>222</v>
      </c>
      <c r="E426" s="13" t="s">
        <v>162</v>
      </c>
      <c r="F426" s="13">
        <v>5</v>
      </c>
      <c r="G426" s="27">
        <f>VLOOKUP(A426,'[1]ORÇAMENTO-15KV'!D:E,2,0)*'[1]BASE-15KV'!F426</f>
        <v>0</v>
      </c>
      <c r="H426" s="41">
        <f>VLOOKUP(B426,'[1]DE-PARA 15'!A:D,4,0)*G426</f>
        <v>0</v>
      </c>
    </row>
    <row r="427" spans="1:8" x14ac:dyDescent="0.25">
      <c r="A427" s="27" t="s">
        <v>123</v>
      </c>
      <c r="B427" s="49">
        <v>90255</v>
      </c>
      <c r="C427" s="18">
        <f>VLOOKUP(B427,'[1]DE-PARA 15'!A:B,2,0)</f>
        <v>1109</v>
      </c>
      <c r="D427" s="45" t="s">
        <v>223</v>
      </c>
      <c r="E427" s="44" t="s">
        <v>224</v>
      </c>
      <c r="F427" s="44">
        <v>1.5</v>
      </c>
      <c r="G427" s="27">
        <f>VLOOKUP(A427,'[1]ORÇAMENTO-15KV'!D:E,2,0)*'[1]BASE-15KV'!F427</f>
        <v>0</v>
      </c>
      <c r="H427" s="41">
        <f>VLOOKUP(B427,'[1]DE-PARA 15'!A:D,4,0)*G427</f>
        <v>0</v>
      </c>
    </row>
    <row r="428" spans="1:8" ht="15.75" x14ac:dyDescent="0.3">
      <c r="A428" s="27" t="s">
        <v>123</v>
      </c>
      <c r="B428" s="19">
        <v>3824</v>
      </c>
      <c r="C428" s="18">
        <f>VLOOKUP(B428,'[1]DE-PARA 15'!A:B,2,0)</f>
        <v>1540</v>
      </c>
      <c r="D428" s="45" t="str">
        <f>VLOOKUP(B428,'[1]DE-PARA 15'!A:C,3,0)</f>
        <v>SECCIONADOR PREFORMADO P/ CERCA INTERVALO DE DIAM. 2,60 3,00 MM</v>
      </c>
      <c r="E428" s="44" t="s">
        <v>152</v>
      </c>
      <c r="F428" s="44">
        <v>8</v>
      </c>
      <c r="G428" s="27">
        <f>VLOOKUP(A428,'[1]ORÇAMENTO-15KV'!D:E,2,0)*'[1]BASE-15KV'!F428</f>
        <v>0</v>
      </c>
      <c r="H428" s="41">
        <f>VLOOKUP(B428,'[1]DE-PARA 15'!A:D,4,0)*G428</f>
        <v>0</v>
      </c>
    </row>
    <row r="429" spans="1:8" ht="15.75" x14ac:dyDescent="0.3">
      <c r="A429" s="27" t="s">
        <v>123</v>
      </c>
      <c r="B429" s="19">
        <v>90368</v>
      </c>
      <c r="C429" s="18">
        <f>VLOOKUP(B429,'[1]DE-PARA 15'!A:B,2,0)</f>
        <v>1886</v>
      </c>
      <c r="D429" s="45" t="str">
        <f>VLOOKUP(B429,'[1]DE-PARA 15'!A:C,3,0)</f>
        <v>HASTE PROLONGAVEL PARA ATERRAMENTO COBREADA 5/8" 16MM, ROSCA 5/8"</v>
      </c>
      <c r="E429" s="13" t="s">
        <v>162</v>
      </c>
      <c r="F429" s="44">
        <v>1</v>
      </c>
      <c r="G429" s="27">
        <f>VLOOKUP(A429,'[1]ORÇAMENTO-15KV'!D:E,2,0)*'[1]BASE-15KV'!F429</f>
        <v>0</v>
      </c>
      <c r="H429" s="41">
        <f>VLOOKUP(B429,'[1]DE-PARA 15'!A:D,4,0)*G429</f>
        <v>0</v>
      </c>
    </row>
    <row r="430" spans="1:8" ht="15.75" x14ac:dyDescent="0.3">
      <c r="A430" s="27" t="s">
        <v>123</v>
      </c>
      <c r="B430" s="19" t="s">
        <v>225</v>
      </c>
      <c r="C430" s="18">
        <f>VLOOKUP(B430,'[1]DE-PARA 15'!A:B,2,0)</f>
        <v>91917</v>
      </c>
      <c r="D430" s="45" t="str">
        <f>VLOOKUP(B430,'[1]DE-PARA 15'!A:C,3,0)</f>
        <v>ARAME GALVANIZADO 14 AWG</v>
      </c>
      <c r="E430" s="44" t="s">
        <v>154</v>
      </c>
      <c r="F430" s="44">
        <v>0.1</v>
      </c>
      <c r="G430" s="27">
        <f>VLOOKUP(A430,'[1]ORÇAMENTO-15KV'!D:E,2,0)*'[1]BASE-15KV'!F430</f>
        <v>0</v>
      </c>
      <c r="H430" s="41">
        <f>VLOOKUP(B430,'[1]DE-PARA 15'!A:D,4,0)*G430*10</f>
        <v>0</v>
      </c>
    </row>
    <row r="431" spans="1:8" ht="15.75" x14ac:dyDescent="0.3">
      <c r="A431" s="27" t="s">
        <v>123</v>
      </c>
      <c r="B431" s="21">
        <v>90491</v>
      </c>
      <c r="C431" s="18">
        <f>VLOOKUP(B431,'[1]DE-PARA 15'!A:B,2,0)</f>
        <v>4026</v>
      </c>
      <c r="D431" s="45" t="str">
        <f>VLOOKUP(B431,'[1]DE-PARA 15'!A:C,3,0)</f>
        <v>TERMINAL P /HASTE DE TERRA CANTONEIRA</v>
      </c>
      <c r="E431" s="44" t="s">
        <v>152</v>
      </c>
      <c r="F431" s="44">
        <v>1</v>
      </c>
      <c r="G431" s="27">
        <f>VLOOKUP(A431,'[1]ORÇAMENTO-15KV'!D:E,2,0)*'[1]BASE-15KV'!F431</f>
        <v>0</v>
      </c>
      <c r="H431" s="41">
        <f>VLOOKUP(B431,'[1]DE-PARA 15'!A:D,4,0)*G431</f>
        <v>0</v>
      </c>
    </row>
    <row r="432" spans="1:8" ht="15.75" x14ac:dyDescent="0.3">
      <c r="A432" s="27" t="s">
        <v>121</v>
      </c>
      <c r="B432" s="19">
        <v>90835</v>
      </c>
      <c r="C432" s="18">
        <f>VLOOKUP(B432,'[1]DE-PARA 15'!A:B,2,0)</f>
        <v>1170</v>
      </c>
      <c r="D432" s="42" t="s">
        <v>218</v>
      </c>
      <c r="E432" s="13" t="s">
        <v>219</v>
      </c>
      <c r="F432" s="13">
        <v>1.2E-2</v>
      </c>
      <c r="G432" s="27">
        <f>VLOOKUP(A432,'[1]ORÇAMENTO-15KV'!D:E,2,0)*'[1]BASE-15KV'!F432</f>
        <v>0</v>
      </c>
      <c r="H432" s="41">
        <f>VLOOKUP(B432,'[1]DE-PARA 15'!A:D,4,0)*G432</f>
        <v>0</v>
      </c>
    </row>
    <row r="433" spans="1:8" ht="15.75" x14ac:dyDescent="0.3">
      <c r="A433" s="27" t="s">
        <v>121</v>
      </c>
      <c r="B433" s="19">
        <v>90461</v>
      </c>
      <c r="C433" s="18">
        <f>VLOOKUP(B433,'[1]DE-PARA 15'!A:B,2,0)</f>
        <v>1345</v>
      </c>
      <c r="D433" s="40" t="s">
        <v>220</v>
      </c>
      <c r="E433" s="13" t="s">
        <v>162</v>
      </c>
      <c r="F433" s="13">
        <v>1</v>
      </c>
      <c r="G433" s="27">
        <f>VLOOKUP(A433,'[1]ORÇAMENTO-15KV'!D:E,2,0)*'[1]BASE-15KV'!F433</f>
        <v>0</v>
      </c>
      <c r="H433" s="41">
        <f>VLOOKUP(B433,'[1]DE-PARA 15'!A:D,4,0)*G433</f>
        <v>0</v>
      </c>
    </row>
    <row r="434" spans="1:8" ht="15.75" x14ac:dyDescent="0.3">
      <c r="A434" s="27" t="s">
        <v>121</v>
      </c>
      <c r="B434" s="19">
        <v>90471</v>
      </c>
      <c r="C434" s="18">
        <f>VLOOKUP(B434,'[1]DE-PARA 15'!A:B,2,0)</f>
        <v>1079</v>
      </c>
      <c r="D434" s="42" t="s">
        <v>221</v>
      </c>
      <c r="E434" s="13" t="s">
        <v>162</v>
      </c>
      <c r="F434" s="13">
        <v>1</v>
      </c>
      <c r="G434" s="27">
        <f>VLOOKUP(A434,'[1]ORÇAMENTO-15KV'!D:E,2,0)*'[1]BASE-15KV'!F434</f>
        <v>0</v>
      </c>
      <c r="H434" s="41">
        <f>VLOOKUP(B434,'[1]DE-PARA 15'!A:D,4,0)*G434</f>
        <v>0</v>
      </c>
    </row>
    <row r="435" spans="1:8" ht="15.75" x14ac:dyDescent="0.3">
      <c r="A435" s="27" t="s">
        <v>121</v>
      </c>
      <c r="B435" s="19">
        <v>90368</v>
      </c>
      <c r="C435" s="18">
        <f>VLOOKUP(B435,'[1]DE-PARA 15'!A:B,2,0)</f>
        <v>1886</v>
      </c>
      <c r="D435" s="42" t="s">
        <v>222</v>
      </c>
      <c r="E435" s="13" t="s">
        <v>162</v>
      </c>
      <c r="F435" s="13">
        <v>1</v>
      </c>
      <c r="G435" s="27">
        <f>VLOOKUP(A435,'[1]ORÇAMENTO-15KV'!D:E,2,0)*'[1]BASE-15KV'!F435</f>
        <v>0</v>
      </c>
      <c r="H435" s="41">
        <f>VLOOKUP(B435,'[1]DE-PARA 15'!A:D,4,0)*G435</f>
        <v>0</v>
      </c>
    </row>
    <row r="436" spans="1:8" x14ac:dyDescent="0.25">
      <c r="A436" s="27" t="s">
        <v>125</v>
      </c>
      <c r="B436" s="13">
        <v>90266</v>
      </c>
      <c r="C436" s="18">
        <f>VLOOKUP(B436,'[1]DE-PARA 15'!A:B,2,0)</f>
        <v>1661</v>
      </c>
      <c r="D436" s="40" t="s">
        <v>207</v>
      </c>
      <c r="E436" s="13" t="s">
        <v>200</v>
      </c>
      <c r="F436" s="13">
        <v>6</v>
      </c>
      <c r="G436" s="27">
        <f>VLOOKUP(A436,'[1]ORÇAMENTO-15KV'!D:E,2,0)*'[1]BASE-15KV'!F436</f>
        <v>0</v>
      </c>
      <c r="H436" s="41">
        <f>VLOOKUP(B436,'[1]DE-PARA 15'!A:D,4,0)*G436</f>
        <v>0</v>
      </c>
    </row>
    <row r="437" spans="1:8" x14ac:dyDescent="0.25">
      <c r="A437" s="27" t="s">
        <v>125</v>
      </c>
      <c r="B437" s="13">
        <v>90547</v>
      </c>
      <c r="C437" s="18">
        <f>VLOOKUP(B437,'[1]DE-PARA 15'!A:B,2,0)</f>
        <v>7221</v>
      </c>
      <c r="D437" s="40" t="s">
        <v>226</v>
      </c>
      <c r="E437" s="13" t="s">
        <v>152</v>
      </c>
      <c r="F437" s="13">
        <v>3</v>
      </c>
      <c r="G437" s="27">
        <f>VLOOKUP(A437,'[1]ORÇAMENTO-15KV'!D:E,2,0)*'[1]BASE-15KV'!F437</f>
        <v>0</v>
      </c>
      <c r="H437" s="41">
        <f>VLOOKUP(B437,'[1]DE-PARA 15'!A:D,4,0)*G437</f>
        <v>0</v>
      </c>
    </row>
    <row r="438" spans="1:8" x14ac:dyDescent="0.25">
      <c r="A438" s="27" t="s">
        <v>125</v>
      </c>
      <c r="B438" s="13">
        <v>90458</v>
      </c>
      <c r="C438" s="18">
        <f>VLOOKUP(B438,'[1]DE-PARA 15'!A:B,2,0)</f>
        <v>93113</v>
      </c>
      <c r="D438" s="40" t="s">
        <v>227</v>
      </c>
      <c r="E438" s="13" t="s">
        <v>152</v>
      </c>
      <c r="F438" s="13">
        <v>3</v>
      </c>
      <c r="G438" s="27">
        <f>VLOOKUP(A438,'[1]ORÇAMENTO-15KV'!D:E,2,0)*'[1]BASE-15KV'!F438</f>
        <v>0</v>
      </c>
      <c r="H438" s="41">
        <f>VLOOKUP(B438,'[1]DE-PARA 15'!A:D,4,0)*G438</f>
        <v>0</v>
      </c>
    </row>
    <row r="439" spans="1:8" ht="15.75" x14ac:dyDescent="0.3">
      <c r="A439" s="27" t="s">
        <v>125</v>
      </c>
      <c r="B439" s="19">
        <v>90471</v>
      </c>
      <c r="C439" s="18">
        <f>VLOOKUP(B439,'[1]DE-PARA 15'!A:B,2,0)</f>
        <v>1079</v>
      </c>
      <c r="D439" s="42" t="s">
        <v>221</v>
      </c>
      <c r="E439" s="13" t="s">
        <v>152</v>
      </c>
      <c r="F439" s="13">
        <v>6</v>
      </c>
      <c r="G439" s="27">
        <f>VLOOKUP(A439,'[1]ORÇAMENTO-15KV'!D:E,2,0)*'[1]BASE-15KV'!F439</f>
        <v>0</v>
      </c>
      <c r="H439" s="41">
        <f>VLOOKUP(B439,'[1]DE-PARA 15'!A:D,4,0)*G439</f>
        <v>0</v>
      </c>
    </row>
    <row r="440" spans="1:8" ht="15.75" x14ac:dyDescent="0.3">
      <c r="A440" s="27" t="s">
        <v>125</v>
      </c>
      <c r="B440" s="19">
        <v>90461</v>
      </c>
      <c r="C440" s="18">
        <f>VLOOKUP(B440,'[1]DE-PARA 15'!A:B,2,0)</f>
        <v>1345</v>
      </c>
      <c r="D440" s="40" t="s">
        <v>197</v>
      </c>
      <c r="E440" s="13" t="s">
        <v>152</v>
      </c>
      <c r="F440" s="13">
        <v>3</v>
      </c>
      <c r="G440" s="27">
        <f>VLOOKUP(A440,'[1]ORÇAMENTO-15KV'!D:E,2,0)*'[1]BASE-15KV'!F440</f>
        <v>0</v>
      </c>
      <c r="H440" s="41">
        <f>VLOOKUP(B440,'[1]DE-PARA 15'!A:D,4,0)*G440</f>
        <v>0</v>
      </c>
    </row>
    <row r="441" spans="1:8" x14ac:dyDescent="0.25">
      <c r="A441" s="27" t="s">
        <v>127</v>
      </c>
      <c r="B441" s="13">
        <v>90266</v>
      </c>
      <c r="C441" s="18">
        <f>VLOOKUP(B441,'[1]DE-PARA 15'!A:B,2,0)</f>
        <v>1661</v>
      </c>
      <c r="D441" s="40" t="s">
        <v>207</v>
      </c>
      <c r="E441" s="13" t="s">
        <v>200</v>
      </c>
      <c r="F441" s="13">
        <v>6</v>
      </c>
      <c r="G441" s="27">
        <f>VLOOKUP(A441,'[1]ORÇAMENTO-15KV'!D:E,2,0)*'[1]BASE-15KV'!F441</f>
        <v>0</v>
      </c>
      <c r="H441" s="41">
        <f>VLOOKUP(B441,'[1]DE-PARA 15'!A:D,4,0)*G441</f>
        <v>0</v>
      </c>
    </row>
    <row r="442" spans="1:8" x14ac:dyDescent="0.25">
      <c r="A442" s="27" t="s">
        <v>127</v>
      </c>
      <c r="B442" s="13">
        <v>90549</v>
      </c>
      <c r="C442" s="18">
        <f>VLOOKUP(B442,'[1]DE-PARA 15'!A:B,2,0)</f>
        <v>5045</v>
      </c>
      <c r="D442" s="40" t="s">
        <v>228</v>
      </c>
      <c r="E442" s="13" t="s">
        <v>152</v>
      </c>
      <c r="F442" s="13">
        <v>3</v>
      </c>
      <c r="G442" s="27">
        <f>VLOOKUP(A442,'[1]ORÇAMENTO-15KV'!D:E,2,0)*'[1]BASE-15KV'!F442</f>
        <v>0</v>
      </c>
      <c r="H442" s="41">
        <f>VLOOKUP(B442,'[1]DE-PARA 15'!A:D,4,0)*G442</f>
        <v>0</v>
      </c>
    </row>
    <row r="443" spans="1:8" x14ac:dyDescent="0.25">
      <c r="A443" s="27" t="s">
        <v>127</v>
      </c>
      <c r="B443" s="13">
        <v>90458</v>
      </c>
      <c r="C443" s="18">
        <f>VLOOKUP(B443,'[1]DE-PARA 15'!A:B,2,0)</f>
        <v>93113</v>
      </c>
      <c r="D443" s="40" t="s">
        <v>227</v>
      </c>
      <c r="E443" s="13" t="s">
        <v>152</v>
      </c>
      <c r="F443" s="13">
        <v>3</v>
      </c>
      <c r="G443" s="27">
        <f>VLOOKUP(A443,'[1]ORÇAMENTO-15KV'!D:E,2,0)*'[1]BASE-15KV'!F443</f>
        <v>0</v>
      </c>
      <c r="H443" s="41">
        <f>VLOOKUP(B443,'[1]DE-PARA 15'!A:D,4,0)*G443</f>
        <v>0</v>
      </c>
    </row>
    <row r="444" spans="1:8" ht="15.75" x14ac:dyDescent="0.3">
      <c r="A444" s="27" t="s">
        <v>127</v>
      </c>
      <c r="B444" s="19">
        <v>90471</v>
      </c>
      <c r="C444" s="18">
        <f>VLOOKUP(B444,'[1]DE-PARA 15'!A:B,2,0)</f>
        <v>1079</v>
      </c>
      <c r="D444" s="42" t="s">
        <v>221</v>
      </c>
      <c r="E444" s="13" t="s">
        <v>152</v>
      </c>
      <c r="F444" s="13">
        <v>6</v>
      </c>
      <c r="G444" s="27">
        <f>VLOOKUP(A444,'[1]ORÇAMENTO-15KV'!D:E,2,0)*'[1]BASE-15KV'!F444</f>
        <v>0</v>
      </c>
      <c r="H444" s="41">
        <f>VLOOKUP(B444,'[1]DE-PARA 15'!A:D,4,0)*G444</f>
        <v>0</v>
      </c>
    </row>
    <row r="445" spans="1:8" ht="15.75" x14ac:dyDescent="0.3">
      <c r="A445" s="27" t="s">
        <v>127</v>
      </c>
      <c r="B445" s="19">
        <v>90461</v>
      </c>
      <c r="C445" s="18">
        <f>VLOOKUP(B445,'[1]DE-PARA 15'!A:B,2,0)</f>
        <v>1345</v>
      </c>
      <c r="D445" s="40" t="s">
        <v>197</v>
      </c>
      <c r="E445" s="13" t="s">
        <v>152</v>
      </c>
      <c r="F445" s="13">
        <v>3</v>
      </c>
      <c r="G445" s="27">
        <f>VLOOKUP(A445,'[1]ORÇAMENTO-15KV'!D:E,2,0)*'[1]BASE-15KV'!F445</f>
        <v>0</v>
      </c>
      <c r="H445" s="41">
        <f>VLOOKUP(B445,'[1]DE-PARA 15'!A:D,4,0)*G445</f>
        <v>0</v>
      </c>
    </row>
    <row r="446" spans="1:8" ht="15.75" x14ac:dyDescent="0.3">
      <c r="A446" s="27" t="s">
        <v>229</v>
      </c>
      <c r="B446" s="19">
        <v>61024</v>
      </c>
      <c r="C446" s="18">
        <v>91111</v>
      </c>
      <c r="D446" s="40" t="s">
        <v>230</v>
      </c>
      <c r="E446" s="13" t="s">
        <v>152</v>
      </c>
      <c r="F446" s="13">
        <v>1</v>
      </c>
      <c r="G446" s="27">
        <f>VLOOKUP(A446,'[1]ORÇAMENTO-15KV'!D:E,2,0)*'[1]BASE-15KV'!F446</f>
        <v>0</v>
      </c>
      <c r="H446" s="41">
        <f>VLOOKUP(B446,'[1]DE-PARA 15'!A:D,4,0)*G446</f>
        <v>0</v>
      </c>
    </row>
    <row r="447" spans="1:8" ht="15.75" x14ac:dyDescent="0.3">
      <c r="A447" s="27" t="s">
        <v>231</v>
      </c>
      <c r="B447" s="19">
        <v>606884</v>
      </c>
      <c r="C447" s="18">
        <v>23035</v>
      </c>
      <c r="D447" s="40" t="s">
        <v>232</v>
      </c>
      <c r="E447" s="13" t="s">
        <v>152</v>
      </c>
      <c r="F447" s="13">
        <v>1</v>
      </c>
      <c r="G447" s="27">
        <f>VLOOKUP(A447,'[1]ORÇAMENTO-15KV'!D:E,2,0)*'[1]BASE-15KV'!F447</f>
        <v>0</v>
      </c>
      <c r="H447" s="41">
        <f>VLOOKUP(B447,'[1]DE-PARA 15'!A:D,4,0)*G447</f>
        <v>0</v>
      </c>
    </row>
    <row r="448" spans="1:8" x14ac:dyDescent="0.25">
      <c r="A448" s="27" t="s">
        <v>129</v>
      </c>
      <c r="B448" s="13">
        <v>90266</v>
      </c>
      <c r="C448" s="18">
        <f>VLOOKUP(B448,'[1]DE-PARA 15'!A:B,2,0)</f>
        <v>1661</v>
      </c>
      <c r="D448" s="40" t="s">
        <v>207</v>
      </c>
      <c r="E448" s="13" t="s">
        <v>200</v>
      </c>
      <c r="F448" s="13">
        <v>2</v>
      </c>
      <c r="G448" s="27">
        <f>VLOOKUP(A448,'[1]ORÇAMENTO-15KV'!D:E,2,0)*'[1]BASE-15KV'!F448</f>
        <v>0</v>
      </c>
      <c r="H448" s="41">
        <f>VLOOKUP(B448,'[1]DE-PARA 15'!A:D,4,0)*G448</f>
        <v>0</v>
      </c>
    </row>
    <row r="449" spans="1:8" x14ac:dyDescent="0.25">
      <c r="A449" s="27" t="s">
        <v>129</v>
      </c>
      <c r="B449" s="13">
        <v>90547</v>
      </c>
      <c r="C449" s="18">
        <f>VLOOKUP(B449,'[1]DE-PARA 15'!A:B,2,0)</f>
        <v>7221</v>
      </c>
      <c r="D449" s="40" t="s">
        <v>226</v>
      </c>
      <c r="E449" s="13" t="s">
        <v>152</v>
      </c>
      <c r="F449" s="13">
        <v>1</v>
      </c>
      <c r="G449" s="27">
        <f>VLOOKUP(A449,'[1]ORÇAMENTO-15KV'!D:E,2,0)*'[1]BASE-15KV'!F449</f>
        <v>0</v>
      </c>
      <c r="H449" s="41">
        <f>VLOOKUP(B449,'[1]DE-PARA 15'!A:D,4,0)*G449</f>
        <v>0</v>
      </c>
    </row>
    <row r="450" spans="1:8" x14ac:dyDescent="0.25">
      <c r="A450" s="27" t="s">
        <v>129</v>
      </c>
      <c r="B450" s="13">
        <v>90458</v>
      </c>
      <c r="C450" s="18">
        <f>VLOOKUP(B450,'[1]DE-PARA 15'!A:B,2,0)</f>
        <v>93113</v>
      </c>
      <c r="D450" s="40" t="s">
        <v>227</v>
      </c>
      <c r="E450" s="13" t="s">
        <v>152</v>
      </c>
      <c r="F450" s="13">
        <v>1</v>
      </c>
      <c r="G450" s="27">
        <f>VLOOKUP(A450,'[1]ORÇAMENTO-15KV'!D:E,2,0)*'[1]BASE-15KV'!F450</f>
        <v>0</v>
      </c>
      <c r="H450" s="41">
        <f>VLOOKUP(B450,'[1]DE-PARA 15'!A:D,4,0)*G450</f>
        <v>0</v>
      </c>
    </row>
    <row r="451" spans="1:8" ht="15.75" x14ac:dyDescent="0.3">
      <c r="A451" s="27" t="s">
        <v>129</v>
      </c>
      <c r="B451" s="19">
        <v>90471</v>
      </c>
      <c r="C451" s="18">
        <f>VLOOKUP(B451,'[1]DE-PARA 15'!A:B,2,0)</f>
        <v>1079</v>
      </c>
      <c r="D451" s="42" t="s">
        <v>221</v>
      </c>
      <c r="E451" s="13" t="s">
        <v>152</v>
      </c>
      <c r="F451" s="13">
        <v>2</v>
      </c>
      <c r="G451" s="27">
        <f>VLOOKUP(A451,'[1]ORÇAMENTO-15KV'!D:E,2,0)*'[1]BASE-15KV'!F451</f>
        <v>0</v>
      </c>
      <c r="H451" s="41">
        <f>VLOOKUP(B451,'[1]DE-PARA 15'!A:D,4,0)*G451</f>
        <v>0</v>
      </c>
    </row>
    <row r="452" spans="1:8" ht="15.75" x14ac:dyDescent="0.3">
      <c r="A452" s="27" t="s">
        <v>129</v>
      </c>
      <c r="B452" s="19">
        <v>90461</v>
      </c>
      <c r="C452" s="18">
        <f>VLOOKUP(B452,'[1]DE-PARA 15'!A:B,2,0)</f>
        <v>1345</v>
      </c>
      <c r="D452" s="40" t="s">
        <v>197</v>
      </c>
      <c r="E452" s="13" t="s">
        <v>152</v>
      </c>
      <c r="F452" s="13">
        <v>1</v>
      </c>
      <c r="G452" s="27">
        <f>VLOOKUP(A452,'[1]ORÇAMENTO-15KV'!D:E,2,0)*'[1]BASE-15KV'!F452</f>
        <v>0</v>
      </c>
      <c r="H452" s="41">
        <f>VLOOKUP(B452,'[1]DE-PARA 15'!A:D,4,0)*G452</f>
        <v>0</v>
      </c>
    </row>
    <row r="453" spans="1:8" x14ac:dyDescent="0.25">
      <c r="A453" s="27" t="s">
        <v>131</v>
      </c>
      <c r="B453" s="13">
        <v>90266</v>
      </c>
      <c r="C453" s="18">
        <f>VLOOKUP(B453,'[1]DE-PARA 15'!A:B,2,0)</f>
        <v>1661</v>
      </c>
      <c r="D453" s="40" t="s">
        <v>207</v>
      </c>
      <c r="E453" s="13" t="s">
        <v>200</v>
      </c>
      <c r="F453" s="13">
        <v>2</v>
      </c>
      <c r="G453" s="27">
        <f>VLOOKUP(A453,'[1]ORÇAMENTO-15KV'!D:E,2,0)*'[1]BASE-15KV'!F453</f>
        <v>0</v>
      </c>
      <c r="H453" s="41">
        <f>VLOOKUP(B453,'[1]DE-PARA 15'!A:D,4,0)*G453</f>
        <v>0</v>
      </c>
    </row>
    <row r="454" spans="1:8" x14ac:dyDescent="0.25">
      <c r="A454" s="27" t="s">
        <v>131</v>
      </c>
      <c r="B454" s="13">
        <v>90458</v>
      </c>
      <c r="C454" s="18">
        <f>VLOOKUP(B454,'[1]DE-PARA 15'!A:B,2,0)</f>
        <v>93113</v>
      </c>
      <c r="D454" s="40" t="s">
        <v>227</v>
      </c>
      <c r="E454" s="13" t="s">
        <v>152</v>
      </c>
      <c r="F454" s="13">
        <v>1</v>
      </c>
      <c r="G454" s="27">
        <f>VLOOKUP(A454,'[1]ORÇAMENTO-15KV'!D:E,2,0)*'[1]BASE-15KV'!F454</f>
        <v>0</v>
      </c>
      <c r="H454" s="41">
        <f>VLOOKUP(B454,'[1]DE-PARA 15'!A:D,4,0)*G454</f>
        <v>0</v>
      </c>
    </row>
    <row r="455" spans="1:8" ht="15.75" x14ac:dyDescent="0.3">
      <c r="A455" s="27" t="s">
        <v>131</v>
      </c>
      <c r="B455" s="19">
        <v>90471</v>
      </c>
      <c r="C455" s="18">
        <f>VLOOKUP(B455,'[1]DE-PARA 15'!A:B,2,0)</f>
        <v>1079</v>
      </c>
      <c r="D455" s="42" t="s">
        <v>221</v>
      </c>
      <c r="E455" s="13" t="s">
        <v>152</v>
      </c>
      <c r="F455" s="13">
        <v>2</v>
      </c>
      <c r="G455" s="27">
        <f>VLOOKUP(A455,'[1]ORÇAMENTO-15KV'!D:E,2,0)*'[1]BASE-15KV'!F455</f>
        <v>0</v>
      </c>
      <c r="H455" s="41">
        <f>VLOOKUP(B455,'[1]DE-PARA 15'!A:D,4,0)*G455</f>
        <v>0</v>
      </c>
    </row>
    <row r="456" spans="1:8" ht="15.75" x14ac:dyDescent="0.3">
      <c r="A456" s="27" t="s">
        <v>131</v>
      </c>
      <c r="B456" s="19">
        <v>90461</v>
      </c>
      <c r="C456" s="18">
        <f>VLOOKUP(B456,'[1]DE-PARA 15'!A:B,2,0)</f>
        <v>1345</v>
      </c>
      <c r="D456" s="40" t="s">
        <v>197</v>
      </c>
      <c r="E456" s="13" t="s">
        <v>152</v>
      </c>
      <c r="F456" s="13">
        <v>1</v>
      </c>
      <c r="G456" s="27">
        <f>VLOOKUP(A456,'[1]ORÇAMENTO-15KV'!D:E,2,0)*'[1]BASE-15KV'!F456</f>
        <v>0</v>
      </c>
      <c r="H456" s="41">
        <f>VLOOKUP(B456,'[1]DE-PARA 15'!A:D,4,0)*G456</f>
        <v>0</v>
      </c>
    </row>
    <row r="457" spans="1:8" x14ac:dyDescent="0.25">
      <c r="A457" s="27" t="s">
        <v>131</v>
      </c>
      <c r="B457" s="13">
        <v>90266</v>
      </c>
      <c r="C457" s="18">
        <f>VLOOKUP(B457,'[1]DE-PARA 15'!A:B,2,0)</f>
        <v>1661</v>
      </c>
      <c r="D457" s="40" t="s">
        <v>207</v>
      </c>
      <c r="E457" s="13" t="s">
        <v>200</v>
      </c>
      <c r="F457" s="13">
        <v>2</v>
      </c>
      <c r="G457" s="27">
        <f>VLOOKUP(A457,'[1]ORÇAMENTO-15KV'!D:E,2,0)*'[1]BASE-15KV'!F457</f>
        <v>0</v>
      </c>
      <c r="H457" s="41">
        <f>VLOOKUP(B457,'[1]DE-PARA 15'!A:D,4,0)*G457</f>
        <v>0</v>
      </c>
    </row>
    <row r="458" spans="1:8" x14ac:dyDescent="0.25">
      <c r="A458" s="27" t="s">
        <v>131</v>
      </c>
      <c r="B458" s="13">
        <v>90549</v>
      </c>
      <c r="C458" s="18">
        <f>VLOOKUP(B458,'[1]DE-PARA 15'!A:B,2,0)</f>
        <v>5045</v>
      </c>
      <c r="D458" s="40" t="s">
        <v>228</v>
      </c>
      <c r="E458" s="13" t="s">
        <v>152</v>
      </c>
      <c r="F458" s="13">
        <v>1</v>
      </c>
      <c r="G458" s="27">
        <f>VLOOKUP(A458,'[1]ORÇAMENTO-15KV'!D:E,2,0)*'[1]BASE-15KV'!F458</f>
        <v>0</v>
      </c>
      <c r="H458" s="41">
        <f>VLOOKUP(B458,'[1]DE-PARA 15'!A:D,4,0)*G458</f>
        <v>0</v>
      </c>
    </row>
    <row r="459" spans="1:8" x14ac:dyDescent="0.25">
      <c r="A459" s="27" t="s">
        <v>131</v>
      </c>
      <c r="B459" s="13">
        <v>90458</v>
      </c>
      <c r="C459" s="18">
        <f>VLOOKUP(B459,'[1]DE-PARA 15'!A:B,2,0)</f>
        <v>93113</v>
      </c>
      <c r="D459" s="40" t="s">
        <v>227</v>
      </c>
      <c r="E459" s="13" t="s">
        <v>152</v>
      </c>
      <c r="F459" s="13">
        <v>1</v>
      </c>
      <c r="G459" s="27">
        <f>VLOOKUP(A459,'[1]ORÇAMENTO-15KV'!D:E,2,0)*'[1]BASE-15KV'!F459</f>
        <v>0</v>
      </c>
      <c r="H459" s="41">
        <f>VLOOKUP(B459,'[1]DE-PARA 15'!A:D,4,0)*G459</f>
        <v>0</v>
      </c>
    </row>
    <row r="460" spans="1:8" ht="15.75" x14ac:dyDescent="0.3">
      <c r="A460" s="27" t="s">
        <v>131</v>
      </c>
      <c r="B460" s="19">
        <v>90471</v>
      </c>
      <c r="C460" s="18">
        <f>VLOOKUP(B460,'[1]DE-PARA 15'!A:B,2,0)</f>
        <v>1079</v>
      </c>
      <c r="D460" s="42" t="s">
        <v>221</v>
      </c>
      <c r="E460" s="13" t="s">
        <v>152</v>
      </c>
      <c r="F460" s="13">
        <v>2</v>
      </c>
      <c r="G460" s="27">
        <f>VLOOKUP(A460,'[1]ORÇAMENTO-15KV'!D:E,2,0)*'[1]BASE-15KV'!F460</f>
        <v>0</v>
      </c>
      <c r="H460" s="41">
        <f>VLOOKUP(B460,'[1]DE-PARA 15'!A:D,4,0)*G460</f>
        <v>0</v>
      </c>
    </row>
    <row r="461" spans="1:8" ht="15.75" x14ac:dyDescent="0.3">
      <c r="A461" s="27" t="s">
        <v>131</v>
      </c>
      <c r="B461" s="19">
        <v>90461</v>
      </c>
      <c r="C461" s="18">
        <f>VLOOKUP(B461,'[1]DE-PARA 15'!A:B,2,0)</f>
        <v>1345</v>
      </c>
      <c r="D461" s="40" t="s">
        <v>197</v>
      </c>
      <c r="E461" s="13" t="s">
        <v>152</v>
      </c>
      <c r="F461" s="13">
        <v>1</v>
      </c>
      <c r="G461" s="27">
        <f>VLOOKUP(A461,'[1]ORÇAMENTO-15KV'!D:E,2,0)*'[1]BASE-15KV'!F461</f>
        <v>0</v>
      </c>
      <c r="H461" s="41">
        <f>VLOOKUP(B461,'[1]DE-PARA 15'!A:D,4,0)*G461</f>
        <v>0</v>
      </c>
    </row>
    <row r="462" spans="1:8" x14ac:dyDescent="0.25">
      <c r="A462" s="27" t="s">
        <v>133</v>
      </c>
      <c r="B462" s="13">
        <v>90210</v>
      </c>
      <c r="C462" s="18">
        <f>VLOOKUP(B462,'[1]DE-PARA 15'!A:B,2,0)</f>
        <v>28021</v>
      </c>
      <c r="D462" s="40" t="s">
        <v>233</v>
      </c>
      <c r="E462" s="13" t="s">
        <v>152</v>
      </c>
      <c r="F462" s="13">
        <v>1</v>
      </c>
      <c r="G462" s="27">
        <f>VLOOKUP(A462,'[1]ORÇAMENTO-15KV'!D:E,2,0)*'[1]BASE-15KV'!F462</f>
        <v>0</v>
      </c>
      <c r="H462" s="41">
        <f>VLOOKUP(B462,'[1]DE-PARA 15'!A:D,4,0)*G462</f>
        <v>0</v>
      </c>
    </row>
    <row r="463" spans="1:8" x14ac:dyDescent="0.25">
      <c r="A463" s="27" t="s">
        <v>135</v>
      </c>
      <c r="B463" s="44">
        <v>90267</v>
      </c>
      <c r="C463" s="18">
        <f>VLOOKUP(B463,'[1]DE-PARA 15'!A:B,2,0)</f>
        <v>1157</v>
      </c>
      <c r="D463" s="45" t="s">
        <v>234</v>
      </c>
      <c r="E463" s="44" t="s">
        <v>200</v>
      </c>
      <c r="F463" s="44">
        <v>6</v>
      </c>
      <c r="G463" s="27">
        <f>VLOOKUP(A463,'[1]ORÇAMENTO-15KV'!D:E,2,0)*'[1]BASE-15KV'!F463</f>
        <v>0</v>
      </c>
      <c r="H463" s="41">
        <f>VLOOKUP(B463,'[1]DE-PARA 15'!A:D,4,0)*G463</f>
        <v>0</v>
      </c>
    </row>
    <row r="464" spans="1:8" x14ac:dyDescent="0.25">
      <c r="A464" s="27" t="s">
        <v>135</v>
      </c>
      <c r="B464" s="44">
        <v>90554</v>
      </c>
      <c r="C464" s="18">
        <f>VLOOKUP(B464,'[1]DE-PARA 15'!A:B,2,0)</f>
        <v>7175</v>
      </c>
      <c r="D464" s="45" t="s">
        <v>235</v>
      </c>
      <c r="E464" s="44" t="s">
        <v>152</v>
      </c>
      <c r="F464" s="44">
        <v>3</v>
      </c>
      <c r="G464" s="27">
        <f>VLOOKUP(A464,'[1]ORÇAMENTO-15KV'!D:E,2,0)*'[1]BASE-15KV'!F464</f>
        <v>0</v>
      </c>
      <c r="H464" s="41">
        <f>VLOOKUP(B464,'[1]DE-PARA 15'!A:D,4,0)*G464</f>
        <v>0</v>
      </c>
    </row>
    <row r="465" spans="1:8" ht="15.75" x14ac:dyDescent="0.3">
      <c r="A465" s="27" t="s">
        <v>135</v>
      </c>
      <c r="B465" s="19">
        <v>90466</v>
      </c>
      <c r="C465" s="18">
        <f>VLOOKUP(B465,'[1]DE-PARA 15'!A:B,2,0)</f>
        <v>1057</v>
      </c>
      <c r="D465" s="42" t="s">
        <v>236</v>
      </c>
      <c r="E465" s="44" t="s">
        <v>152</v>
      </c>
      <c r="F465" s="44">
        <v>6</v>
      </c>
      <c r="G465" s="27">
        <f>VLOOKUP(A465,'[1]ORÇAMENTO-15KV'!D:E,2,0)*'[1]BASE-15KV'!F465</f>
        <v>0</v>
      </c>
      <c r="H465" s="41">
        <f>VLOOKUP(B465,'[1]DE-PARA 15'!A:D,4,0)*G465</f>
        <v>0</v>
      </c>
    </row>
    <row r="466" spans="1:8" x14ac:dyDescent="0.25">
      <c r="A466" s="27" t="s">
        <v>135</v>
      </c>
      <c r="B466" s="44">
        <v>90342</v>
      </c>
      <c r="C466" s="18">
        <f>VLOOKUP(B466,'[1]DE-PARA 15'!A:B,2,0)</f>
        <v>92107</v>
      </c>
      <c r="D466" s="45" t="s">
        <v>237</v>
      </c>
      <c r="E466" s="44" t="s">
        <v>152</v>
      </c>
      <c r="F466" s="44">
        <v>6</v>
      </c>
      <c r="G466" s="27">
        <f>VLOOKUP(A466,'[1]ORÇAMENTO-15KV'!D:E,2,0)*'[1]BASE-15KV'!F466</f>
        <v>0</v>
      </c>
      <c r="H466" s="41">
        <f>VLOOKUP(B466,'[1]DE-PARA 15'!A:D,4,0)*G466</f>
        <v>0</v>
      </c>
    </row>
    <row r="467" spans="1:8" x14ac:dyDescent="0.25">
      <c r="A467" s="27" t="s">
        <v>137</v>
      </c>
      <c r="B467" s="44">
        <v>90267</v>
      </c>
      <c r="C467" s="18">
        <f>VLOOKUP(B467,'[1]DE-PARA 15'!A:B,2,0)</f>
        <v>1157</v>
      </c>
      <c r="D467" s="45" t="s">
        <v>234</v>
      </c>
      <c r="E467" s="44" t="s">
        <v>200</v>
      </c>
      <c r="F467" s="44">
        <v>8</v>
      </c>
      <c r="G467" s="27">
        <f>VLOOKUP(A467,'[1]ORÇAMENTO-15KV'!D:E,2,0)*'[1]BASE-15KV'!F467</f>
        <v>0</v>
      </c>
      <c r="H467" s="41">
        <f>VLOOKUP(B467,'[1]DE-PARA 15'!A:D,4,0)*G467</f>
        <v>0</v>
      </c>
    </row>
    <row r="468" spans="1:8" ht="15.75" x14ac:dyDescent="0.3">
      <c r="A468" s="27" t="s">
        <v>137</v>
      </c>
      <c r="B468" s="19">
        <v>90551</v>
      </c>
      <c r="C468" s="18">
        <f>VLOOKUP(B468,'[1]DE-PARA 15'!A:B,2,0)</f>
        <v>5055</v>
      </c>
      <c r="D468" s="42" t="s">
        <v>238</v>
      </c>
      <c r="E468" s="44" t="s">
        <v>152</v>
      </c>
      <c r="F468" s="44">
        <v>1</v>
      </c>
      <c r="G468" s="27">
        <f>VLOOKUP(A468,'[1]ORÇAMENTO-15KV'!D:E,2,0)*'[1]BASE-15KV'!F468</f>
        <v>0</v>
      </c>
      <c r="H468" s="41">
        <f>VLOOKUP(B468,'[1]DE-PARA 15'!A:D,4,0)*G468</f>
        <v>0</v>
      </c>
    </row>
    <row r="469" spans="1:8" ht="15.75" x14ac:dyDescent="0.3">
      <c r="A469" s="27" t="s">
        <v>137</v>
      </c>
      <c r="B469" s="19">
        <v>90466</v>
      </c>
      <c r="C469" s="18">
        <f>VLOOKUP(B469,'[1]DE-PARA 15'!A:B,2,0)</f>
        <v>1057</v>
      </c>
      <c r="D469" s="42" t="s">
        <v>236</v>
      </c>
      <c r="E469" s="44" t="s">
        <v>152</v>
      </c>
      <c r="F469" s="44">
        <v>2</v>
      </c>
      <c r="G469" s="27">
        <f>VLOOKUP(A469,'[1]ORÇAMENTO-15KV'!D:E,2,0)*'[1]BASE-15KV'!F469</f>
        <v>0</v>
      </c>
      <c r="H469" s="41">
        <f>VLOOKUP(B469,'[1]DE-PARA 15'!A:D,4,0)*G469</f>
        <v>0</v>
      </c>
    </row>
    <row r="470" spans="1:8" x14ac:dyDescent="0.25">
      <c r="A470" s="27" t="s">
        <v>137</v>
      </c>
      <c r="B470" s="44">
        <v>90342</v>
      </c>
      <c r="C470" s="18">
        <f>VLOOKUP(B470,'[1]DE-PARA 15'!A:B,2,0)</f>
        <v>92107</v>
      </c>
      <c r="D470" s="45" t="s">
        <v>237</v>
      </c>
      <c r="E470" s="44" t="s">
        <v>152</v>
      </c>
      <c r="F470" s="44">
        <v>4</v>
      </c>
      <c r="G470" s="27">
        <f>VLOOKUP(A470,'[1]ORÇAMENTO-15KV'!D:E,2,0)*'[1]BASE-15KV'!F470</f>
        <v>0</v>
      </c>
      <c r="H470" s="41">
        <f>VLOOKUP(B470,'[1]DE-PARA 15'!A:D,4,0)*G470</f>
        <v>0</v>
      </c>
    </row>
    <row r="471" spans="1:8" x14ac:dyDescent="0.25">
      <c r="A471" s="27" t="s">
        <v>139</v>
      </c>
      <c r="B471" s="50">
        <v>640296</v>
      </c>
      <c r="C471" s="18">
        <f>VLOOKUP(B471,'[1]DE-PARA 15'!A:B,2,0)</f>
        <v>92625</v>
      </c>
      <c r="D471" s="31" t="s">
        <v>239</v>
      </c>
      <c r="E471" s="13" t="s">
        <v>152</v>
      </c>
      <c r="F471" s="13">
        <v>1</v>
      </c>
      <c r="G471" s="27">
        <f>VLOOKUP(A471,'[1]ORÇAMENTO-15KV'!D:E,2,0)*'[1]BASE-15KV'!F471</f>
        <v>0</v>
      </c>
      <c r="H471" s="41">
        <f>VLOOKUP(B471,'[1]DE-PARA 15'!A:D,4,0)*G471</f>
        <v>0</v>
      </c>
    </row>
    <row r="472" spans="1:8" x14ac:dyDescent="0.25">
      <c r="A472" s="27" t="s">
        <v>141</v>
      </c>
      <c r="B472" s="50">
        <v>640296</v>
      </c>
      <c r="C472" s="18">
        <f>VLOOKUP(B472,'[1]DE-PARA 15'!A:B,2,0)</f>
        <v>92625</v>
      </c>
      <c r="D472" s="31" t="s">
        <v>239</v>
      </c>
      <c r="E472" s="13" t="s">
        <v>152</v>
      </c>
      <c r="F472" s="13">
        <v>3</v>
      </c>
      <c r="G472" s="27">
        <f>VLOOKUP(A472,'[1]ORÇAMENTO-15KV'!D:E,2,0)*'[1]BASE-15KV'!F472</f>
        <v>0</v>
      </c>
      <c r="H472" s="41">
        <f>VLOOKUP(B472,'[1]DE-PARA 15'!A:D,4,0)*G472</f>
        <v>0</v>
      </c>
    </row>
    <row r="473" spans="1:8" ht="15.75" x14ac:dyDescent="0.3">
      <c r="A473" s="27" t="s">
        <v>240</v>
      </c>
      <c r="B473" s="21">
        <v>690375</v>
      </c>
      <c r="C473" s="18">
        <f>VLOOKUP(B473,'[1]DE-PARA 15'!A:B,2,0)</f>
        <v>23005</v>
      </c>
      <c r="D473" s="43" t="s">
        <v>241</v>
      </c>
      <c r="E473" s="13" t="s">
        <v>152</v>
      </c>
      <c r="F473" s="13">
        <v>1</v>
      </c>
      <c r="G473" s="27">
        <f>VLOOKUP(A473,'[1]ORÇAMENTO-15KV'!D:E,2,0)*'[1]BASE-15KV'!F473</f>
        <v>0</v>
      </c>
      <c r="H473" s="41">
        <f>VLOOKUP(B473,'[1]DE-PARA 15'!A:D,4,0)*G473</f>
        <v>0</v>
      </c>
    </row>
    <row r="474" spans="1:8" ht="15.75" x14ac:dyDescent="0.3">
      <c r="A474" s="27" t="s">
        <v>24</v>
      </c>
      <c r="B474" s="19">
        <v>639111</v>
      </c>
      <c r="C474" s="18">
        <f>VLOOKUP(B474,'[1]DE-PARA 15'!A:B,2,0)</f>
        <v>3430</v>
      </c>
      <c r="D474" s="31" t="s">
        <v>242</v>
      </c>
      <c r="E474" s="13" t="s">
        <v>152</v>
      </c>
      <c r="F474" s="13">
        <v>1</v>
      </c>
      <c r="G474" s="27">
        <f>VLOOKUP(A474,'[1]ORÇAMENTO-15KV'!G:H,2,0)*'[1]BASE-15KV'!F474</f>
        <v>0</v>
      </c>
      <c r="H474" s="41">
        <f>VLOOKUP(B474,'[1]DE-PARA 15'!A:D,4,0)*G474</f>
        <v>0</v>
      </c>
    </row>
    <row r="475" spans="1:8" ht="15.75" x14ac:dyDescent="0.3">
      <c r="A475" s="27" t="s">
        <v>28</v>
      </c>
      <c r="B475" s="21" t="s">
        <v>243</v>
      </c>
      <c r="C475" s="18">
        <f>VLOOKUP(B475,'[1]DE-PARA 15'!A:B,2,0)</f>
        <v>3535</v>
      </c>
      <c r="D475" s="51" t="s">
        <v>244</v>
      </c>
      <c r="E475" s="13" t="s">
        <v>152</v>
      </c>
      <c r="F475" s="13">
        <v>1</v>
      </c>
      <c r="G475" s="27">
        <f>VLOOKUP(A475,'[1]ORÇAMENTO-15KV'!G:H,2,0)*'[1]BASE-15KV'!F475</f>
        <v>0</v>
      </c>
      <c r="H475" s="41">
        <f>VLOOKUP(B475,'[1]DE-PARA 15'!A:D,4,0)*G475</f>
        <v>0</v>
      </c>
    </row>
    <row r="476" spans="1:8" ht="15.75" x14ac:dyDescent="0.3">
      <c r="A476" s="27" t="s">
        <v>26</v>
      </c>
      <c r="B476" s="19">
        <v>670138</v>
      </c>
      <c r="C476" s="18">
        <f>VLOOKUP(B476,'[1]DE-PARA 15'!A:B,2,0)</f>
        <v>3440</v>
      </c>
      <c r="D476" s="31" t="s">
        <v>245</v>
      </c>
      <c r="E476" s="13" t="s">
        <v>152</v>
      </c>
      <c r="F476" s="13">
        <v>1</v>
      </c>
      <c r="G476" s="27">
        <f>VLOOKUP(A476,'[1]ORÇAMENTO-15KV'!G:H,2,0)*'[1]BASE-15KV'!F476</f>
        <v>0</v>
      </c>
      <c r="H476" s="41">
        <f>VLOOKUP(B476,'[1]DE-PARA 15'!A:D,4,0)*G476</f>
        <v>0</v>
      </c>
    </row>
    <row r="477" spans="1:8" x14ac:dyDescent="0.25">
      <c r="A477" s="27" t="s">
        <v>30</v>
      </c>
      <c r="B477" s="18">
        <v>90667</v>
      </c>
      <c r="C477" s="18">
        <f>VLOOKUP(B477,'[1]DE-PARA 15'!A:B,2,0)</f>
        <v>3445</v>
      </c>
      <c r="D477" s="51" t="s">
        <v>246</v>
      </c>
      <c r="E477" s="13" t="s">
        <v>152</v>
      </c>
      <c r="F477" s="13">
        <v>1</v>
      </c>
      <c r="G477" s="27">
        <f>VLOOKUP(A477,'[1]ORÇAMENTO-15KV'!G:H,2,0)*'[1]BASE-15KV'!F477</f>
        <v>0</v>
      </c>
      <c r="H477" s="41">
        <f>VLOOKUP(B477,'[1]DE-PARA 15'!A:D,4,0)*G477</f>
        <v>0</v>
      </c>
    </row>
    <row r="478" spans="1:8" x14ac:dyDescent="0.25">
      <c r="A478" s="27" t="s">
        <v>32</v>
      </c>
      <c r="B478" s="18">
        <v>90668</v>
      </c>
      <c r="C478" s="18">
        <f>VLOOKUP(B478,'[1]DE-PARA 15'!A:B,2,0)</f>
        <v>3425</v>
      </c>
      <c r="D478" s="51" t="s">
        <v>247</v>
      </c>
      <c r="E478" s="13" t="s">
        <v>152</v>
      </c>
      <c r="F478" s="13">
        <v>1</v>
      </c>
      <c r="G478" s="27">
        <f>VLOOKUP(A478,'[1]ORÇAMENTO-15KV'!G:H,2,0)*'[1]BASE-15KV'!F478</f>
        <v>0</v>
      </c>
      <c r="H478" s="41">
        <f>VLOOKUP(B478,'[1]DE-PARA 15'!A:D,4,0)*G478</f>
        <v>0</v>
      </c>
    </row>
    <row r="479" spans="1:8" x14ac:dyDescent="0.25">
      <c r="A479" s="27" t="s">
        <v>34</v>
      </c>
      <c r="B479" s="18">
        <v>91046</v>
      </c>
      <c r="C479" s="18">
        <f>VLOOKUP(B479,'[1]DE-PARA 15'!A:B,2,0)</f>
        <v>3670</v>
      </c>
      <c r="D479" s="51" t="s">
        <v>248</v>
      </c>
      <c r="E479" s="13" t="s">
        <v>152</v>
      </c>
      <c r="F479" s="13">
        <v>1</v>
      </c>
      <c r="G479" s="27">
        <f>VLOOKUP(A479,'[1]ORÇAMENTO-15KV'!G:H,2,0)*'[1]BASE-15KV'!F479</f>
        <v>0</v>
      </c>
      <c r="H479" s="41">
        <f>VLOOKUP(B479,'[1]DE-PARA 15'!A:D,4,0)*G479</f>
        <v>0</v>
      </c>
    </row>
    <row r="480" spans="1:8" x14ac:dyDescent="0.25">
      <c r="A480" s="27" t="s">
        <v>36</v>
      </c>
      <c r="B480" s="18">
        <v>90669</v>
      </c>
      <c r="C480" s="18">
        <f>VLOOKUP(B480,'[1]DE-PARA 15'!A:B,2,0)</f>
        <v>3083</v>
      </c>
      <c r="D480" s="51" t="s">
        <v>249</v>
      </c>
      <c r="E480" s="13" t="s">
        <v>152</v>
      </c>
      <c r="F480" s="13">
        <v>1</v>
      </c>
      <c r="G480" s="27">
        <f>VLOOKUP(A480,'[1]ORÇAMENTO-15KV'!G:H,2,0)*'[1]BASE-15KV'!F480</f>
        <v>0</v>
      </c>
      <c r="H480" s="41">
        <f>VLOOKUP(B480,'[1]DE-PARA 15'!A:D,4,0)*G480</f>
        <v>0</v>
      </c>
    </row>
    <row r="481" spans="1:8" x14ac:dyDescent="0.25">
      <c r="A481" s="27" t="s">
        <v>38</v>
      </c>
      <c r="B481" s="18">
        <v>90670</v>
      </c>
      <c r="C481" s="18">
        <f>VLOOKUP(B481,'[1]DE-PARA 15'!A:B,2,0)</f>
        <v>3460</v>
      </c>
      <c r="D481" s="51" t="s">
        <v>250</v>
      </c>
      <c r="E481" s="13" t="s">
        <v>152</v>
      </c>
      <c r="F481" s="13">
        <v>1</v>
      </c>
      <c r="G481" s="27">
        <f>VLOOKUP(A481,'[1]ORÇAMENTO-15KV'!G:H,2,0)*'[1]BASE-15KV'!F481</f>
        <v>0</v>
      </c>
      <c r="H481" s="41">
        <f>VLOOKUP(B481,'[1]DE-PARA 15'!A:D,4,0)*G481</f>
        <v>0</v>
      </c>
    </row>
    <row r="482" spans="1:8" x14ac:dyDescent="0.25">
      <c r="A482" s="27" t="s">
        <v>40</v>
      </c>
      <c r="B482" s="18">
        <v>90671</v>
      </c>
      <c r="C482" s="18">
        <f>VLOOKUP(B482,'[1]DE-PARA 15'!A:B,2,0)</f>
        <v>3555</v>
      </c>
      <c r="D482" s="51" t="s">
        <v>251</v>
      </c>
      <c r="E482" s="13" t="s">
        <v>152</v>
      </c>
      <c r="F482" s="13">
        <v>1</v>
      </c>
      <c r="G482" s="27">
        <f>VLOOKUP(A482,'[1]ORÇAMENTO-15KV'!G:H,2,0)*'[1]BASE-15KV'!F482</f>
        <v>0</v>
      </c>
      <c r="H482" s="41">
        <f>VLOOKUP(B482,'[1]DE-PARA 15'!A:D,4,0)*G482</f>
        <v>0</v>
      </c>
    </row>
    <row r="483" spans="1:8" ht="15.75" x14ac:dyDescent="0.3">
      <c r="A483" s="27" t="s">
        <v>42</v>
      </c>
      <c r="B483" s="19">
        <v>90679</v>
      </c>
      <c r="C483" s="18">
        <f>VLOOKUP(B483,'[1]DE-PARA 15'!A:B,2,0)</f>
        <v>3590</v>
      </c>
      <c r="D483" s="51" t="s">
        <v>252</v>
      </c>
      <c r="E483" s="13" t="s">
        <v>152</v>
      </c>
      <c r="F483" s="13">
        <v>1</v>
      </c>
      <c r="G483" s="27">
        <f>VLOOKUP(A483,'[1]ORÇAMENTO-15KV'!G:H,2,0)*'[1]BASE-15KV'!F483</f>
        <v>0</v>
      </c>
      <c r="H483" s="41">
        <f>VLOOKUP(B483,'[1]DE-PARA 15'!A:D,4,0)*G483</f>
        <v>0</v>
      </c>
    </row>
    <row r="484" spans="1:8" x14ac:dyDescent="0.25">
      <c r="A484" s="27" t="s">
        <v>44</v>
      </c>
      <c r="B484" s="18">
        <v>90665</v>
      </c>
      <c r="C484" s="18">
        <f>VLOOKUP(B484,'[1]DE-PARA 15'!A:B,2,0)</f>
        <v>3360</v>
      </c>
      <c r="D484" s="51" t="s">
        <v>253</v>
      </c>
      <c r="E484" s="13" t="s">
        <v>152</v>
      </c>
      <c r="F484" s="13">
        <v>1</v>
      </c>
      <c r="G484" s="27">
        <f>VLOOKUP(A484,'[1]ORÇAMENTO-15KV'!G:H,2,0)*'[1]BASE-15KV'!F484</f>
        <v>0</v>
      </c>
      <c r="H484" s="41">
        <f>VLOOKUP(B484,'[1]DE-PARA 15'!A:D,4,0)*G484</f>
        <v>0</v>
      </c>
    </row>
    <row r="485" spans="1:8" ht="15.75" x14ac:dyDescent="0.3">
      <c r="A485" s="27" t="s">
        <v>46</v>
      </c>
      <c r="B485" s="19">
        <v>90204</v>
      </c>
      <c r="C485" s="18">
        <f>VLOOKUP(B485,'[1]DE-PARA 15'!A:B,2,0)</f>
        <v>3480</v>
      </c>
      <c r="D485" s="42" t="s">
        <v>254</v>
      </c>
      <c r="E485" s="13" t="s">
        <v>152</v>
      </c>
      <c r="F485" s="13">
        <v>1</v>
      </c>
      <c r="G485" s="27">
        <f>VLOOKUP(A485,'[1]ORÇAMENTO-15KV'!G:H,2,0)*'[1]BASE-15KV'!F485</f>
        <v>0</v>
      </c>
      <c r="H485" s="41">
        <f>VLOOKUP(B485,'[1]DE-PARA 15'!A:D,4,0)*G485</f>
        <v>0</v>
      </c>
    </row>
    <row r="486" spans="1:8" x14ac:dyDescent="0.25">
      <c r="A486" s="27" t="s">
        <v>48</v>
      </c>
      <c r="B486" s="18">
        <v>91043</v>
      </c>
      <c r="C486" s="18">
        <f>VLOOKUP(B486,'[1]DE-PARA 15'!A:B,2,0)</f>
        <v>3485</v>
      </c>
      <c r="D486" s="51" t="s">
        <v>255</v>
      </c>
      <c r="E486" s="13" t="s">
        <v>152</v>
      </c>
      <c r="F486" s="13">
        <v>1</v>
      </c>
      <c r="G486" s="27">
        <f>VLOOKUP(A486,'[1]ORÇAMENTO-15KV'!G:H,2,0)*'[1]BASE-15KV'!F486</f>
        <v>0</v>
      </c>
      <c r="H486" s="41">
        <f>VLOOKUP(B486,'[1]DE-PARA 15'!A:D,4,0)*G486</f>
        <v>0</v>
      </c>
    </row>
    <row r="487" spans="1:8" ht="15.75" x14ac:dyDescent="0.3">
      <c r="A487" s="27" t="s">
        <v>16</v>
      </c>
      <c r="B487" s="19">
        <v>670171</v>
      </c>
      <c r="C487" s="18">
        <f>VLOOKUP(B487,'[1]DE-PARA 15'!A:B,2,0)</f>
        <v>3400</v>
      </c>
      <c r="D487" s="42" t="s">
        <v>256</v>
      </c>
      <c r="E487" s="13" t="s">
        <v>152</v>
      </c>
      <c r="F487" s="13">
        <v>1</v>
      </c>
      <c r="G487" s="27">
        <f>VLOOKUP(A487,'[1]ORÇAMENTO-15KV'!G:H,2,0)*'[1]BASE-15KV'!F487</f>
        <v>0</v>
      </c>
      <c r="H487" s="41">
        <f>VLOOKUP(B487,'[1]DE-PARA 15'!A:D,4,0)*G487</f>
        <v>0</v>
      </c>
    </row>
    <row r="488" spans="1:8" x14ac:dyDescent="0.25">
      <c r="A488" s="27" t="s">
        <v>18</v>
      </c>
      <c r="B488" s="18">
        <v>91044</v>
      </c>
      <c r="C488" s="18"/>
      <c r="D488" s="51" t="s">
        <v>257</v>
      </c>
      <c r="E488" s="13" t="s">
        <v>152</v>
      </c>
      <c r="F488" s="13">
        <v>1</v>
      </c>
      <c r="G488" s="27">
        <f>VLOOKUP(A488,'[1]ORÇAMENTO-15KV'!G:H,2,0)*'[1]BASE-15KV'!F488</f>
        <v>0</v>
      </c>
      <c r="H488" s="41">
        <v>0</v>
      </c>
    </row>
    <row r="489" spans="1:8" ht="15.75" x14ac:dyDescent="0.3">
      <c r="A489" s="27" t="s">
        <v>20</v>
      </c>
      <c r="B489" s="19">
        <v>670136</v>
      </c>
      <c r="C489" s="18">
        <f>VLOOKUP(B489,'[1]DE-PARA 15'!A:B,2,0)</f>
        <v>3410</v>
      </c>
      <c r="D489" s="42" t="s">
        <v>258</v>
      </c>
      <c r="E489" s="13" t="s">
        <v>152</v>
      </c>
      <c r="F489" s="13">
        <v>1</v>
      </c>
      <c r="G489" s="27">
        <f>VLOOKUP(A489,'[1]ORÇAMENTO-15KV'!G:H,2,0)*'[1]BASE-15KV'!F489</f>
        <v>0</v>
      </c>
      <c r="H489" s="41">
        <f>VLOOKUP(B489,'[1]DE-PARA 15'!A:D,4,0)*G489</f>
        <v>0</v>
      </c>
    </row>
    <row r="490" spans="1:8" ht="15.75" x14ac:dyDescent="0.3">
      <c r="A490" s="27" t="s">
        <v>22</v>
      </c>
      <c r="B490" s="19">
        <v>90195</v>
      </c>
      <c r="C490" s="18">
        <f>VLOOKUP(B490,'[1]DE-PARA 15'!A:B,2,0)</f>
        <v>3415</v>
      </c>
      <c r="D490" s="42" t="s">
        <v>259</v>
      </c>
      <c r="E490" s="13" t="s">
        <v>152</v>
      </c>
      <c r="F490" s="13">
        <v>1</v>
      </c>
      <c r="G490" s="27">
        <f>VLOOKUP(A490,'[1]ORÇAMENTO-15KV'!G:H,2,0)*'[1]BASE-15KV'!F490</f>
        <v>0</v>
      </c>
      <c r="H490" s="41">
        <f>VLOOKUP(B490,'[1]DE-PARA 15'!A:D,4,0)*G490</f>
        <v>0</v>
      </c>
    </row>
    <row r="491" spans="1:8" x14ac:dyDescent="0.25">
      <c r="A491" s="27" t="s">
        <v>60</v>
      </c>
      <c r="B491" s="18">
        <v>90674</v>
      </c>
      <c r="C491" s="18">
        <f>VLOOKUP(B491,'[1]DE-PARA 15'!A:B,2,0)</f>
        <v>3385</v>
      </c>
      <c r="D491" s="51" t="s">
        <v>260</v>
      </c>
      <c r="E491" s="13" t="s">
        <v>152</v>
      </c>
      <c r="F491" s="13">
        <v>1</v>
      </c>
      <c r="G491" s="27">
        <f>VLOOKUP(A491,'[1]ORÇAMENTO-15KV'!G:H,2,0)*'[1]BASE-15KV'!F491</f>
        <v>0</v>
      </c>
      <c r="H491" s="41">
        <f>VLOOKUP(B491,'[1]DE-PARA 15'!A:D,4,0)*G491</f>
        <v>0</v>
      </c>
    </row>
    <row r="492" spans="1:8" ht="15.75" x14ac:dyDescent="0.3">
      <c r="A492" s="27" t="s">
        <v>58</v>
      </c>
      <c r="B492" s="19">
        <v>639099</v>
      </c>
      <c r="C492" s="18">
        <v>3390</v>
      </c>
      <c r="D492" s="51" t="s">
        <v>261</v>
      </c>
      <c r="E492" s="13" t="s">
        <v>152</v>
      </c>
      <c r="F492" s="13">
        <v>1</v>
      </c>
      <c r="G492" s="27">
        <f>VLOOKUP(A492,'[1]ORÇAMENTO-15KV'!G:H,2,0)*'[1]BASE-15KV'!F492</f>
        <v>0</v>
      </c>
      <c r="H492" s="41">
        <f>VLOOKUP(B492,'[1]DE-PARA 15'!A:D,4,0)*G492</f>
        <v>0</v>
      </c>
    </row>
    <row r="493" spans="1:8" x14ac:dyDescent="0.25">
      <c r="A493" s="27" t="s">
        <v>62</v>
      </c>
      <c r="B493" s="18">
        <v>90675</v>
      </c>
      <c r="C493" s="18">
        <f>VLOOKUP(B493,'[1]DE-PARA 15'!A:B,2,0)</f>
        <v>3350</v>
      </c>
      <c r="D493" s="51" t="s">
        <v>262</v>
      </c>
      <c r="E493" s="13" t="s">
        <v>152</v>
      </c>
      <c r="F493" s="13">
        <v>1</v>
      </c>
      <c r="G493" s="27">
        <f>VLOOKUP(A493,'[1]ORÇAMENTO-15KV'!G:H,2,0)*'[1]BASE-15KV'!F493</f>
        <v>0</v>
      </c>
      <c r="H493" s="41">
        <f>VLOOKUP(B493,'[1]DE-PARA 15'!A:D,4,0)*G493</f>
        <v>0</v>
      </c>
    </row>
    <row r="494" spans="1:8" x14ac:dyDescent="0.25">
      <c r="A494" s="27" t="s">
        <v>64</v>
      </c>
      <c r="B494" s="18">
        <v>90676</v>
      </c>
      <c r="C494" s="18">
        <f>VLOOKUP(B494,'[1]DE-PARA 15'!A:B,2,0)</f>
        <v>3076</v>
      </c>
      <c r="D494" s="51" t="s">
        <v>263</v>
      </c>
      <c r="E494" s="13" t="s">
        <v>152</v>
      </c>
      <c r="F494" s="13">
        <v>1</v>
      </c>
      <c r="G494" s="27">
        <f>VLOOKUP(A494,'[1]ORÇAMENTO-15KV'!G:H,2,0)*'[1]BASE-15KV'!F494</f>
        <v>0</v>
      </c>
      <c r="H494" s="41">
        <f>VLOOKUP(B494,'[1]DE-PARA 15'!A:D,4,0)*G494</f>
        <v>0</v>
      </c>
    </row>
    <row r="495" spans="1:8" ht="15.75" x14ac:dyDescent="0.3">
      <c r="A495" s="27" t="s">
        <v>66</v>
      </c>
      <c r="B495" s="19">
        <v>90189</v>
      </c>
      <c r="C495" s="18">
        <f>VLOOKUP(B495,'[1]DE-PARA 15'!A:B,2,0)</f>
        <v>3475</v>
      </c>
      <c r="D495" s="42" t="s">
        <v>264</v>
      </c>
      <c r="E495" s="13" t="s">
        <v>152</v>
      </c>
      <c r="F495" s="13">
        <v>1</v>
      </c>
      <c r="G495" s="27">
        <f>VLOOKUP(A495,'[1]ORÇAMENTO-15KV'!G:H,2,0)*'[1]BASE-15KV'!F495</f>
        <v>0</v>
      </c>
      <c r="H495" s="41">
        <f>VLOOKUP(B495,'[1]DE-PARA 15'!A:D,4,0)*G495</f>
        <v>0</v>
      </c>
    </row>
    <row r="496" spans="1:8" ht="15.75" x14ac:dyDescent="0.3">
      <c r="A496" s="27" t="s">
        <v>68</v>
      </c>
      <c r="B496" s="19">
        <v>90187</v>
      </c>
      <c r="C496" s="18">
        <f>VLOOKUP(B496,'[1]DE-PARA 15'!A:B,2,0)</f>
        <v>3580</v>
      </c>
      <c r="D496" s="42" t="s">
        <v>265</v>
      </c>
      <c r="E496" s="13" t="s">
        <v>152</v>
      </c>
      <c r="F496" s="13">
        <v>1</v>
      </c>
      <c r="G496" s="27">
        <f>VLOOKUP(A496,'[1]ORÇAMENTO-15KV'!G:H,2,0)*'[1]BASE-15KV'!F496</f>
        <v>0</v>
      </c>
      <c r="H496" s="41">
        <f>VLOOKUP(B496,'[1]DE-PARA 15'!A:D,4,0)*G496</f>
        <v>0</v>
      </c>
    </row>
    <row r="497" spans="1:8" ht="15.75" x14ac:dyDescent="0.3">
      <c r="A497" s="27" t="s">
        <v>70</v>
      </c>
      <c r="B497" s="21" t="s">
        <v>266</v>
      </c>
      <c r="C497" s="18">
        <f>VLOOKUP(B497,'[1]DE-PARA 15'!A:B,2,0)</f>
        <v>3585</v>
      </c>
      <c r="D497" s="51" t="s">
        <v>267</v>
      </c>
      <c r="E497" s="13" t="s">
        <v>152</v>
      </c>
      <c r="F497" s="13">
        <v>1</v>
      </c>
      <c r="G497" s="27">
        <f>VLOOKUP(A497,'[1]ORÇAMENTO-15KV'!G:H,2,0)*'[1]BASE-15KV'!F497</f>
        <v>0</v>
      </c>
      <c r="H497" s="41">
        <f>VLOOKUP(B497,'[1]DE-PARA 15'!A:D,4,0)*G497</f>
        <v>0</v>
      </c>
    </row>
    <row r="498" spans="1:8" x14ac:dyDescent="0.25">
      <c r="A498" s="27" t="s">
        <v>72</v>
      </c>
      <c r="B498" s="18">
        <v>90192</v>
      </c>
      <c r="C498" s="18">
        <f>VLOOKUP(B498,'[1]DE-PARA 15'!A:B,2,0)</f>
        <v>3150</v>
      </c>
      <c r="D498" s="51" t="s">
        <v>268</v>
      </c>
      <c r="E498" s="13" t="s">
        <v>152</v>
      </c>
      <c r="F498" s="13">
        <v>1</v>
      </c>
      <c r="G498" s="27">
        <f>VLOOKUP(A498,'[1]ORÇAMENTO-15KV'!G:H,2,0)*'[1]BASE-15KV'!F498</f>
        <v>0</v>
      </c>
      <c r="H498" s="41">
        <f>VLOOKUP(B498,'[1]DE-PARA 15'!A:D,4,0)*G498</f>
        <v>0</v>
      </c>
    </row>
    <row r="499" spans="1:8" x14ac:dyDescent="0.25">
      <c r="A499" s="27" t="s">
        <v>74</v>
      </c>
      <c r="B499" s="18">
        <v>90190</v>
      </c>
      <c r="C499" s="18">
        <f>VLOOKUP(B499,'[1]DE-PARA 15'!A:B,2,0)</f>
        <v>3355</v>
      </c>
      <c r="D499" s="51" t="s">
        <v>269</v>
      </c>
      <c r="E499" s="13" t="s">
        <v>152</v>
      </c>
      <c r="F499" s="13">
        <v>1</v>
      </c>
      <c r="G499" s="27">
        <f>VLOOKUP(A499,'[1]ORÇAMENTO-15KV'!G:H,2,0)*'[1]BASE-15KV'!F499</f>
        <v>0</v>
      </c>
      <c r="H499" s="41">
        <f>VLOOKUP(B499,'[1]DE-PARA 15'!A:D,4,0)*G499</f>
        <v>0</v>
      </c>
    </row>
    <row r="500" spans="1:8" x14ac:dyDescent="0.25">
      <c r="A500" s="27" t="s">
        <v>76</v>
      </c>
      <c r="B500" s="18">
        <v>90682</v>
      </c>
      <c r="C500" s="18">
        <f>VLOOKUP(B500,'[1]DE-PARA 15'!A:B,2,0)</f>
        <v>3570</v>
      </c>
      <c r="D500" s="51" t="s">
        <v>270</v>
      </c>
      <c r="E500" s="13" t="s">
        <v>152</v>
      </c>
      <c r="F500" s="13">
        <v>1</v>
      </c>
      <c r="G500" s="27">
        <f>VLOOKUP(A500,'[1]ORÇAMENTO-15KV'!G:H,2,0)*'[1]BASE-15KV'!F500</f>
        <v>0</v>
      </c>
      <c r="H500" s="41">
        <f>VLOOKUP(B500,'[1]DE-PARA 15'!A:D,4,0)*G500</f>
        <v>0</v>
      </c>
    </row>
    <row r="501" spans="1:8" ht="15.75" x14ac:dyDescent="0.3">
      <c r="A501" s="27" t="s">
        <v>78</v>
      </c>
      <c r="B501" s="19">
        <v>91021</v>
      </c>
      <c r="C501" s="18">
        <f>VLOOKUP(B501,'[1]DE-PARA 15'!A:B,2,0)</f>
        <v>3378</v>
      </c>
      <c r="D501" s="43" t="s">
        <v>271</v>
      </c>
      <c r="E501" s="13" t="s">
        <v>152</v>
      </c>
      <c r="F501" s="13">
        <v>1</v>
      </c>
      <c r="G501" s="27">
        <f>VLOOKUP(A501,'[1]ORÇAMENTO-15KV'!G:H,2,0)*'[1]BASE-15KV'!F501</f>
        <v>0</v>
      </c>
      <c r="H501" s="41">
        <f>VLOOKUP(B501,'[1]DE-PARA 15'!A:D,4,0)*G501</f>
        <v>0</v>
      </c>
    </row>
    <row r="502" spans="1:8" ht="15.75" x14ac:dyDescent="0.3">
      <c r="A502" s="27" t="s">
        <v>80</v>
      </c>
      <c r="B502" s="19">
        <v>3192</v>
      </c>
      <c r="C502" s="18">
        <f>VLOOKUP(B502,'[1]DE-PARA 15'!A:B,2,0)</f>
        <v>3377</v>
      </c>
      <c r="D502" s="43" t="s">
        <v>272</v>
      </c>
      <c r="E502" s="13" t="s">
        <v>152</v>
      </c>
      <c r="F502" s="13">
        <v>1</v>
      </c>
      <c r="G502" s="27">
        <f>VLOOKUP(A502,'[1]ORÇAMENTO-15KV'!G:H,2,0)*'[1]BASE-15KV'!F502</f>
        <v>0</v>
      </c>
      <c r="H502" s="41">
        <f>VLOOKUP(B502,'[1]DE-PARA 15'!A:D,4,0)*G502</f>
        <v>0</v>
      </c>
    </row>
    <row r="503" spans="1:8" ht="15.75" x14ac:dyDescent="0.3">
      <c r="A503" s="27" t="s">
        <v>82</v>
      </c>
      <c r="B503" s="19">
        <v>4254</v>
      </c>
      <c r="C503" s="18">
        <f>VLOOKUP(B503,'[1]DE-PARA 15'!A:B,2,0)</f>
        <v>3376</v>
      </c>
      <c r="D503" s="43" t="s">
        <v>273</v>
      </c>
      <c r="E503" s="13" t="s">
        <v>152</v>
      </c>
      <c r="F503" s="13">
        <v>1</v>
      </c>
      <c r="G503" s="27">
        <f>VLOOKUP(A503,'[1]ORÇAMENTO-15KV'!G:H,2,0)*'[1]BASE-15KV'!F503</f>
        <v>0</v>
      </c>
      <c r="H503" s="41">
        <f>VLOOKUP(B503,'[1]DE-PARA 15'!A:D,4,0)*G503</f>
        <v>0</v>
      </c>
    </row>
    <row r="504" spans="1:8" ht="15.75" x14ac:dyDescent="0.3">
      <c r="A504" s="27" t="s">
        <v>84</v>
      </c>
      <c r="B504" s="19" t="s">
        <v>274</v>
      </c>
      <c r="C504" s="18">
        <f>VLOOKUP(B504,'[1]DE-PARA 15'!A:B,2,0)</f>
        <v>3379</v>
      </c>
      <c r="D504" s="43" t="s">
        <v>275</v>
      </c>
      <c r="E504" s="13" t="s">
        <v>152</v>
      </c>
      <c r="F504" s="13">
        <v>1</v>
      </c>
      <c r="G504" s="27">
        <f>VLOOKUP(A504,'[1]ORÇAMENTO-15KV'!G:H,2,0)*'[1]BASE-15KV'!F504</f>
        <v>0</v>
      </c>
      <c r="H504" s="41">
        <f>VLOOKUP(B504,'[1]DE-PARA 15'!A:D,4,0)*G504</f>
        <v>0</v>
      </c>
    </row>
    <row r="505" spans="1:8" ht="15.75" x14ac:dyDescent="0.3">
      <c r="A505" s="27" t="s">
        <v>86</v>
      </c>
      <c r="B505" s="19" t="s">
        <v>276</v>
      </c>
      <c r="C505" s="18">
        <f>VLOOKUP(B505,'[1]DE-PARA 15'!A:B,2,0)</f>
        <v>3381</v>
      </c>
      <c r="D505" s="43" t="s">
        <v>277</v>
      </c>
      <c r="E505" s="13" t="s">
        <v>152</v>
      </c>
      <c r="F505" s="13">
        <v>1</v>
      </c>
      <c r="G505" s="27">
        <f>VLOOKUP(A505,'[1]ORÇAMENTO-15KV'!G:H,2,0)*'[1]BASE-15KV'!F505</f>
        <v>0</v>
      </c>
      <c r="H505" s="41">
        <f>VLOOKUP(B505,'[1]DE-PARA 15'!A:D,4,0)*G505</f>
        <v>0</v>
      </c>
    </row>
    <row r="506" spans="1:8" ht="15.75" x14ac:dyDescent="0.3">
      <c r="A506" s="27" t="s">
        <v>134</v>
      </c>
      <c r="B506" s="19">
        <v>90296</v>
      </c>
      <c r="C506" s="19">
        <v>1178</v>
      </c>
      <c r="D506" s="43" t="s">
        <v>278</v>
      </c>
      <c r="E506" s="18" t="s">
        <v>200</v>
      </c>
      <c r="F506" s="13">
        <v>1</v>
      </c>
      <c r="G506" s="27">
        <f>VLOOKUP(A506,'[1]ORÇAMENTO-15KV'!D:E,2,0)*'[1]BASE-15KV'!F506</f>
        <v>0</v>
      </c>
      <c r="H506" s="41">
        <f>VLOOKUP(B506,'[1]DE-PARA 15'!A:D,4,0)*G506</f>
        <v>0</v>
      </c>
    </row>
    <row r="507" spans="1:8" ht="15.75" x14ac:dyDescent="0.3">
      <c r="A507" s="27" t="s">
        <v>126</v>
      </c>
      <c r="B507" s="19">
        <v>90008</v>
      </c>
      <c r="C507" s="18">
        <f>VLOOKUP(B507,'[1]DE-PARA 15'!A:B,2,0)</f>
        <v>1174</v>
      </c>
      <c r="D507" s="42" t="s">
        <v>279</v>
      </c>
      <c r="E507" s="18" t="s">
        <v>200</v>
      </c>
      <c r="F507" s="13">
        <v>1</v>
      </c>
      <c r="G507" s="27">
        <f>VLOOKUP(A507,'[1]ORÇAMENTO-15KV'!D:E,2,0)*'[1]BASE-15KV'!F507</f>
        <v>0</v>
      </c>
      <c r="H507" s="41">
        <f>VLOOKUP(B507,'[1]DE-PARA 15'!A:D,4,0)*G507</f>
        <v>0</v>
      </c>
    </row>
    <row r="508" spans="1:8" x14ac:dyDescent="0.25">
      <c r="A508" s="27" t="s">
        <v>130</v>
      </c>
      <c r="B508" s="18">
        <v>604450</v>
      </c>
      <c r="C508" s="18">
        <f>VLOOKUP(B508,'[1]DE-PARA 15'!A:B,2,0)</f>
        <v>1166</v>
      </c>
      <c r="D508" s="51" t="s">
        <v>280</v>
      </c>
      <c r="E508" s="18" t="s">
        <v>154</v>
      </c>
      <c r="F508" s="13">
        <v>1</v>
      </c>
      <c r="G508" s="27">
        <f>VLOOKUP(A508,'[1]ORÇAMENTO-15KV'!D:E,2,0)*'[1]BASE-15KV'!F508</f>
        <v>0</v>
      </c>
      <c r="H508" s="41">
        <f>VLOOKUP(B508,'[1]DE-PARA 15'!A:D,4,0)*G508</f>
        <v>0</v>
      </c>
    </row>
    <row r="509" spans="1:8" ht="15.75" x14ac:dyDescent="0.3">
      <c r="A509" s="27" t="s">
        <v>147</v>
      </c>
      <c r="B509" s="19">
        <v>90266</v>
      </c>
      <c r="C509" s="18">
        <f>VLOOKUP(B509,'[1]DE-PARA 15'!A:B,2,0)</f>
        <v>1661</v>
      </c>
      <c r="D509" s="42" t="s">
        <v>281</v>
      </c>
      <c r="E509" s="18" t="s">
        <v>200</v>
      </c>
      <c r="F509" s="13">
        <v>0</v>
      </c>
      <c r="G509" s="27">
        <f>VLOOKUP(A509,'[1]ORÇAMENTO-15KV'!D:E,2,0)*(1+F509)</f>
        <v>0</v>
      </c>
      <c r="H509" s="41">
        <f>VLOOKUP(B509,'[1]DE-PARA 15'!A:D,4,0)*G509</f>
        <v>0</v>
      </c>
    </row>
    <row r="510" spans="1:8" ht="15.75" x14ac:dyDescent="0.3">
      <c r="A510" s="27" t="s">
        <v>100</v>
      </c>
      <c r="B510" s="19">
        <v>90291</v>
      </c>
      <c r="C510" s="18">
        <f>VLOOKUP(B510,'[1]DE-PARA 15'!A:B,2,0)</f>
        <v>1055</v>
      </c>
      <c r="D510" s="42" t="s">
        <v>282</v>
      </c>
      <c r="E510" s="18" t="s">
        <v>200</v>
      </c>
      <c r="F510" s="13">
        <v>0</v>
      </c>
      <c r="G510" s="27">
        <f>VLOOKUP(A510,'[1]ORÇAMENTO-15KV'!D:E,2,0)*(1+F510)</f>
        <v>0</v>
      </c>
      <c r="H510" s="41">
        <f>VLOOKUP(B510,'[1]DE-PARA 15'!A:D,4,0)*G510</f>
        <v>0</v>
      </c>
    </row>
    <row r="511" spans="1:8" ht="15.75" x14ac:dyDescent="0.3">
      <c r="A511" s="27" t="s">
        <v>102</v>
      </c>
      <c r="B511" s="19">
        <v>612317</v>
      </c>
      <c r="C511" s="18">
        <f>VLOOKUP(B511,'[1]DE-PARA 15'!A:B,2,0)</f>
        <v>1172</v>
      </c>
      <c r="D511" s="43" t="s">
        <v>283</v>
      </c>
      <c r="E511" s="18" t="s">
        <v>200</v>
      </c>
      <c r="F511" s="13">
        <v>0</v>
      </c>
      <c r="G511" s="27">
        <f>VLOOKUP(A511,'[1]ORÇAMENTO-15KV'!D:E,2,0)*(1+F511)</f>
        <v>0</v>
      </c>
      <c r="H511" s="41">
        <f>VLOOKUP(B511,'[1]DE-PARA 15'!A:D,4,0)*G511</f>
        <v>0</v>
      </c>
    </row>
    <row r="512" spans="1:8" x14ac:dyDescent="0.25">
      <c r="A512" s="27" t="s">
        <v>104</v>
      </c>
      <c r="B512" s="44">
        <v>90267</v>
      </c>
      <c r="C512" s="18">
        <f>VLOOKUP(B512,'[1]DE-PARA 15'!A:B,2,0)</f>
        <v>1157</v>
      </c>
      <c r="D512" s="45" t="s">
        <v>234</v>
      </c>
      <c r="E512" s="18" t="s">
        <v>200</v>
      </c>
      <c r="F512" s="13">
        <v>0</v>
      </c>
      <c r="G512" s="27">
        <f>VLOOKUP(A512,'[1]ORÇAMENTO-15KV'!D:E,2,0)*(1+F512)</f>
        <v>0</v>
      </c>
      <c r="H512" s="41">
        <f>VLOOKUP(B512,'[1]DE-PARA 15'!A:D,4,0)*G512</f>
        <v>0</v>
      </c>
    </row>
    <row r="513" spans="1:8" ht="15.75" x14ac:dyDescent="0.3">
      <c r="A513" s="27" t="s">
        <v>106</v>
      </c>
      <c r="B513" s="19">
        <v>90268</v>
      </c>
      <c r="C513" s="18">
        <f>VLOOKUP(B513,'[1]DE-PARA 15'!A:B,2,0)</f>
        <v>1173</v>
      </c>
      <c r="D513" s="42" t="s">
        <v>284</v>
      </c>
      <c r="E513" s="18" t="s">
        <v>200</v>
      </c>
      <c r="F513" s="13">
        <v>0</v>
      </c>
      <c r="G513" s="27">
        <f>VLOOKUP(A513,'[1]ORÇAMENTO-15KV'!D:E,2,0)*(1+F513)</f>
        <v>0</v>
      </c>
      <c r="H513" s="41">
        <f>VLOOKUP(B513,'[1]DE-PARA 15'!A:D,4,0)*G513</f>
        <v>0</v>
      </c>
    </row>
    <row r="514" spans="1:8" x14ac:dyDescent="0.25">
      <c r="A514" s="27" t="s">
        <v>110</v>
      </c>
      <c r="B514" s="18">
        <v>90258</v>
      </c>
      <c r="C514" s="18">
        <f>VLOOKUP(B514,'[1]DE-PARA 15'!A:B,2,0)</f>
        <v>1100</v>
      </c>
      <c r="D514" s="51" t="s">
        <v>285</v>
      </c>
      <c r="E514" s="18" t="s">
        <v>154</v>
      </c>
      <c r="F514" s="13">
        <v>1</v>
      </c>
      <c r="G514" s="27">
        <f>VLOOKUP(A514,'[1]ORÇAMENTO-15KV'!D:E,2,0)*'[1]BASE-15KV'!F514</f>
        <v>0</v>
      </c>
      <c r="H514" s="41">
        <f>VLOOKUP(B514,'[1]DE-PARA 15'!A:D,4,0)*G514</f>
        <v>0</v>
      </c>
    </row>
    <row r="515" spans="1:8" ht="15.75" x14ac:dyDescent="0.3">
      <c r="A515" s="27" t="s">
        <v>114</v>
      </c>
      <c r="B515" s="19">
        <v>90260</v>
      </c>
      <c r="C515" s="18">
        <f>VLOOKUP(B515,'[1]DE-PARA 15'!A:B,2,0)</f>
        <v>1118</v>
      </c>
      <c r="D515" s="42" t="s">
        <v>286</v>
      </c>
      <c r="E515" s="18" t="s">
        <v>200</v>
      </c>
      <c r="F515" s="13">
        <v>1</v>
      </c>
      <c r="G515" s="27">
        <f>VLOOKUP(A515,'[1]ORÇAMENTO-15KV'!D:E,2,0)*'[1]BASE-15KV'!F515</f>
        <v>0</v>
      </c>
      <c r="H515" s="41">
        <f>VLOOKUP(B515,'[1]DE-PARA 15'!A:D,4,0)*G515</f>
        <v>0</v>
      </c>
    </row>
    <row r="516" spans="1:8" ht="15.75" x14ac:dyDescent="0.3">
      <c r="A516" s="27" t="s">
        <v>116</v>
      </c>
      <c r="B516" s="18" t="s">
        <v>287</v>
      </c>
      <c r="C516" s="18">
        <f>VLOOKUP(B516,'[1]DE-PARA 15'!A:B,2,0)</f>
        <v>1860</v>
      </c>
      <c r="D516" s="42" t="s">
        <v>288</v>
      </c>
      <c r="E516" s="18" t="s">
        <v>200</v>
      </c>
      <c r="F516" s="13">
        <v>1</v>
      </c>
      <c r="G516" s="27">
        <f>VLOOKUP(A516,'[1]ORÇAMENTO-15KV'!D:E,2,0)*'[1]BASE-15KV'!F516</f>
        <v>0</v>
      </c>
      <c r="H516" s="41">
        <f>VLOOKUP(B516,'[1]DE-PARA 15'!A:D,4,0)*G516</f>
        <v>0</v>
      </c>
    </row>
    <row r="517" spans="1:8" ht="15.75" x14ac:dyDescent="0.3">
      <c r="A517" s="27" t="s">
        <v>118</v>
      </c>
      <c r="B517" s="19">
        <v>90560</v>
      </c>
      <c r="C517" s="18">
        <f>VLOOKUP(B517,'[1]DE-PARA 15'!A:B,2,0)</f>
        <v>1110</v>
      </c>
      <c r="D517" s="51" t="s">
        <v>289</v>
      </c>
      <c r="E517" s="18" t="s">
        <v>154</v>
      </c>
      <c r="F517" s="13">
        <v>1</v>
      </c>
      <c r="G517" s="27">
        <f>VLOOKUP(A517,'[1]ORÇAMENTO-15KV'!D:E,2,0)*'[1]BASE-15KV'!F517</f>
        <v>0</v>
      </c>
      <c r="H517" s="41">
        <f>VLOOKUP(B517,'[1]DE-PARA 15'!A:D,4,0)*G517</f>
        <v>0</v>
      </c>
    </row>
    <row r="518" spans="1:8" x14ac:dyDescent="0.25">
      <c r="A518" s="27" t="s">
        <v>120</v>
      </c>
      <c r="B518" s="18">
        <v>90262</v>
      </c>
      <c r="C518" s="18">
        <f>VLOOKUP(B518,'[1]DE-PARA 15'!A:B,2,0)</f>
        <v>1680</v>
      </c>
      <c r="D518" s="51" t="s">
        <v>290</v>
      </c>
      <c r="E518" s="18" t="s">
        <v>154</v>
      </c>
      <c r="F518" s="13">
        <v>1</v>
      </c>
      <c r="G518" s="27">
        <f>VLOOKUP(A518,'[1]ORÇAMENTO-15KV'!D:E,2,0)*'[1]BASE-15KV'!F518</f>
        <v>0</v>
      </c>
      <c r="H518" s="41">
        <f>VLOOKUP(B518,'[1]DE-PARA 15'!A:D,4,0)*G518</f>
        <v>0</v>
      </c>
    </row>
    <row r="519" spans="1:8" ht="15.75" x14ac:dyDescent="0.3">
      <c r="A519" s="27" t="s">
        <v>122</v>
      </c>
      <c r="B519" s="19" t="s">
        <v>291</v>
      </c>
      <c r="C519" s="18">
        <f>VLOOKUP(B519,'[1]DE-PARA 15'!A:B,2,0)</f>
        <v>90782</v>
      </c>
      <c r="D519" s="51" t="s">
        <v>292</v>
      </c>
      <c r="E519" s="18" t="s">
        <v>154</v>
      </c>
      <c r="F519" s="13">
        <v>1</v>
      </c>
      <c r="G519" s="27">
        <f>VLOOKUP(A519,'[1]ORÇAMENTO-15KV'!D:E,2,0)*'[1]BASE-15KV'!F519</f>
        <v>0</v>
      </c>
      <c r="H519" s="41">
        <f>VLOOKUP(B519,'[1]DE-PARA 15'!A:D,4,0)*G519</f>
        <v>0</v>
      </c>
    </row>
    <row r="520" spans="1:8" ht="15.75" x14ac:dyDescent="0.3">
      <c r="A520" s="27" t="s">
        <v>124</v>
      </c>
      <c r="B520" s="19">
        <v>90264</v>
      </c>
      <c r="C520" s="18">
        <f>VLOOKUP(B520,'[1]DE-PARA 15'!A:B,2,0)</f>
        <v>1125</v>
      </c>
      <c r="D520" s="42" t="s">
        <v>293</v>
      </c>
      <c r="E520" s="18" t="s">
        <v>154</v>
      </c>
      <c r="F520" s="13">
        <v>1</v>
      </c>
      <c r="G520" s="27">
        <f>VLOOKUP(A520,'[1]ORÇAMENTO-15KV'!D:E,2,0)*'[1]BASE-15KV'!F520</f>
        <v>0</v>
      </c>
      <c r="H520" s="41">
        <f>VLOOKUP(B520,'[1]DE-PARA 15'!A:D,4,0)*G520</f>
        <v>0</v>
      </c>
    </row>
    <row r="521" spans="1:8" x14ac:dyDescent="0.25">
      <c r="A521" s="27" t="s">
        <v>132</v>
      </c>
      <c r="B521" s="18">
        <v>90282</v>
      </c>
      <c r="C521" s="18">
        <f>VLOOKUP(B521,'[1]DE-PARA 15'!A:B,2,0)</f>
        <v>1800</v>
      </c>
      <c r="D521" s="51" t="s">
        <v>294</v>
      </c>
      <c r="E521" s="18" t="s">
        <v>200</v>
      </c>
      <c r="F521" s="13">
        <v>0</v>
      </c>
      <c r="G521" s="27">
        <f>VLOOKUP(A521,'[1]ORÇAMENTO-15KV'!D:E,2,0)*(1+F521)</f>
        <v>0</v>
      </c>
      <c r="H521" s="41">
        <f>VLOOKUP(B521,'[1]DE-PARA 15'!A:D,4,0)*G521</f>
        <v>0</v>
      </c>
    </row>
    <row r="522" spans="1:8" ht="15.75" x14ac:dyDescent="0.3">
      <c r="A522" s="27" t="s">
        <v>136</v>
      </c>
      <c r="B522" s="19">
        <v>90288</v>
      </c>
      <c r="C522" s="18">
        <f>VLOOKUP(B522,'[1]DE-PARA 15'!A:B,2,0)</f>
        <v>1786</v>
      </c>
      <c r="D522" s="42" t="s">
        <v>199</v>
      </c>
      <c r="E522" s="18" t="s">
        <v>200</v>
      </c>
      <c r="F522" s="13">
        <v>0</v>
      </c>
      <c r="G522" s="27">
        <f>VLOOKUP(A522,'[1]ORÇAMENTO-15KV'!D:E,2,0)*(1+F522)</f>
        <v>0</v>
      </c>
      <c r="H522" s="41">
        <f>VLOOKUP(B522,'[1]DE-PARA 15'!A:D,4,0)*G522</f>
        <v>0</v>
      </c>
    </row>
    <row r="523" spans="1:8" ht="15.75" x14ac:dyDescent="0.3">
      <c r="A523" s="27" t="s">
        <v>138</v>
      </c>
      <c r="B523" s="19">
        <v>90289</v>
      </c>
      <c r="C523" s="18">
        <f>VLOOKUP(B523,'[1]DE-PARA 15'!A:B,2,0)</f>
        <v>1785</v>
      </c>
      <c r="D523" s="42" t="s">
        <v>295</v>
      </c>
      <c r="E523" s="18" t="s">
        <v>200</v>
      </c>
      <c r="F523" s="13">
        <v>0</v>
      </c>
      <c r="G523" s="27">
        <f>VLOOKUP(A523,'[1]ORÇAMENTO-15KV'!D:E,2,0)*(1+F523)</f>
        <v>0</v>
      </c>
      <c r="H523" s="41">
        <f>VLOOKUP(B523,'[1]DE-PARA 15'!A:D,4,0)*G523</f>
        <v>0</v>
      </c>
    </row>
    <row r="524" spans="1:8" ht="15.75" x14ac:dyDescent="0.3">
      <c r="A524" s="27" t="s">
        <v>142</v>
      </c>
      <c r="B524" s="19" t="s">
        <v>296</v>
      </c>
      <c r="C524" s="18">
        <f>VLOOKUP(B524,'[1]DE-PARA 15'!A:B,2,0)</f>
        <v>1695</v>
      </c>
      <c r="D524" s="43" t="s">
        <v>297</v>
      </c>
      <c r="E524" s="18" t="s">
        <v>200</v>
      </c>
      <c r="F524" s="13">
        <v>0</v>
      </c>
      <c r="G524" s="27">
        <f>VLOOKUP(A524,'[1]ORÇAMENTO-15KV'!D:E,2,0)*(1+F524)</f>
        <v>0</v>
      </c>
      <c r="H524" s="41">
        <f>VLOOKUP(B524,'[1]DE-PARA 15'!A:D,4,0)*G524</f>
        <v>0</v>
      </c>
    </row>
    <row r="525" spans="1:8" ht="15.75" x14ac:dyDescent="0.3">
      <c r="A525" s="27" t="s">
        <v>140</v>
      </c>
      <c r="B525" s="19">
        <v>90290</v>
      </c>
      <c r="C525" s="18">
        <f>VLOOKUP(B525,'[1]DE-PARA 15'!A:B,2,0)</f>
        <v>1787</v>
      </c>
      <c r="D525" s="42" t="s">
        <v>298</v>
      </c>
      <c r="E525" s="18" t="s">
        <v>200</v>
      </c>
      <c r="F525" s="13">
        <v>0</v>
      </c>
      <c r="G525" s="27">
        <f>VLOOKUP(A525,'[1]ORÇAMENTO-15KV'!D:E,2,0)*(1+F525)</f>
        <v>0</v>
      </c>
      <c r="H525" s="41">
        <f>VLOOKUP(B525,'[1]DE-PARA 15'!A:D,4,0)*G525</f>
        <v>0</v>
      </c>
    </row>
    <row r="526" spans="1:8" ht="15.75" x14ac:dyDescent="0.3">
      <c r="A526" s="27" t="s">
        <v>128</v>
      </c>
      <c r="B526" s="19">
        <v>3842</v>
      </c>
      <c r="C526" s="18">
        <f>VLOOKUP(B526,'[1]DE-PARA 15'!A:B,2,0)</f>
        <v>1410</v>
      </c>
      <c r="D526" s="42" t="s">
        <v>173</v>
      </c>
      <c r="E526" s="18" t="s">
        <v>152</v>
      </c>
      <c r="F526" s="44">
        <v>1</v>
      </c>
      <c r="G526" s="27">
        <f>VLOOKUP(A526,'[1]ORÇAMENTO-15KV'!D:E,2,0)*'[1]BASE-15KV'!F526</f>
        <v>0</v>
      </c>
      <c r="H526" s="41">
        <f>VLOOKUP(B526,'[1]DE-PARA 15'!A:D,4,0)*G526</f>
        <v>0</v>
      </c>
    </row>
    <row r="527" spans="1:8" ht="15.75" x14ac:dyDescent="0.3">
      <c r="A527" s="28" t="s">
        <v>89</v>
      </c>
      <c r="B527" s="19">
        <v>4232</v>
      </c>
      <c r="C527" s="18">
        <f>VLOOKUP(B527,'[1]DE-PARA 15'!A:B,2,0)</f>
        <v>1015</v>
      </c>
      <c r="D527" s="31" t="s">
        <v>299</v>
      </c>
      <c r="E527" s="13" t="s">
        <v>162</v>
      </c>
      <c r="F527" s="52">
        <v>2</v>
      </c>
      <c r="G527" s="28">
        <f>VLOOKUP(A527,'[1]ORÇAMENTO-15KV'!A:B,2,0)*F527</f>
        <v>0</v>
      </c>
      <c r="H527" s="41">
        <f>VLOOKUP(B527,'[1]DE-PARA 15'!A:D,4,0)*G527</f>
        <v>0</v>
      </c>
    </row>
    <row r="528" spans="1:8" x14ac:dyDescent="0.25">
      <c r="A528" s="28" t="s">
        <v>89</v>
      </c>
      <c r="B528" s="52">
        <v>90393</v>
      </c>
      <c r="C528" s="18">
        <f>VLOOKUP(B528,'[1]DE-PARA 15'!A:B,2,0)</f>
        <v>3005</v>
      </c>
      <c r="D528" s="31" t="s">
        <v>300</v>
      </c>
      <c r="E528" s="52" t="s">
        <v>152</v>
      </c>
      <c r="F528" s="52">
        <v>2</v>
      </c>
      <c r="G528" s="28">
        <f>VLOOKUP(A528,'[1]ORÇAMENTO-15KV'!A:B,2,0)*F528</f>
        <v>0</v>
      </c>
      <c r="H528" s="41">
        <f>VLOOKUP(B528,'[1]DE-PARA 15'!A:D,4,0)*G528</f>
        <v>0</v>
      </c>
    </row>
    <row r="529" spans="1:8" x14ac:dyDescent="0.25">
      <c r="A529" s="28" t="s">
        <v>89</v>
      </c>
      <c r="B529" s="52">
        <v>90797</v>
      </c>
      <c r="C529" s="18">
        <f>VLOOKUP(B529,'[1]DE-PARA 15'!A:B,2,0)</f>
        <v>1022</v>
      </c>
      <c r="D529" s="31" t="s">
        <v>301</v>
      </c>
      <c r="E529" s="13" t="s">
        <v>162</v>
      </c>
      <c r="F529" s="52">
        <v>1</v>
      </c>
      <c r="G529" s="28">
        <f>VLOOKUP(A529,'[1]ORÇAMENTO-15KV'!A:B,2,0)*F529</f>
        <v>0</v>
      </c>
      <c r="H529" s="41">
        <f>VLOOKUP(B529,'[1]DE-PARA 15'!A:D,4,0)*G529</f>
        <v>0</v>
      </c>
    </row>
    <row r="530" spans="1:8" x14ac:dyDescent="0.25">
      <c r="A530" s="28" t="s">
        <v>89</v>
      </c>
      <c r="B530" s="52">
        <v>90295</v>
      </c>
      <c r="C530" s="18">
        <f>VLOOKUP(B530,'[1]DE-PARA 15'!A:B,2,0)</f>
        <v>9000</v>
      </c>
      <c r="D530" s="31" t="s">
        <v>302</v>
      </c>
      <c r="E530" s="52" t="s">
        <v>152</v>
      </c>
      <c r="F530" s="52">
        <v>2</v>
      </c>
      <c r="G530" s="28">
        <f>VLOOKUP(A530,'[1]ORÇAMENTO-15KV'!A:B,2,0)*F530</f>
        <v>0</v>
      </c>
      <c r="H530" s="41">
        <f>VLOOKUP(B530,'[1]DE-PARA 15'!A:D,4,0)*G530</f>
        <v>0</v>
      </c>
    </row>
    <row r="531" spans="1:8" x14ac:dyDescent="0.25">
      <c r="A531" s="28" t="s">
        <v>89</v>
      </c>
      <c r="B531" s="52">
        <v>90376</v>
      </c>
      <c r="C531" s="18">
        <f>VLOOKUP(B531,'[1]DE-PARA 15'!A:B,2,0)</f>
        <v>10206</v>
      </c>
      <c r="D531" s="31" t="s">
        <v>157</v>
      </c>
      <c r="E531" s="52" t="s">
        <v>152</v>
      </c>
      <c r="F531" s="52">
        <v>1</v>
      </c>
      <c r="G531" s="28">
        <f>VLOOKUP(A531,'[1]ORÇAMENTO-15KV'!A:B,2,0)*F531</f>
        <v>0</v>
      </c>
      <c r="H531" s="41">
        <f>VLOOKUP(B531,'[1]DE-PARA 15'!A:D,4,0)*G531</f>
        <v>0</v>
      </c>
    </row>
    <row r="532" spans="1:8" x14ac:dyDescent="0.25">
      <c r="A532" s="28" t="s">
        <v>91</v>
      </c>
      <c r="B532" s="52" t="s">
        <v>303</v>
      </c>
      <c r="C532" s="18">
        <f>VLOOKUP(B532,'[1]DE-PARA 15'!A:B,2,0)</f>
        <v>1107</v>
      </c>
      <c r="D532" s="31" t="s">
        <v>304</v>
      </c>
      <c r="E532" s="13" t="s">
        <v>162</v>
      </c>
      <c r="F532" s="52">
        <v>2</v>
      </c>
      <c r="G532" s="28">
        <f>VLOOKUP(A532,'[1]ORÇAMENTO-15KV'!A:B,2,0)*F532</f>
        <v>0</v>
      </c>
      <c r="H532" s="41">
        <f>VLOOKUP(B532,'[1]DE-PARA 15'!A:D,4,0)*G532</f>
        <v>0</v>
      </c>
    </row>
    <row r="533" spans="1:8" x14ac:dyDescent="0.25">
      <c r="A533" s="28" t="s">
        <v>91</v>
      </c>
      <c r="B533" s="52">
        <v>90393</v>
      </c>
      <c r="C533" s="18">
        <f>VLOOKUP(B533,'[1]DE-PARA 15'!A:B,2,0)</f>
        <v>3005</v>
      </c>
      <c r="D533" s="31" t="s">
        <v>300</v>
      </c>
      <c r="E533" s="52" t="s">
        <v>152</v>
      </c>
      <c r="F533" s="52">
        <v>2</v>
      </c>
      <c r="G533" s="28">
        <f>VLOOKUP(A533,'[1]ORÇAMENTO-15KV'!A:B,2,0)*F533</f>
        <v>0</v>
      </c>
      <c r="H533" s="41">
        <f>VLOOKUP(B533,'[1]DE-PARA 15'!A:D,4,0)*G533</f>
        <v>0</v>
      </c>
    </row>
    <row r="534" spans="1:8" x14ac:dyDescent="0.25">
      <c r="A534" s="28" t="s">
        <v>91</v>
      </c>
      <c r="B534" s="52">
        <v>90790</v>
      </c>
      <c r="C534" s="18">
        <f>VLOOKUP(B534,'[1]DE-PARA 15'!A:B,2,0)</f>
        <v>1066</v>
      </c>
      <c r="D534" s="31" t="s">
        <v>305</v>
      </c>
      <c r="E534" s="52" t="s">
        <v>152</v>
      </c>
      <c r="F534" s="52">
        <v>1</v>
      </c>
      <c r="G534" s="28">
        <f>VLOOKUP(A534,'[1]ORÇAMENTO-15KV'!A:B,2,0)*F534</f>
        <v>0</v>
      </c>
      <c r="H534" s="41">
        <f>VLOOKUP(B534,'[1]DE-PARA 15'!A:D,4,0)*G534</f>
        <v>0</v>
      </c>
    </row>
    <row r="535" spans="1:8" x14ac:dyDescent="0.25">
      <c r="A535" s="28" t="s">
        <v>91</v>
      </c>
      <c r="B535" s="52">
        <v>90295</v>
      </c>
      <c r="C535" s="18">
        <f>VLOOKUP(B535,'[1]DE-PARA 15'!A:B,2,0)</f>
        <v>9000</v>
      </c>
      <c r="D535" s="31" t="s">
        <v>302</v>
      </c>
      <c r="E535" s="52" t="s">
        <v>152</v>
      </c>
      <c r="F535" s="52">
        <v>2</v>
      </c>
      <c r="G535" s="28">
        <f>VLOOKUP(A535,'[1]ORÇAMENTO-15KV'!A:B,2,0)*F535</f>
        <v>0</v>
      </c>
      <c r="H535" s="41">
        <f>VLOOKUP(B535,'[1]DE-PARA 15'!A:D,4,0)*G535</f>
        <v>0</v>
      </c>
    </row>
    <row r="536" spans="1:8" x14ac:dyDescent="0.25">
      <c r="A536" s="28" t="s">
        <v>91</v>
      </c>
      <c r="B536" s="52">
        <v>90376</v>
      </c>
      <c r="C536" s="18">
        <f>VLOOKUP(B536,'[1]DE-PARA 15'!A:B,2,0)</f>
        <v>10206</v>
      </c>
      <c r="D536" s="31" t="s">
        <v>157</v>
      </c>
      <c r="E536" s="52" t="s">
        <v>152</v>
      </c>
      <c r="F536" s="52">
        <v>1</v>
      </c>
      <c r="G536" s="28">
        <f>VLOOKUP(A536,'[1]ORÇAMENTO-15KV'!A:B,2,0)*F536</f>
        <v>0</v>
      </c>
      <c r="H536" s="41">
        <f>VLOOKUP(B536,'[1]DE-PARA 15'!A:D,4,0)*G536</f>
        <v>0</v>
      </c>
    </row>
    <row r="537" spans="1:8" x14ac:dyDescent="0.25">
      <c r="A537" s="28" t="s">
        <v>83</v>
      </c>
      <c r="B537" s="52">
        <v>90393</v>
      </c>
      <c r="C537" s="18">
        <f>VLOOKUP(B537,'[1]DE-PARA 15'!A:B,2,0)</f>
        <v>3005</v>
      </c>
      <c r="D537" s="31" t="s">
        <v>300</v>
      </c>
      <c r="E537" s="52" t="s">
        <v>152</v>
      </c>
      <c r="F537" s="52">
        <v>1</v>
      </c>
      <c r="G537" s="28">
        <f>VLOOKUP(A537,'[1]ORÇAMENTO-15KV'!A:B,2,0)*F537</f>
        <v>0</v>
      </c>
      <c r="H537" s="41">
        <f>VLOOKUP(B537,'[1]DE-PARA 15'!A:D,4,0)*G537</f>
        <v>0</v>
      </c>
    </row>
    <row r="538" spans="1:8" x14ac:dyDescent="0.25">
      <c r="A538" s="28" t="s">
        <v>83</v>
      </c>
      <c r="B538" s="52">
        <v>90389</v>
      </c>
      <c r="C538" s="18">
        <f>VLOOKUP(B538,'[1]DE-PARA 15'!A:B,2,0)</f>
        <v>3030</v>
      </c>
      <c r="D538" s="31" t="s">
        <v>151</v>
      </c>
      <c r="E538" s="52" t="s">
        <v>152</v>
      </c>
      <c r="F538" s="52">
        <v>1</v>
      </c>
      <c r="G538" s="28">
        <f>VLOOKUP(A538,'[1]ORÇAMENTO-15KV'!A:B,2,0)*F538</f>
        <v>0</v>
      </c>
      <c r="H538" s="41">
        <f>VLOOKUP(B538,'[1]DE-PARA 15'!A:D,4,0)*G538</f>
        <v>0</v>
      </c>
    </row>
    <row r="539" spans="1:8" x14ac:dyDescent="0.25">
      <c r="A539" s="28" t="s">
        <v>83</v>
      </c>
      <c r="B539" s="52">
        <v>90295</v>
      </c>
      <c r="C539" s="18">
        <f>VLOOKUP(B539,'[1]DE-PARA 15'!A:B,2,0)</f>
        <v>9000</v>
      </c>
      <c r="D539" s="31" t="s">
        <v>302</v>
      </c>
      <c r="E539" s="52" t="s">
        <v>152</v>
      </c>
      <c r="F539" s="52">
        <v>1</v>
      </c>
      <c r="G539" s="28">
        <f>VLOOKUP(A539,'[1]ORÇAMENTO-15KV'!A:B,2,0)*F539</f>
        <v>0</v>
      </c>
      <c r="H539" s="41">
        <f>VLOOKUP(B539,'[1]DE-PARA 15'!A:D,4,0)*G539</f>
        <v>0</v>
      </c>
    </row>
    <row r="540" spans="1:8" x14ac:dyDescent="0.25">
      <c r="A540" s="28" t="s">
        <v>83</v>
      </c>
      <c r="B540" s="52">
        <v>3612</v>
      </c>
      <c r="C540" s="18">
        <v>0</v>
      </c>
      <c r="D540" s="31" t="s">
        <v>306</v>
      </c>
      <c r="E540" s="13" t="s">
        <v>162</v>
      </c>
      <c r="F540" s="52">
        <v>1</v>
      </c>
      <c r="G540" s="28">
        <f>VLOOKUP(A540,'[1]ORÇAMENTO-15KV'!A:B,2,0)*F540</f>
        <v>0</v>
      </c>
      <c r="H540" s="41">
        <v>0</v>
      </c>
    </row>
    <row r="541" spans="1:8" x14ac:dyDescent="0.25">
      <c r="A541" s="28" t="s">
        <v>83</v>
      </c>
      <c r="B541" s="52">
        <v>90376</v>
      </c>
      <c r="C541" s="18">
        <f>VLOOKUP(B541,'[1]DE-PARA 15'!A:B,2,0)</f>
        <v>10206</v>
      </c>
      <c r="D541" s="31" t="s">
        <v>157</v>
      </c>
      <c r="E541" s="52" t="s">
        <v>152</v>
      </c>
      <c r="F541" s="52">
        <v>1</v>
      </c>
      <c r="G541" s="28">
        <f>VLOOKUP(A541,'[1]ORÇAMENTO-15KV'!A:B,2,0)*F541</f>
        <v>0</v>
      </c>
      <c r="H541" s="41">
        <f>VLOOKUP(B541,'[1]DE-PARA 15'!A:D,4,0)*G541</f>
        <v>0</v>
      </c>
    </row>
    <row r="542" spans="1:8" x14ac:dyDescent="0.25">
      <c r="A542" s="28" t="s">
        <v>81</v>
      </c>
      <c r="B542" s="52">
        <v>90393</v>
      </c>
      <c r="C542" s="18">
        <f>VLOOKUP(B542,'[1]DE-PARA 15'!A:B,2,0)</f>
        <v>3005</v>
      </c>
      <c r="D542" s="31" t="s">
        <v>300</v>
      </c>
      <c r="E542" s="52" t="s">
        <v>152</v>
      </c>
      <c r="F542" s="52">
        <v>1</v>
      </c>
      <c r="G542" s="28">
        <f>VLOOKUP(A542,'[1]ORÇAMENTO-15KV'!A:B,2,0)*F542</f>
        <v>0</v>
      </c>
      <c r="H542" s="41">
        <f>VLOOKUP(B542,'[1]DE-PARA 15'!A:D,4,0)*G542</f>
        <v>0</v>
      </c>
    </row>
    <row r="543" spans="1:8" x14ac:dyDescent="0.25">
      <c r="A543" s="28" t="s">
        <v>81</v>
      </c>
      <c r="B543" s="52">
        <v>90389</v>
      </c>
      <c r="C543" s="18">
        <f>VLOOKUP(B543,'[1]DE-PARA 15'!A:B,2,0)</f>
        <v>3030</v>
      </c>
      <c r="D543" s="31" t="s">
        <v>151</v>
      </c>
      <c r="E543" s="52" t="s">
        <v>152</v>
      </c>
      <c r="F543" s="52">
        <v>1</v>
      </c>
      <c r="G543" s="28">
        <f>VLOOKUP(A543,'[1]ORÇAMENTO-15KV'!A:B,2,0)*F543</f>
        <v>0</v>
      </c>
      <c r="H543" s="41">
        <f>VLOOKUP(B543,'[1]DE-PARA 15'!A:D,4,0)*G543</f>
        <v>0</v>
      </c>
    </row>
    <row r="544" spans="1:8" x14ac:dyDescent="0.25">
      <c r="A544" s="28" t="s">
        <v>81</v>
      </c>
      <c r="B544" s="52">
        <v>90295</v>
      </c>
      <c r="C544" s="18">
        <f>VLOOKUP(B544,'[1]DE-PARA 15'!A:B,2,0)</f>
        <v>9000</v>
      </c>
      <c r="D544" s="31" t="s">
        <v>302</v>
      </c>
      <c r="E544" s="52" t="s">
        <v>152</v>
      </c>
      <c r="F544" s="52">
        <v>1</v>
      </c>
      <c r="G544" s="28">
        <f>VLOOKUP(A544,'[1]ORÇAMENTO-15KV'!A:B,2,0)*F544</f>
        <v>0</v>
      </c>
      <c r="H544" s="41">
        <f>VLOOKUP(B544,'[1]DE-PARA 15'!A:D,4,0)*G544</f>
        <v>0</v>
      </c>
    </row>
    <row r="545" spans="1:8" ht="15.75" x14ac:dyDescent="0.3">
      <c r="A545" s="28" t="s">
        <v>81</v>
      </c>
      <c r="B545" s="19">
        <v>4232</v>
      </c>
      <c r="C545" s="18">
        <f>VLOOKUP(B545,'[1]DE-PARA 15'!A:B,2,0)</f>
        <v>1015</v>
      </c>
      <c r="D545" s="42" t="s">
        <v>307</v>
      </c>
      <c r="E545" s="13" t="s">
        <v>162</v>
      </c>
      <c r="F545" s="52">
        <v>1</v>
      </c>
      <c r="G545" s="28">
        <f>VLOOKUP(A545,'[1]ORÇAMENTO-15KV'!A:B,2,0)*F545</f>
        <v>0</v>
      </c>
      <c r="H545" s="41">
        <f>VLOOKUP(B545,'[1]DE-PARA 15'!A:D,4,0)*G545</f>
        <v>0</v>
      </c>
    </row>
    <row r="546" spans="1:8" x14ac:dyDescent="0.25">
      <c r="A546" s="28" t="s">
        <v>81</v>
      </c>
      <c r="B546" s="52">
        <v>90376</v>
      </c>
      <c r="C546" s="18">
        <f>VLOOKUP(B546,'[1]DE-PARA 15'!A:B,2,0)</f>
        <v>10206</v>
      </c>
      <c r="D546" s="31" t="s">
        <v>157</v>
      </c>
      <c r="E546" s="52" t="s">
        <v>152</v>
      </c>
      <c r="F546" s="52">
        <v>1</v>
      </c>
      <c r="G546" s="28">
        <f>VLOOKUP(A546,'[1]ORÇAMENTO-15KV'!A:B,2,0)*F546</f>
        <v>0</v>
      </c>
      <c r="H546" s="41">
        <f>VLOOKUP(B546,'[1]DE-PARA 15'!A:D,4,0)*G546</f>
        <v>0</v>
      </c>
    </row>
    <row r="547" spans="1:8" ht="15.75" x14ac:dyDescent="0.3">
      <c r="A547" s="28" t="s">
        <v>85</v>
      </c>
      <c r="B547" s="19">
        <v>4232</v>
      </c>
      <c r="C547" s="18">
        <f>VLOOKUP(B547,'[1]DE-PARA 15'!A:B,2,0)</f>
        <v>1015</v>
      </c>
      <c r="D547" s="31" t="s">
        <v>299</v>
      </c>
      <c r="E547" s="13" t="s">
        <v>162</v>
      </c>
      <c r="F547" s="52">
        <v>1</v>
      </c>
      <c r="G547" s="28">
        <f>VLOOKUP(A547,'[1]ORÇAMENTO-15KV'!A:B,2,0)*F547</f>
        <v>0</v>
      </c>
      <c r="H547" s="41">
        <f>VLOOKUP(B547,'[1]DE-PARA 15'!A:D,4,0)*G547</f>
        <v>0</v>
      </c>
    </row>
    <row r="548" spans="1:8" x14ac:dyDescent="0.25">
      <c r="A548" s="28" t="s">
        <v>85</v>
      </c>
      <c r="B548" s="52">
        <v>90393</v>
      </c>
      <c r="C548" s="18">
        <f>VLOOKUP(B548,'[1]DE-PARA 15'!A:B,2,0)</f>
        <v>3005</v>
      </c>
      <c r="D548" s="31" t="s">
        <v>300</v>
      </c>
      <c r="E548" s="52" t="s">
        <v>152</v>
      </c>
      <c r="F548" s="52">
        <v>1</v>
      </c>
      <c r="G548" s="28">
        <f>VLOOKUP(A548,'[1]ORÇAMENTO-15KV'!A:B,2,0)*F548</f>
        <v>0</v>
      </c>
      <c r="H548" s="41">
        <f>VLOOKUP(B548,'[1]DE-PARA 15'!A:D,4,0)*G548</f>
        <v>0</v>
      </c>
    </row>
    <row r="549" spans="1:8" x14ac:dyDescent="0.25">
      <c r="A549" s="28" t="s">
        <v>85</v>
      </c>
      <c r="B549" s="52">
        <v>90389</v>
      </c>
      <c r="C549" s="18">
        <f>VLOOKUP(B549,'[1]DE-PARA 15'!A:B,2,0)</f>
        <v>3030</v>
      </c>
      <c r="D549" s="31" t="s">
        <v>151</v>
      </c>
      <c r="E549" s="52" t="s">
        <v>152</v>
      </c>
      <c r="F549" s="52">
        <v>1</v>
      </c>
      <c r="G549" s="28">
        <f>VLOOKUP(A549,'[1]ORÇAMENTO-15KV'!A:B,2,0)*F549</f>
        <v>0</v>
      </c>
      <c r="H549" s="41">
        <f>VLOOKUP(B549,'[1]DE-PARA 15'!A:D,4,0)*G549</f>
        <v>0</v>
      </c>
    </row>
    <row r="550" spans="1:8" x14ac:dyDescent="0.25">
      <c r="A550" s="28" t="s">
        <v>85</v>
      </c>
      <c r="B550" s="52">
        <v>90295</v>
      </c>
      <c r="C550" s="18">
        <f>VLOOKUP(B550,'[1]DE-PARA 15'!A:B,2,0)</f>
        <v>9000</v>
      </c>
      <c r="D550" s="31" t="s">
        <v>302</v>
      </c>
      <c r="E550" s="52" t="s">
        <v>152</v>
      </c>
      <c r="F550" s="52">
        <v>1</v>
      </c>
      <c r="G550" s="28">
        <f>VLOOKUP(A550,'[1]ORÇAMENTO-15KV'!A:B,2,0)*F550</f>
        <v>0</v>
      </c>
      <c r="H550" s="41">
        <f>VLOOKUP(B550,'[1]DE-PARA 15'!A:D,4,0)*G550</f>
        <v>0</v>
      </c>
    </row>
    <row r="551" spans="1:8" x14ac:dyDescent="0.25">
      <c r="A551" s="28" t="s">
        <v>85</v>
      </c>
      <c r="B551" s="52">
        <v>90376</v>
      </c>
      <c r="C551" s="18">
        <f>VLOOKUP(B551,'[1]DE-PARA 15'!A:B,2,0)</f>
        <v>10206</v>
      </c>
      <c r="D551" s="31" t="s">
        <v>157</v>
      </c>
      <c r="E551" s="52" t="s">
        <v>152</v>
      </c>
      <c r="F551" s="52">
        <v>1</v>
      </c>
      <c r="G551" s="28">
        <f>VLOOKUP(A551,'[1]ORÇAMENTO-15KV'!A:B,2,0)*F551</f>
        <v>0</v>
      </c>
      <c r="H551" s="41">
        <f>VLOOKUP(B551,'[1]DE-PARA 15'!A:D,4,0)*G551</f>
        <v>0</v>
      </c>
    </row>
    <row r="552" spans="1:8" x14ac:dyDescent="0.25">
      <c r="A552" s="28" t="s">
        <v>87</v>
      </c>
      <c r="B552" s="52" t="s">
        <v>303</v>
      </c>
      <c r="C552" s="18">
        <f>VLOOKUP(B552,'[1]DE-PARA 15'!A:B,2,0)</f>
        <v>1107</v>
      </c>
      <c r="D552" s="31" t="s">
        <v>304</v>
      </c>
      <c r="E552" s="13" t="s">
        <v>162</v>
      </c>
      <c r="F552" s="52">
        <v>1</v>
      </c>
      <c r="G552" s="28">
        <f>VLOOKUP(A552,'[1]ORÇAMENTO-15KV'!A:B,2,0)*F552</f>
        <v>0</v>
      </c>
      <c r="H552" s="41">
        <f>VLOOKUP(B552,'[1]DE-PARA 15'!A:D,4,0)*G552</f>
        <v>0</v>
      </c>
    </row>
    <row r="553" spans="1:8" x14ac:dyDescent="0.25">
      <c r="A553" s="28" t="s">
        <v>87</v>
      </c>
      <c r="B553" s="52">
        <v>90393</v>
      </c>
      <c r="C553" s="18">
        <f>VLOOKUP(B553,'[1]DE-PARA 15'!A:B,2,0)</f>
        <v>3005</v>
      </c>
      <c r="D553" s="31" t="s">
        <v>300</v>
      </c>
      <c r="E553" s="52" t="s">
        <v>152</v>
      </c>
      <c r="F553" s="52">
        <v>1</v>
      </c>
      <c r="G553" s="28">
        <f>VLOOKUP(A553,'[1]ORÇAMENTO-15KV'!A:B,2,0)*F553</f>
        <v>0</v>
      </c>
      <c r="H553" s="41">
        <f>VLOOKUP(B553,'[1]DE-PARA 15'!A:D,4,0)*G553</f>
        <v>0</v>
      </c>
    </row>
    <row r="554" spans="1:8" x14ac:dyDescent="0.25">
      <c r="A554" s="28" t="s">
        <v>87</v>
      </c>
      <c r="B554" s="52">
        <v>90389</v>
      </c>
      <c r="C554" s="18">
        <f>VLOOKUP(B554,'[1]DE-PARA 15'!A:B,2,0)</f>
        <v>3030</v>
      </c>
      <c r="D554" s="31" t="s">
        <v>151</v>
      </c>
      <c r="E554" s="52" t="s">
        <v>152</v>
      </c>
      <c r="F554" s="52">
        <v>1</v>
      </c>
      <c r="G554" s="28">
        <f>VLOOKUP(A554,'[1]ORÇAMENTO-15KV'!A:B,2,0)*F554</f>
        <v>0</v>
      </c>
      <c r="H554" s="41">
        <f>VLOOKUP(B554,'[1]DE-PARA 15'!A:D,4,0)*G554</f>
        <v>0</v>
      </c>
    </row>
    <row r="555" spans="1:8" x14ac:dyDescent="0.25">
      <c r="A555" s="28" t="s">
        <v>87</v>
      </c>
      <c r="B555" s="52">
        <v>90295</v>
      </c>
      <c r="C555" s="18">
        <f>VLOOKUP(B555,'[1]DE-PARA 15'!A:B,2,0)</f>
        <v>9000</v>
      </c>
      <c r="D555" s="31" t="s">
        <v>302</v>
      </c>
      <c r="E555" s="52" t="s">
        <v>152</v>
      </c>
      <c r="F555" s="52">
        <v>1</v>
      </c>
      <c r="G555" s="28">
        <f>VLOOKUP(A555,'[1]ORÇAMENTO-15KV'!A:B,2,0)*F555</f>
        <v>0</v>
      </c>
      <c r="H555" s="41">
        <f>VLOOKUP(B555,'[1]DE-PARA 15'!A:D,4,0)*G555</f>
        <v>0</v>
      </c>
    </row>
    <row r="556" spans="1:8" x14ac:dyDescent="0.25">
      <c r="A556" s="28" t="s">
        <v>87</v>
      </c>
      <c r="B556" s="52">
        <v>90376</v>
      </c>
      <c r="C556" s="18">
        <f>VLOOKUP(B556,'[1]DE-PARA 15'!A:B,2,0)</f>
        <v>10206</v>
      </c>
      <c r="D556" s="31" t="s">
        <v>157</v>
      </c>
      <c r="E556" s="52" t="s">
        <v>152</v>
      </c>
      <c r="F556" s="52">
        <v>1</v>
      </c>
      <c r="G556" s="28">
        <f>VLOOKUP(A556,'[1]ORÇAMENTO-15KV'!A:B,2,0)*F556</f>
        <v>0</v>
      </c>
      <c r="H556" s="41">
        <f>VLOOKUP(B556,'[1]DE-PARA 15'!A:D,4,0)*G556</f>
        <v>0</v>
      </c>
    </row>
    <row r="557" spans="1:8" ht="15.75" x14ac:dyDescent="0.3">
      <c r="A557" s="28" t="s">
        <v>93</v>
      </c>
      <c r="B557" s="19">
        <v>90303</v>
      </c>
      <c r="C557" s="18">
        <f>VLOOKUP(B557,'[1]DE-PARA 15'!A:B,2,0)</f>
        <v>1000</v>
      </c>
      <c r="D557" s="42" t="s">
        <v>308</v>
      </c>
      <c r="E557" s="13" t="s">
        <v>162</v>
      </c>
      <c r="F557" s="52">
        <v>4</v>
      </c>
      <c r="G557" s="28">
        <f>VLOOKUP(A557,'[1]ORÇAMENTO-15KV'!A:B,2,0)*F557</f>
        <v>0</v>
      </c>
      <c r="H557" s="41">
        <f>VLOOKUP(B557,'[1]DE-PARA 15'!A:D,4,0)*G557</f>
        <v>0</v>
      </c>
    </row>
    <row r="558" spans="1:8" x14ac:dyDescent="0.25">
      <c r="A558" s="28" t="s">
        <v>93</v>
      </c>
      <c r="B558" s="52">
        <v>90393</v>
      </c>
      <c r="C558" s="18">
        <f>VLOOKUP(B558,'[1]DE-PARA 15'!A:B,2,0)</f>
        <v>3005</v>
      </c>
      <c r="D558" s="31" t="s">
        <v>300</v>
      </c>
      <c r="E558" s="52" t="s">
        <v>152</v>
      </c>
      <c r="F558" s="52">
        <v>4</v>
      </c>
      <c r="G558" s="28">
        <f>VLOOKUP(A558,'[1]ORÇAMENTO-15KV'!A:B,2,0)*F558</f>
        <v>0</v>
      </c>
      <c r="H558" s="41">
        <f>VLOOKUP(B558,'[1]DE-PARA 15'!A:D,4,0)*G558</f>
        <v>0</v>
      </c>
    </row>
    <row r="559" spans="1:8" x14ac:dyDescent="0.25">
      <c r="A559" s="28" t="s">
        <v>93</v>
      </c>
      <c r="B559" s="52">
        <v>90389</v>
      </c>
      <c r="C559" s="18">
        <f>VLOOKUP(B559,'[1]DE-PARA 15'!A:B,2,0)</f>
        <v>3030</v>
      </c>
      <c r="D559" s="31" t="s">
        <v>151</v>
      </c>
      <c r="E559" s="13" t="s">
        <v>162</v>
      </c>
      <c r="F559" s="52">
        <v>4</v>
      </c>
      <c r="G559" s="28">
        <f>VLOOKUP(A559,'[1]ORÇAMENTO-15KV'!A:B,2,0)*F559</f>
        <v>0</v>
      </c>
      <c r="H559" s="41">
        <f>VLOOKUP(B559,'[1]DE-PARA 15'!A:D,4,0)*G559</f>
        <v>0</v>
      </c>
    </row>
    <row r="560" spans="1:8" x14ac:dyDescent="0.25">
      <c r="A560" s="28" t="s">
        <v>93</v>
      </c>
      <c r="B560" s="52">
        <v>90295</v>
      </c>
      <c r="C560" s="18">
        <f>VLOOKUP(B560,'[1]DE-PARA 15'!A:B,2,0)</f>
        <v>9000</v>
      </c>
      <c r="D560" s="31" t="s">
        <v>302</v>
      </c>
      <c r="E560" s="52" t="s">
        <v>152</v>
      </c>
      <c r="F560" s="52">
        <v>4</v>
      </c>
      <c r="G560" s="28">
        <f>VLOOKUP(A560,'[1]ORÇAMENTO-15KV'!A:B,2,0)*F560</f>
        <v>0</v>
      </c>
      <c r="H560" s="41">
        <f>VLOOKUP(B560,'[1]DE-PARA 15'!A:D,4,0)*G560</f>
        <v>0</v>
      </c>
    </row>
    <row r="561" spans="1:8" ht="15.75" x14ac:dyDescent="0.3">
      <c r="A561" s="28" t="s">
        <v>93</v>
      </c>
      <c r="B561" s="19">
        <v>90362</v>
      </c>
      <c r="C561" s="19">
        <v>2342</v>
      </c>
      <c r="D561" s="43" t="s">
        <v>161</v>
      </c>
      <c r="E561" s="52" t="s">
        <v>152</v>
      </c>
      <c r="F561" s="52">
        <v>4</v>
      </c>
      <c r="G561" s="28">
        <f>VLOOKUP(A561,'[1]ORÇAMENTO-15KV'!A:B,2,0)*F561</f>
        <v>0</v>
      </c>
      <c r="H561" s="41">
        <f>VLOOKUP(B561,'[1]DE-PARA 15'!A:D,4,0)*G561</f>
        <v>0</v>
      </c>
    </row>
    <row r="562" spans="1:8" ht="15.75" x14ac:dyDescent="0.3">
      <c r="A562" s="28" t="s">
        <v>95</v>
      </c>
      <c r="B562" s="13">
        <v>90303</v>
      </c>
      <c r="C562" s="18">
        <f>VLOOKUP(B562,'[1]DE-PARA 15'!A:B,2,0)</f>
        <v>1000</v>
      </c>
      <c r="D562" s="42" t="s">
        <v>308</v>
      </c>
      <c r="E562" s="13" t="s">
        <v>162</v>
      </c>
      <c r="F562" s="52">
        <v>8</v>
      </c>
      <c r="G562" s="28">
        <f>VLOOKUP(A562,'[1]ORÇAMENTO-15KV'!A:B,2,0)*F562</f>
        <v>0</v>
      </c>
      <c r="H562" s="41">
        <f>VLOOKUP(B562,'[1]DE-PARA 15'!A:D,4,0)*G562</f>
        <v>0</v>
      </c>
    </row>
    <row r="563" spans="1:8" x14ac:dyDescent="0.25">
      <c r="A563" s="28" t="s">
        <v>95</v>
      </c>
      <c r="B563" s="13">
        <v>90393</v>
      </c>
      <c r="C563" s="18">
        <f>VLOOKUP(B563,'[1]DE-PARA 15'!A:B,2,0)</f>
        <v>3005</v>
      </c>
      <c r="D563" s="31" t="s">
        <v>300</v>
      </c>
      <c r="E563" s="52" t="s">
        <v>152</v>
      </c>
      <c r="F563" s="52">
        <v>8</v>
      </c>
      <c r="G563" s="28">
        <f>VLOOKUP(A563,'[1]ORÇAMENTO-15KV'!A:B,2,0)*F563</f>
        <v>0</v>
      </c>
      <c r="H563" s="41">
        <f>VLOOKUP(B563,'[1]DE-PARA 15'!A:D,4,0)*G563</f>
        <v>0</v>
      </c>
    </row>
    <row r="564" spans="1:8" x14ac:dyDescent="0.25">
      <c r="A564" s="28" t="s">
        <v>95</v>
      </c>
      <c r="B564" s="13">
        <v>90389</v>
      </c>
      <c r="C564" s="18">
        <f>VLOOKUP(B564,'[1]DE-PARA 15'!A:B,2,0)</f>
        <v>3030</v>
      </c>
      <c r="D564" s="31" t="s">
        <v>151</v>
      </c>
      <c r="E564" s="13" t="s">
        <v>162</v>
      </c>
      <c r="F564" s="52">
        <v>8</v>
      </c>
      <c r="G564" s="28">
        <f>VLOOKUP(A564,'[1]ORÇAMENTO-15KV'!A:B,2,0)*F564</f>
        <v>0</v>
      </c>
      <c r="H564" s="41">
        <f>VLOOKUP(B564,'[1]DE-PARA 15'!A:D,4,0)*G564</f>
        <v>0</v>
      </c>
    </row>
    <row r="565" spans="1:8" x14ac:dyDescent="0.25">
      <c r="A565" s="28" t="s">
        <v>95</v>
      </c>
      <c r="B565" s="13">
        <v>90295</v>
      </c>
      <c r="C565" s="18">
        <f>VLOOKUP(B565,'[1]DE-PARA 15'!A:B,2,0)</f>
        <v>9000</v>
      </c>
      <c r="D565" s="31" t="s">
        <v>302</v>
      </c>
      <c r="E565" s="52" t="s">
        <v>152</v>
      </c>
      <c r="F565" s="52">
        <v>8</v>
      </c>
      <c r="G565" s="28">
        <f>VLOOKUP(A565,'[1]ORÇAMENTO-15KV'!A:B,2,0)*F565</f>
        <v>0</v>
      </c>
      <c r="H565" s="41">
        <f>VLOOKUP(B565,'[1]DE-PARA 15'!A:D,4,0)*G565</f>
        <v>0</v>
      </c>
    </row>
    <row r="566" spans="1:8" ht="15.75" x14ac:dyDescent="0.3">
      <c r="A566" s="28" t="s">
        <v>95</v>
      </c>
      <c r="B566" s="19">
        <v>90362</v>
      </c>
      <c r="C566" s="19">
        <v>2342</v>
      </c>
      <c r="D566" s="43" t="s">
        <v>161</v>
      </c>
      <c r="E566" s="52" t="s">
        <v>152</v>
      </c>
      <c r="F566" s="52">
        <v>8</v>
      </c>
      <c r="G566" s="28">
        <f>VLOOKUP(A566,'[1]ORÇAMENTO-15KV'!A:B,2,0)*F566</f>
        <v>0</v>
      </c>
      <c r="H566" s="41">
        <f>VLOOKUP(B566,'[1]DE-PARA 15'!A:D,4,0)*G566</f>
        <v>0</v>
      </c>
    </row>
    <row r="567" spans="1:8" ht="15.75" x14ac:dyDescent="0.3">
      <c r="A567" s="28" t="s">
        <v>88</v>
      </c>
      <c r="B567" s="13">
        <v>32317</v>
      </c>
      <c r="C567" s="18">
        <f>VLOOKUP(B567,'[1]DE-PARA 15'!A:B,2,0)</f>
        <v>1045</v>
      </c>
      <c r="D567" s="42" t="s">
        <v>180</v>
      </c>
      <c r="E567" s="44" t="s">
        <v>152</v>
      </c>
      <c r="F567" s="44">
        <v>2</v>
      </c>
      <c r="G567" s="27">
        <f>VLOOKUP(A567,'[1]ORÇAMENTO-15KV'!G:H,2,0)*'[1]BASE-15KV'!F567</f>
        <v>0</v>
      </c>
      <c r="H567" s="41">
        <f>VLOOKUP(B567,'[1]DE-PARA 15'!A:D,4,0)*G567</f>
        <v>0</v>
      </c>
    </row>
    <row r="568" spans="1:8" x14ac:dyDescent="0.25">
      <c r="A568" s="28" t="s">
        <v>88</v>
      </c>
      <c r="B568" s="13">
        <v>90389</v>
      </c>
      <c r="C568" s="18">
        <f>VLOOKUP(B568,'[1]DE-PARA 15'!A:B,2,0)</f>
        <v>3030</v>
      </c>
      <c r="D568" s="45" t="s">
        <v>151</v>
      </c>
      <c r="E568" s="44" t="s">
        <v>152</v>
      </c>
      <c r="F568" s="44">
        <v>3</v>
      </c>
      <c r="G568" s="27">
        <f>VLOOKUP(A568,'[1]ORÇAMENTO-15KV'!G:H,2,0)*'[1]BASE-15KV'!F568</f>
        <v>0</v>
      </c>
      <c r="H568" s="41">
        <f>VLOOKUP(B568,'[1]DE-PARA 15'!A:D,4,0)*G568</f>
        <v>0</v>
      </c>
    </row>
    <row r="569" spans="1:8" x14ac:dyDescent="0.25">
      <c r="A569" s="28" t="s">
        <v>88</v>
      </c>
      <c r="B569" s="13">
        <v>90518</v>
      </c>
      <c r="C569" s="18">
        <f>VLOOKUP(B569,'[1]DE-PARA 15'!A:B,2,0)</f>
        <v>3068</v>
      </c>
      <c r="D569" s="45" t="s">
        <v>309</v>
      </c>
      <c r="E569" s="44" t="s">
        <v>152</v>
      </c>
      <c r="F569" s="44">
        <v>1</v>
      </c>
      <c r="G569" s="27">
        <f>VLOOKUP(A569,'[1]ORÇAMENTO-15KV'!G:H,2,0)*'[1]BASE-15KV'!F569</f>
        <v>0</v>
      </c>
      <c r="H569" s="41">
        <f>VLOOKUP(B569,'[1]DE-PARA 15'!A:D,4,0)*G569</f>
        <v>0</v>
      </c>
    </row>
    <row r="570" spans="1:8" ht="15.75" x14ac:dyDescent="0.3">
      <c r="A570" s="28" t="s">
        <v>88</v>
      </c>
      <c r="B570" s="13">
        <v>90518</v>
      </c>
      <c r="C570" s="18">
        <f>VLOOKUP(B570,'[1]DE-PARA 15'!A:B,2,0)</f>
        <v>3068</v>
      </c>
      <c r="D570" s="42" t="s">
        <v>310</v>
      </c>
      <c r="E570" s="44" t="s">
        <v>152</v>
      </c>
      <c r="F570" s="44">
        <v>1</v>
      </c>
      <c r="G570" s="27">
        <f>VLOOKUP(A570,'[1]ORÇAMENTO-15KV'!G:H,2,0)*'[1]BASE-15KV'!F570</f>
        <v>0</v>
      </c>
      <c r="H570" s="41">
        <f>VLOOKUP(B570,'[1]DE-PARA 15'!A:D,4,0)*G570</f>
        <v>0</v>
      </c>
    </row>
    <row r="571" spans="1:8" ht="15.75" x14ac:dyDescent="0.3">
      <c r="A571" s="28" t="s">
        <v>88</v>
      </c>
      <c r="B571" s="13">
        <v>90471</v>
      </c>
      <c r="C571" s="18">
        <f>VLOOKUP(B571,'[1]DE-PARA 15'!A:B,2,0)</f>
        <v>1079</v>
      </c>
      <c r="D571" s="42" t="s">
        <v>221</v>
      </c>
      <c r="E571" s="44" t="s">
        <v>152</v>
      </c>
      <c r="F571" s="44">
        <v>1</v>
      </c>
      <c r="G571" s="27">
        <f>VLOOKUP(A571,'[1]ORÇAMENTO-15KV'!G:H,2,0)*'[1]BASE-15KV'!F571</f>
        <v>0</v>
      </c>
      <c r="H571" s="41">
        <f>VLOOKUP(B571,'[1]DE-PARA 15'!A:D,4,0)*G571</f>
        <v>0</v>
      </c>
    </row>
    <row r="572" spans="1:8" ht="15.75" x14ac:dyDescent="0.3">
      <c r="A572" s="28" t="s">
        <v>88</v>
      </c>
      <c r="B572" s="13">
        <v>90008</v>
      </c>
      <c r="C572" s="18">
        <f>VLOOKUP(B572,'[1]DE-PARA 15'!A:B,2,0)</f>
        <v>1174</v>
      </c>
      <c r="D572" s="42" t="s">
        <v>279</v>
      </c>
      <c r="E572" s="44" t="s">
        <v>224</v>
      </c>
      <c r="F572" s="44">
        <v>20</v>
      </c>
      <c r="G572" s="27">
        <f>VLOOKUP(A572,'[1]ORÇAMENTO-15KV'!G:H,2,0)*'[1]BASE-15KV'!F572</f>
        <v>0</v>
      </c>
      <c r="H572" s="41">
        <f>VLOOKUP(B572,'[1]DE-PARA 15'!A:D,4,0)*G572</f>
        <v>0</v>
      </c>
    </row>
    <row r="573" spans="1:8" x14ac:dyDescent="0.25">
      <c r="A573" s="28" t="s">
        <v>88</v>
      </c>
      <c r="B573" s="13">
        <v>90514</v>
      </c>
      <c r="C573" s="18">
        <f>VLOOKUP(B573,'[1]DE-PARA 15'!A:B,2,0)</f>
        <v>3200</v>
      </c>
      <c r="D573" s="45" t="s">
        <v>311</v>
      </c>
      <c r="E573" s="44" t="s">
        <v>152</v>
      </c>
      <c r="F573" s="44">
        <v>1</v>
      </c>
      <c r="G573" s="27">
        <f>VLOOKUP(A573,'[1]ORÇAMENTO-15KV'!G:H,2,0)*'[1]BASE-15KV'!F573</f>
        <v>0</v>
      </c>
      <c r="H573" s="41">
        <f>VLOOKUP(B573,'[1]DE-PARA 15'!A:D,4,0)*G573</f>
        <v>0</v>
      </c>
    </row>
    <row r="574" spans="1:8" ht="15.75" x14ac:dyDescent="0.3">
      <c r="A574" s="28" t="s">
        <v>88</v>
      </c>
      <c r="B574" s="19">
        <v>90362</v>
      </c>
      <c r="C574" s="19">
        <v>2342</v>
      </c>
      <c r="D574" s="43" t="s">
        <v>161</v>
      </c>
      <c r="E574" s="44" t="s">
        <v>152</v>
      </c>
      <c r="F574" s="44">
        <v>1</v>
      </c>
      <c r="G574" s="27">
        <f>VLOOKUP(A574,'[1]ORÇAMENTO-15KV'!G:H,2,0)*'[1]BASE-15KV'!F574</f>
        <v>0</v>
      </c>
      <c r="H574" s="41">
        <f>VLOOKUP(B574,'[1]DE-PARA 15'!A:D,4,0)*G574</f>
        <v>0</v>
      </c>
    </row>
    <row r="575" spans="1:8" x14ac:dyDescent="0.25">
      <c r="A575" s="28" t="s">
        <v>88</v>
      </c>
      <c r="B575" s="13">
        <v>90409</v>
      </c>
      <c r="C575" s="18">
        <f>VLOOKUP(B575,'[1]DE-PARA 15'!A:B,2,0)</f>
        <v>3069</v>
      </c>
      <c r="D575" s="45" t="s">
        <v>185</v>
      </c>
      <c r="E575" s="44" t="s">
        <v>152</v>
      </c>
      <c r="F575" s="44">
        <v>2</v>
      </c>
      <c r="G575" s="27">
        <f>VLOOKUP(A575,'[1]ORÇAMENTO-15KV'!G:H,2,0)*'[1]BASE-15KV'!F575</f>
        <v>0</v>
      </c>
      <c r="H575" s="41">
        <f>VLOOKUP(B575,'[1]DE-PARA 15'!A:D,4,0)*G575</f>
        <v>0</v>
      </c>
    </row>
    <row r="576" spans="1:8" ht="15.75" x14ac:dyDescent="0.3">
      <c r="A576" s="28" t="s">
        <v>90</v>
      </c>
      <c r="B576" s="13">
        <v>90303</v>
      </c>
      <c r="C576" s="18">
        <f>VLOOKUP(B576,'[1]DE-PARA 15'!A:B,2,0)</f>
        <v>1000</v>
      </c>
      <c r="D576" s="42" t="s">
        <v>308</v>
      </c>
      <c r="E576" s="13" t="s">
        <v>162</v>
      </c>
      <c r="F576" s="44">
        <v>4</v>
      </c>
      <c r="G576" s="27">
        <f>VLOOKUP(A576,'[1]ORÇAMENTO-15KV'!G:H,2,0)*'[1]BASE-15KV'!F576</f>
        <v>0</v>
      </c>
      <c r="H576" s="41">
        <f>VLOOKUP(B576,'[1]DE-PARA 15'!A:D,4,0)*G576</f>
        <v>0</v>
      </c>
    </row>
    <row r="577" spans="1:8" x14ac:dyDescent="0.25">
      <c r="A577" s="28" t="s">
        <v>90</v>
      </c>
      <c r="B577" s="13">
        <v>90518</v>
      </c>
      <c r="C577" s="18">
        <f>VLOOKUP(B577,'[1]DE-PARA 15'!A:B,2,0)</f>
        <v>3068</v>
      </c>
      <c r="D577" s="45" t="s">
        <v>309</v>
      </c>
      <c r="E577" s="44" t="s">
        <v>152</v>
      </c>
      <c r="F577" s="44">
        <v>1</v>
      </c>
      <c r="G577" s="27">
        <f>VLOOKUP(A577,'[1]ORÇAMENTO-15KV'!G:H,2,0)*'[1]BASE-15KV'!F577</f>
        <v>0</v>
      </c>
      <c r="H577" s="41">
        <f>VLOOKUP(B577,'[1]DE-PARA 15'!A:D,4,0)*G577</f>
        <v>0</v>
      </c>
    </row>
    <row r="578" spans="1:8" ht="15.75" x14ac:dyDescent="0.3">
      <c r="A578" s="28" t="s">
        <v>90</v>
      </c>
      <c r="B578" s="13">
        <v>90471</v>
      </c>
      <c r="C578" s="18">
        <f>VLOOKUP(B578,'[1]DE-PARA 15'!A:B,2,0)</f>
        <v>1079</v>
      </c>
      <c r="D578" s="42" t="s">
        <v>221</v>
      </c>
      <c r="E578" s="13" t="s">
        <v>162</v>
      </c>
      <c r="F578" s="44">
        <v>1</v>
      </c>
      <c r="G578" s="27">
        <f>VLOOKUP(A578,'[1]ORÇAMENTO-15KV'!G:H,2,0)*'[1]BASE-15KV'!F578</f>
        <v>0</v>
      </c>
      <c r="H578" s="41">
        <f>VLOOKUP(B578,'[1]DE-PARA 15'!A:D,4,0)*G578</f>
        <v>0</v>
      </c>
    </row>
    <row r="579" spans="1:8" x14ac:dyDescent="0.25">
      <c r="A579" s="28" t="s">
        <v>90</v>
      </c>
      <c r="B579" s="13">
        <v>90255</v>
      </c>
      <c r="C579" s="18">
        <f>VLOOKUP(B579,'[1]DE-PARA 15'!A:B,2,0)</f>
        <v>1109</v>
      </c>
      <c r="D579" s="45" t="s">
        <v>223</v>
      </c>
      <c r="E579" s="44" t="s">
        <v>224</v>
      </c>
      <c r="F579" s="44">
        <v>20</v>
      </c>
      <c r="G579" s="27">
        <f>VLOOKUP(A579,'[1]ORÇAMENTO-15KV'!G:H,2,0)*'[1]BASE-15KV'!F579</f>
        <v>0</v>
      </c>
      <c r="H579" s="41">
        <f>VLOOKUP(B579,'[1]DE-PARA 15'!A:D,4,0)*G579</f>
        <v>0</v>
      </c>
    </row>
    <row r="580" spans="1:8" x14ac:dyDescent="0.25">
      <c r="A580" s="28" t="s">
        <v>90</v>
      </c>
      <c r="B580" s="13">
        <v>90514</v>
      </c>
      <c r="C580" s="18">
        <f>VLOOKUP(B580,'[1]DE-PARA 15'!A:B,2,0)</f>
        <v>3200</v>
      </c>
      <c r="D580" s="45" t="s">
        <v>311</v>
      </c>
      <c r="E580" s="13" t="s">
        <v>162</v>
      </c>
      <c r="F580" s="44">
        <v>1</v>
      </c>
      <c r="G580" s="27">
        <f>VLOOKUP(A580,'[1]ORÇAMENTO-15KV'!G:H,2,0)*'[1]BASE-15KV'!F580</f>
        <v>0</v>
      </c>
      <c r="H580" s="41">
        <f>VLOOKUP(B580,'[1]DE-PARA 15'!A:D,4,0)*G580</f>
        <v>0</v>
      </c>
    </row>
    <row r="581" spans="1:8" ht="15.75" x14ac:dyDescent="0.3">
      <c r="A581" s="28" t="s">
        <v>90</v>
      </c>
      <c r="B581" s="13">
        <v>90295</v>
      </c>
      <c r="C581" s="18">
        <f>VLOOKUP(B581,'[1]DE-PARA 15'!A:B,2,0)</f>
        <v>9000</v>
      </c>
      <c r="D581" s="42" t="s">
        <v>312</v>
      </c>
      <c r="E581" s="13" t="s">
        <v>162</v>
      </c>
      <c r="F581" s="44">
        <v>1</v>
      </c>
      <c r="G581" s="27">
        <f>VLOOKUP(A581,'[1]ORÇAMENTO-15KV'!G:H,2,0)*'[1]BASE-15KV'!F581</f>
        <v>0</v>
      </c>
      <c r="H581" s="41">
        <f>VLOOKUP(B581,'[1]DE-PARA 15'!A:D,4,0)*G581</f>
        <v>0</v>
      </c>
    </row>
    <row r="582" spans="1:8" ht="15.75" x14ac:dyDescent="0.3">
      <c r="A582" s="28" t="s">
        <v>90</v>
      </c>
      <c r="B582" s="19">
        <v>90362</v>
      </c>
      <c r="C582" s="19">
        <v>2342</v>
      </c>
      <c r="D582" s="43" t="s">
        <v>161</v>
      </c>
      <c r="E582" s="44" t="s">
        <v>152</v>
      </c>
      <c r="F582" s="44">
        <v>1</v>
      </c>
      <c r="G582" s="27">
        <f>VLOOKUP(A582,'[1]ORÇAMENTO-15KV'!G:H,2,0)*'[1]BASE-15KV'!F582</f>
        <v>0</v>
      </c>
      <c r="H582" s="41">
        <f>VLOOKUP(B582,'[1]DE-PARA 15'!A:D,4,0)*G582</f>
        <v>0</v>
      </c>
    </row>
    <row r="583" spans="1:8" ht="15.75" x14ac:dyDescent="0.3">
      <c r="A583" s="28" t="s">
        <v>90</v>
      </c>
      <c r="B583" s="19">
        <v>35726</v>
      </c>
      <c r="C583" s="18">
        <v>3640</v>
      </c>
      <c r="D583" s="42" t="s">
        <v>313</v>
      </c>
      <c r="E583" s="44" t="s">
        <v>152</v>
      </c>
      <c r="F583" s="44">
        <v>1</v>
      </c>
      <c r="G583" s="27">
        <f>VLOOKUP(A583,'[1]ORÇAMENTO-15KV'!G:H,2,0)*'[1]BASE-15KV'!F583</f>
        <v>0</v>
      </c>
      <c r="H583" s="41">
        <v>0</v>
      </c>
    </row>
    <row r="584" spans="1:8" x14ac:dyDescent="0.25">
      <c r="A584" s="28" t="s">
        <v>90</v>
      </c>
      <c r="B584" s="44">
        <v>90409</v>
      </c>
      <c r="C584" s="18">
        <f>VLOOKUP(B584,'[1]DE-PARA 15'!A:B,2,0)</f>
        <v>3069</v>
      </c>
      <c r="D584" s="45" t="s">
        <v>185</v>
      </c>
      <c r="E584" s="44" t="s">
        <v>152</v>
      </c>
      <c r="F584" s="44">
        <v>2</v>
      </c>
      <c r="G584" s="27">
        <f>VLOOKUP(A584,'[1]ORÇAMENTO-15KV'!G:H,2,0)*'[1]BASE-15KV'!F584</f>
        <v>0</v>
      </c>
      <c r="H584" s="41">
        <f>VLOOKUP(B584,'[1]DE-PARA 15'!A:D,4,0)*G584</f>
        <v>0</v>
      </c>
    </row>
    <row r="585" spans="1:8" ht="15.75" x14ac:dyDescent="0.3">
      <c r="A585" s="28" t="s">
        <v>50</v>
      </c>
      <c r="B585" s="44">
        <v>2547</v>
      </c>
      <c r="C585" s="18">
        <f>VLOOKUP(B585,'[1]DE-PARA 15'!A:B,2,0)</f>
        <v>3393</v>
      </c>
      <c r="D585" s="42" t="s">
        <v>314</v>
      </c>
      <c r="E585" s="44" t="s">
        <v>152</v>
      </c>
      <c r="F585" s="44">
        <v>1</v>
      </c>
      <c r="G585" s="28">
        <f>VLOOKUP(A585,'[1]ORÇAMENTO-15KV'!G:H,2,0)</f>
        <v>0</v>
      </c>
      <c r="H585" s="41">
        <f>VLOOKUP(B585,'[1]DE-PARA 15'!A:D,4,0)*G585</f>
        <v>0</v>
      </c>
    </row>
    <row r="586" spans="1:8" ht="15.75" x14ac:dyDescent="0.3">
      <c r="A586" s="28" t="s">
        <v>52</v>
      </c>
      <c r="B586" s="53" t="s">
        <v>315</v>
      </c>
      <c r="C586" s="18">
        <f>VLOOKUP(B586,'[1]DE-PARA 15'!A:B,2,0)</f>
        <v>3396</v>
      </c>
      <c r="D586" s="43" t="s">
        <v>316</v>
      </c>
      <c r="E586" s="44" t="s">
        <v>152</v>
      </c>
      <c r="F586" s="44">
        <v>1</v>
      </c>
      <c r="G586" s="28">
        <f>VLOOKUP(A586,'[1]ORÇAMENTO-15KV'!G:H,2,0)</f>
        <v>0</v>
      </c>
      <c r="H586" s="41">
        <f>VLOOKUP(B586,'[1]DE-PARA 15'!A:D,4,0)*G586</f>
        <v>0</v>
      </c>
    </row>
    <row r="587" spans="1:8" ht="15.75" x14ac:dyDescent="0.3">
      <c r="A587" s="28" t="s">
        <v>54</v>
      </c>
      <c r="B587" s="19">
        <v>629751</v>
      </c>
      <c r="C587" s="18">
        <f>VLOOKUP(B587,'[1]DE-PARA 15'!A:B,2,0)</f>
        <v>3465</v>
      </c>
      <c r="D587" s="31" t="s">
        <v>317</v>
      </c>
      <c r="E587" s="44" t="s">
        <v>152</v>
      </c>
      <c r="F587" s="44">
        <v>1</v>
      </c>
      <c r="G587" s="28">
        <f>VLOOKUP(A587,'[1]ORÇAMENTO-15KV'!G:H,2,0)</f>
        <v>0</v>
      </c>
      <c r="H587" s="41">
        <f>VLOOKUP(B587,'[1]DE-PARA 15'!A:D,4,0)*G587</f>
        <v>0</v>
      </c>
    </row>
    <row r="588" spans="1:8" x14ac:dyDescent="0.25">
      <c r="A588" s="28" t="s">
        <v>56</v>
      </c>
      <c r="B588" s="44">
        <v>37674</v>
      </c>
      <c r="C588" s="18">
        <f>VLOOKUP(B588,'[1]DE-PARA 15'!A:B,2,0)</f>
        <v>3165</v>
      </c>
      <c r="D588" s="31" t="s">
        <v>318</v>
      </c>
      <c r="E588" s="44" t="s">
        <v>152</v>
      </c>
      <c r="F588" s="44">
        <v>1</v>
      </c>
      <c r="G588" s="28">
        <f>VLOOKUP(A588,'[1]ORÇAMENTO-15KV'!G:H,2,0)</f>
        <v>0</v>
      </c>
      <c r="H588" s="41">
        <f>VLOOKUP(B588,'[1]DE-PARA 15'!A:D,4,0)*G588</f>
        <v>0</v>
      </c>
    </row>
    <row r="589" spans="1:8" ht="15.75" x14ac:dyDescent="0.3">
      <c r="A589" s="27" t="s">
        <v>144</v>
      </c>
      <c r="B589" s="21">
        <v>32667</v>
      </c>
      <c r="C589" s="19">
        <v>12480</v>
      </c>
      <c r="D589" s="43" t="s">
        <v>319</v>
      </c>
      <c r="E589" s="44" t="s">
        <v>152</v>
      </c>
      <c r="F589" s="44">
        <v>1</v>
      </c>
      <c r="G589" s="28">
        <f>VLOOKUP(A589,'[1]ORÇAMENTO-15KV'!D:E,2,0)</f>
        <v>0</v>
      </c>
      <c r="H589" s="41">
        <f>VLOOKUP(B589,'[1]DE-PARA 15'!A:D,4,0)*G589</f>
        <v>0</v>
      </c>
    </row>
    <row r="590" spans="1:8" ht="15.75" x14ac:dyDescent="0.3">
      <c r="A590" s="27" t="s">
        <v>146</v>
      </c>
      <c r="B590" s="21">
        <v>90353</v>
      </c>
      <c r="C590" s="19">
        <v>12479</v>
      </c>
      <c r="D590" s="43" t="s">
        <v>320</v>
      </c>
      <c r="E590" s="44" t="s">
        <v>152</v>
      </c>
      <c r="F590" s="44">
        <v>1</v>
      </c>
      <c r="G590" s="28">
        <f>VLOOKUP(A590,'[1]ORÇAMENTO-15KV'!D:E,2,0)</f>
        <v>0</v>
      </c>
      <c r="H590" s="41">
        <f>VLOOKUP(B590,'[1]DE-PARA 15'!A:D,4,0)*G590</f>
        <v>0</v>
      </c>
    </row>
    <row r="591" spans="1:8" ht="15.75" x14ac:dyDescent="0.3">
      <c r="A591" s="28" t="s">
        <v>143</v>
      </c>
      <c r="B591" s="19" t="s">
        <v>321</v>
      </c>
      <c r="C591" s="19" t="s">
        <v>322</v>
      </c>
      <c r="D591" s="43" t="s">
        <v>323</v>
      </c>
      <c r="E591" s="52" t="s">
        <v>152</v>
      </c>
      <c r="F591" s="52">
        <v>1</v>
      </c>
      <c r="G591" s="28">
        <f>VLOOKUP(A591,'[1]ORÇAMENTO-15KV'!D:E,2,0)</f>
        <v>0</v>
      </c>
      <c r="H591" s="41">
        <f>VLOOKUP(B591,'[1]DE-PARA 15'!A:D,4,0)*G591</f>
        <v>0</v>
      </c>
    </row>
    <row r="592" spans="1:8" ht="15.75" x14ac:dyDescent="0.3">
      <c r="A592" s="28" t="s">
        <v>145</v>
      </c>
      <c r="B592" s="19" t="s">
        <v>324</v>
      </c>
      <c r="C592" s="19">
        <v>6053</v>
      </c>
      <c r="D592" s="43" t="s">
        <v>325</v>
      </c>
      <c r="E592" s="52" t="s">
        <v>152</v>
      </c>
      <c r="F592" s="52">
        <v>1</v>
      </c>
      <c r="G592" s="28">
        <f>VLOOKUP(A592,'[1]ORÇAMENTO-15KV'!D:E,2,0)</f>
        <v>0</v>
      </c>
      <c r="H592" s="41">
        <f>VLOOKUP(B592,'[1]DE-PARA 15'!A:D,4,0)*G592</f>
        <v>0</v>
      </c>
    </row>
    <row r="593" spans="1:8" ht="15.75" x14ac:dyDescent="0.3">
      <c r="A593" s="28" t="s">
        <v>92</v>
      </c>
      <c r="B593" s="19">
        <v>90461</v>
      </c>
      <c r="C593" s="19">
        <v>1345</v>
      </c>
      <c r="D593" s="28" t="s">
        <v>326</v>
      </c>
      <c r="E593" s="13" t="s">
        <v>162</v>
      </c>
      <c r="F593" s="52">
        <v>3</v>
      </c>
      <c r="G593" s="28">
        <f>VLOOKUP(A593,'[1]ORÇAMENTO-15KV'!G:H,2,0)*F593</f>
        <v>0</v>
      </c>
      <c r="H593" s="41">
        <f>VLOOKUP(B593,'[1]DE-PARA 15'!A:D,4,0)*G593</f>
        <v>0</v>
      </c>
    </row>
    <row r="594" spans="1:8" ht="15.75" x14ac:dyDescent="0.3">
      <c r="A594" s="28" t="s">
        <v>92</v>
      </c>
      <c r="B594" s="19">
        <v>90459</v>
      </c>
      <c r="C594" s="19">
        <v>1191</v>
      </c>
      <c r="D594" s="28" t="s">
        <v>327</v>
      </c>
      <c r="E594" s="13" t="s">
        <v>162</v>
      </c>
      <c r="F594" s="52">
        <v>3</v>
      </c>
      <c r="G594" s="28">
        <f>VLOOKUP(A594,'[1]ORÇAMENTO-15KV'!G:H,2,0)*F594</f>
        <v>0</v>
      </c>
      <c r="H594" s="41">
        <f>VLOOKUP(B594,'[1]DE-PARA 15'!A:D,4,0)*G594</f>
        <v>0</v>
      </c>
    </row>
    <row r="595" spans="1:8" x14ac:dyDescent="0.25">
      <c r="A595" s="28" t="s">
        <v>96</v>
      </c>
      <c r="B595" s="52">
        <v>4603</v>
      </c>
      <c r="C595" s="52">
        <v>3092</v>
      </c>
      <c r="D595" s="28" t="s">
        <v>328</v>
      </c>
      <c r="E595" s="52" t="s">
        <v>152</v>
      </c>
      <c r="F595" s="52">
        <v>1</v>
      </c>
      <c r="G595" s="28">
        <f>VLOOKUP(A595,'[1]ORÇAMENTO-15KV'!G:H,2,0)*F595</f>
        <v>0</v>
      </c>
      <c r="H595" s="41">
        <f>VLOOKUP(B595,'[1]DE-PARA 15'!A:D,4,0)*G595</f>
        <v>0</v>
      </c>
    </row>
    <row r="596" spans="1:8" x14ac:dyDescent="0.25">
      <c r="A596" s="28" t="s">
        <v>96</v>
      </c>
      <c r="B596" s="52">
        <v>50604</v>
      </c>
      <c r="C596" s="52">
        <v>16206</v>
      </c>
      <c r="D596" s="28" t="s">
        <v>329</v>
      </c>
      <c r="E596" s="13" t="s">
        <v>162</v>
      </c>
      <c r="F596" s="52">
        <v>1</v>
      </c>
      <c r="G596" s="28">
        <f>VLOOKUP(A596,'[1]ORÇAMENTO-15KV'!G:H,2,0)*F596</f>
        <v>0</v>
      </c>
      <c r="H596" s="41">
        <f>VLOOKUP(B596,'[1]DE-PARA 15'!A:D,4,0)*G596</f>
        <v>0</v>
      </c>
    </row>
    <row r="597" spans="1:8" x14ac:dyDescent="0.25">
      <c r="A597" s="28" t="s">
        <v>96</v>
      </c>
      <c r="B597" s="52">
        <v>722</v>
      </c>
      <c r="C597" s="52">
        <v>11011</v>
      </c>
      <c r="D597" s="28" t="s">
        <v>330</v>
      </c>
      <c r="E597" s="13" t="s">
        <v>162</v>
      </c>
      <c r="F597" s="52">
        <v>1</v>
      </c>
      <c r="G597" s="28">
        <f>VLOOKUP(A597,'[1]ORÇAMENTO-15KV'!G:H,2,0)*F597</f>
        <v>0</v>
      </c>
      <c r="H597" s="41">
        <f>VLOOKUP(B597,'[1]DE-PARA 15'!A:D,4,0)*G597</f>
        <v>0</v>
      </c>
    </row>
    <row r="598" spans="1:8" x14ac:dyDescent="0.25">
      <c r="A598" s="28" t="s">
        <v>98</v>
      </c>
      <c r="B598" s="52">
        <v>4605</v>
      </c>
      <c r="C598" s="52">
        <v>3093</v>
      </c>
      <c r="D598" s="28" t="s">
        <v>331</v>
      </c>
      <c r="E598" s="52" t="s">
        <v>152</v>
      </c>
      <c r="F598" s="52">
        <v>1</v>
      </c>
      <c r="G598" s="28">
        <f>VLOOKUP(A598,'[1]ORÇAMENTO-15KV'!G:H,2,0)*F598</f>
        <v>0</v>
      </c>
      <c r="H598" s="41">
        <f>VLOOKUP(B598,'[1]DE-PARA 15'!A:D,4,0)*G598</f>
        <v>0</v>
      </c>
    </row>
    <row r="599" spans="1:8" x14ac:dyDescent="0.25">
      <c r="A599" s="28" t="s">
        <v>98</v>
      </c>
      <c r="B599" s="52">
        <v>50604</v>
      </c>
      <c r="C599" s="52">
        <v>16206</v>
      </c>
      <c r="D599" s="28" t="s">
        <v>329</v>
      </c>
      <c r="E599" s="13" t="s">
        <v>162</v>
      </c>
      <c r="F599" s="52">
        <v>1</v>
      </c>
      <c r="G599" s="28">
        <f>VLOOKUP(A599,'[1]ORÇAMENTO-15KV'!G:H,2,0)*F599</f>
        <v>0</v>
      </c>
      <c r="H599" s="41">
        <f>VLOOKUP(B599,'[1]DE-PARA 15'!A:D,4,0)*G599</f>
        <v>0</v>
      </c>
    </row>
    <row r="600" spans="1:8" x14ac:dyDescent="0.25">
      <c r="A600" s="28" t="s">
        <v>98</v>
      </c>
      <c r="B600" s="52">
        <v>722</v>
      </c>
      <c r="C600" s="52">
        <v>11011</v>
      </c>
      <c r="D600" s="28" t="s">
        <v>330</v>
      </c>
      <c r="E600" s="13" t="s">
        <v>162</v>
      </c>
      <c r="F600" s="52">
        <v>1</v>
      </c>
      <c r="G600" s="28">
        <f>VLOOKUP(A600,'[1]ORÇAMENTO-15KV'!G:H,2,0)*F600</f>
        <v>0</v>
      </c>
      <c r="H600" s="41">
        <f>VLOOKUP(B600,'[1]DE-PARA 15'!A:D,4,0)*G600</f>
        <v>0</v>
      </c>
    </row>
    <row r="601" spans="1:8" ht="15.75" x14ac:dyDescent="0.3">
      <c r="A601" s="28" t="s">
        <v>94</v>
      </c>
      <c r="B601" s="21">
        <v>3174</v>
      </c>
      <c r="C601" s="19">
        <v>16040</v>
      </c>
      <c r="D601" s="43" t="s">
        <v>332</v>
      </c>
      <c r="E601" s="52" t="s">
        <v>152</v>
      </c>
      <c r="F601" s="52">
        <v>1</v>
      </c>
      <c r="G601" s="28">
        <f>VLOOKUP(A601,'[1]ORÇAMENTO-15KV'!G:H,2,0)*F601</f>
        <v>0</v>
      </c>
      <c r="H601" s="41">
        <f>VLOOKUP(B601,'[1]DE-PARA 15'!A:D,4,0)*G601</f>
        <v>0</v>
      </c>
    </row>
    <row r="602" spans="1:8" ht="15.75" x14ac:dyDescent="0.3">
      <c r="A602" s="28" t="s">
        <v>94</v>
      </c>
      <c r="B602" s="21">
        <v>607812</v>
      </c>
      <c r="C602" s="19">
        <v>16415</v>
      </c>
      <c r="D602" s="43" t="s">
        <v>333</v>
      </c>
      <c r="E602" s="52" t="s">
        <v>152</v>
      </c>
      <c r="F602" s="52">
        <v>3</v>
      </c>
      <c r="G602" s="28">
        <f>VLOOKUP(A602,'[1]ORÇAMENTO-15KV'!G:H,2,0)*F602</f>
        <v>0</v>
      </c>
      <c r="H602" s="41">
        <f>VLOOKUP(B602,'[1]DE-PARA 15'!A:D,4,0)*G602</f>
        <v>0</v>
      </c>
    </row>
    <row r="603" spans="1:8" x14ac:dyDescent="0.25">
      <c r="A603" s="28" t="s">
        <v>94</v>
      </c>
      <c r="B603" s="52">
        <v>3369</v>
      </c>
      <c r="C603" s="52">
        <v>21206</v>
      </c>
      <c r="D603" s="28" t="s">
        <v>334</v>
      </c>
      <c r="E603" s="52" t="s">
        <v>152</v>
      </c>
      <c r="F603" s="52">
        <v>2</v>
      </c>
      <c r="G603" s="28">
        <f>VLOOKUP(A603,'[1]ORÇAMENTO-15KV'!G:H,2,0)*F603</f>
        <v>0</v>
      </c>
      <c r="H603" s="41">
        <f>VLOOKUP(B603,'[1]DE-PARA 15'!A:D,4,0)*G603</f>
        <v>0</v>
      </c>
    </row>
    <row r="604" spans="1:8" x14ac:dyDescent="0.25">
      <c r="A604" s="28" t="s">
        <v>94</v>
      </c>
      <c r="B604" s="52" t="s">
        <v>335</v>
      </c>
      <c r="C604" s="52">
        <v>91931</v>
      </c>
      <c r="D604" s="28" t="s">
        <v>336</v>
      </c>
      <c r="E604" s="52" t="s">
        <v>224</v>
      </c>
      <c r="F604" s="52">
        <v>15</v>
      </c>
      <c r="G604" s="28">
        <f>VLOOKUP(A604,'[1]ORÇAMENTO-15KV'!G:H,2,0)*F604</f>
        <v>0</v>
      </c>
      <c r="H604" s="41">
        <f>VLOOKUP(B604,'[1]DE-PARA 15'!A:D,4,0)*G604</f>
        <v>0</v>
      </c>
    </row>
    <row r="605" spans="1:8" x14ac:dyDescent="0.25">
      <c r="A605" s="28" t="s">
        <v>94</v>
      </c>
      <c r="B605" s="52">
        <v>40</v>
      </c>
      <c r="C605" s="52">
        <v>91932</v>
      </c>
      <c r="D605" s="28" t="s">
        <v>337</v>
      </c>
      <c r="E605" s="52" t="s">
        <v>224</v>
      </c>
      <c r="F605" s="52">
        <v>15</v>
      </c>
      <c r="G605" s="28">
        <f>VLOOKUP(A605,'[1]ORÇAMENTO-15KV'!G:H,2,0)*F605</f>
        <v>0</v>
      </c>
      <c r="H605" s="41">
        <f>VLOOKUP(B605,'[1]DE-PARA 15'!A:D,4,0)*G605</f>
        <v>0</v>
      </c>
    </row>
    <row r="606" spans="1:8" x14ac:dyDescent="0.25">
      <c r="A606" s="28" t="s">
        <v>94</v>
      </c>
      <c r="B606" s="52" t="s">
        <v>338</v>
      </c>
      <c r="C606" s="52">
        <v>91929</v>
      </c>
      <c r="D606" s="28" t="s">
        <v>339</v>
      </c>
      <c r="E606" s="52" t="s">
        <v>224</v>
      </c>
      <c r="F606" s="52">
        <v>15</v>
      </c>
      <c r="G606" s="28">
        <f>VLOOKUP(A606,'[1]ORÇAMENTO-15KV'!G:H,2,0)*F606</f>
        <v>0</v>
      </c>
      <c r="H606" s="41">
        <f>VLOOKUP(B606,'[1]DE-PARA 15'!A:D,4,0)*G606</f>
        <v>0</v>
      </c>
    </row>
    <row r="607" spans="1:8" x14ac:dyDescent="0.25">
      <c r="A607" s="28" t="s">
        <v>94</v>
      </c>
      <c r="B607" s="52">
        <v>54</v>
      </c>
      <c r="C607" s="52">
        <v>91930</v>
      </c>
      <c r="D607" s="28" t="s">
        <v>340</v>
      </c>
      <c r="E607" s="52" t="s">
        <v>224</v>
      </c>
      <c r="F607" s="52">
        <v>15</v>
      </c>
      <c r="G607" s="28">
        <f>VLOOKUP(A607,'[1]ORÇAMENTO-15KV'!G:H,2,0)*F607</f>
        <v>0</v>
      </c>
      <c r="H607" s="54">
        <f>VLOOKUP(B607,'[1]DE-PARA 15'!A:D,4,0)*G607</f>
        <v>0</v>
      </c>
    </row>
    <row r="608" spans="1:8" x14ac:dyDescent="0.25">
      <c r="A608" s="28" t="s">
        <v>94</v>
      </c>
      <c r="B608" s="52">
        <v>62111</v>
      </c>
      <c r="C608" s="52">
        <v>4002</v>
      </c>
      <c r="D608" s="28" t="s">
        <v>341</v>
      </c>
      <c r="E608" s="52" t="s">
        <v>152</v>
      </c>
      <c r="F608" s="52">
        <v>3</v>
      </c>
      <c r="G608" s="28">
        <f>VLOOKUP(A608,'[1]ORÇAMENTO-15KV'!G:H,2,0)*F608</f>
        <v>0</v>
      </c>
      <c r="H608" s="54">
        <v>0</v>
      </c>
    </row>
    <row r="609" spans="1:8" x14ac:dyDescent="0.25">
      <c r="A609" s="28" t="s">
        <v>94</v>
      </c>
      <c r="B609" s="52" t="s">
        <v>342</v>
      </c>
      <c r="C609" s="52">
        <v>1581</v>
      </c>
      <c r="D609" s="28" t="s">
        <v>343</v>
      </c>
      <c r="E609" s="52" t="s">
        <v>152</v>
      </c>
      <c r="F609" s="52">
        <v>40</v>
      </c>
      <c r="G609" s="28">
        <f>VLOOKUP(A609,'[1]ORÇAMENTO-15KV'!G:H,2,0)*F609</f>
        <v>0</v>
      </c>
      <c r="H609" s="54">
        <v>0</v>
      </c>
    </row>
    <row r="610" spans="1:8" x14ac:dyDescent="0.25">
      <c r="A610" s="28" t="s">
        <v>94</v>
      </c>
      <c r="B610" s="52">
        <v>6910</v>
      </c>
      <c r="C610" s="52">
        <v>9007</v>
      </c>
      <c r="D610" s="28" t="s">
        <v>344</v>
      </c>
      <c r="E610" s="52" t="s">
        <v>152</v>
      </c>
      <c r="F610" s="52">
        <v>9</v>
      </c>
      <c r="G610" s="28">
        <f>VLOOKUP(A610,'[1]ORÇAMENTO-15KV'!G:H,2,0)*F610</f>
        <v>0</v>
      </c>
      <c r="H610" s="41">
        <f>VLOOKUP(B610,'[1]DE-PARA 15'!A:D,4,0)*G610</f>
        <v>0</v>
      </c>
    </row>
    <row r="611" spans="1:8" x14ac:dyDescent="0.25">
      <c r="A611" s="28" t="s">
        <v>94</v>
      </c>
      <c r="B611" s="52">
        <v>90414</v>
      </c>
      <c r="C611" s="52">
        <v>1038</v>
      </c>
      <c r="D611" s="28" t="s">
        <v>345</v>
      </c>
      <c r="E611" s="13" t="s">
        <v>162</v>
      </c>
      <c r="F611" s="52">
        <v>2</v>
      </c>
      <c r="G611" s="28">
        <f>VLOOKUP(A611,'[1]ORÇAMENTO-15KV'!G:H,2,0)*F611</f>
        <v>0</v>
      </c>
      <c r="H611" s="41">
        <f>VLOOKUP(B611,'[1]DE-PARA 15'!A:D,4,0)*G611</f>
        <v>0</v>
      </c>
    </row>
    <row r="612" spans="1:8" ht="15.75" x14ac:dyDescent="0.3">
      <c r="A612" s="27" t="s">
        <v>346</v>
      </c>
      <c r="B612" s="21">
        <v>90523</v>
      </c>
      <c r="C612" s="18">
        <f>VLOOKUP(B612,'[1]DE-PARA 15'!A:B,2,0)</f>
        <v>7205</v>
      </c>
      <c r="D612" s="43" t="s">
        <v>192</v>
      </c>
      <c r="E612" s="13" t="s">
        <v>152</v>
      </c>
      <c r="F612" s="13">
        <v>1</v>
      </c>
      <c r="G612" s="28">
        <f>VLOOKUP(A612,'[1]ORÇAMENTO-15KV'!D:E,2,0)*F612</f>
        <v>0</v>
      </c>
      <c r="H612" s="41">
        <f>VLOOKUP(B612,'[1]DE-PARA 15'!A:D,4,0)*G612</f>
        <v>0</v>
      </c>
    </row>
    <row r="613" spans="1:8" ht="15.75" x14ac:dyDescent="0.3">
      <c r="A613" s="27" t="s">
        <v>347</v>
      </c>
      <c r="B613" s="21">
        <v>90207</v>
      </c>
      <c r="C613" s="18">
        <f>VLOOKUP(B613,'[1]DE-PARA 15'!A:B,2,0)</f>
        <v>28006</v>
      </c>
      <c r="D613" s="43" t="s">
        <v>201</v>
      </c>
      <c r="E613" s="13" t="s">
        <v>152</v>
      </c>
      <c r="F613" s="52">
        <v>1</v>
      </c>
      <c r="G613" s="28">
        <f>VLOOKUP(A613,'[1]ORÇAMENTO-15KV'!D:E,2,0)*F613</f>
        <v>0</v>
      </c>
      <c r="H613" s="41">
        <f>VLOOKUP(B613,'[1]DE-PARA 15'!A:D,4,0)*G613</f>
        <v>0</v>
      </c>
    </row>
  </sheetData>
  <autoFilter ref="A1:H613" xr:uid="{D234C09A-E7BF-4BA1-BF90-F18440AE6448}"/>
  <conditionalFormatting sqref="C11">
    <cfRule type="duplicateValues" dxfId="83" priority="69"/>
  </conditionalFormatting>
  <conditionalFormatting sqref="C11">
    <cfRule type="duplicateValues" dxfId="82" priority="70"/>
  </conditionalFormatting>
  <conditionalFormatting sqref="C34">
    <cfRule type="duplicateValues" dxfId="81" priority="67"/>
  </conditionalFormatting>
  <conditionalFormatting sqref="C34">
    <cfRule type="duplicateValues" dxfId="80" priority="68"/>
  </conditionalFormatting>
  <conditionalFormatting sqref="C35">
    <cfRule type="duplicateValues" dxfId="79" priority="65"/>
  </conditionalFormatting>
  <conditionalFormatting sqref="C35">
    <cfRule type="duplicateValues" dxfId="78" priority="66"/>
  </conditionalFormatting>
  <conditionalFormatting sqref="C44">
    <cfRule type="duplicateValues" dxfId="77" priority="63"/>
  </conditionalFormatting>
  <conditionalFormatting sqref="C44">
    <cfRule type="duplicateValues" dxfId="76" priority="64"/>
  </conditionalFormatting>
  <conditionalFormatting sqref="C45">
    <cfRule type="duplicateValues" dxfId="75" priority="61"/>
  </conditionalFormatting>
  <conditionalFormatting sqref="C45">
    <cfRule type="duplicateValues" dxfId="74" priority="62"/>
  </conditionalFormatting>
  <conditionalFormatting sqref="C54">
    <cfRule type="duplicateValues" dxfId="73" priority="59"/>
  </conditionalFormatting>
  <conditionalFormatting sqref="C54">
    <cfRule type="duplicateValues" dxfId="72" priority="60"/>
  </conditionalFormatting>
  <conditionalFormatting sqref="C55">
    <cfRule type="duplicateValues" dxfId="71" priority="57"/>
  </conditionalFormatting>
  <conditionalFormatting sqref="C55">
    <cfRule type="duplicateValues" dxfId="70" priority="58"/>
  </conditionalFormatting>
  <conditionalFormatting sqref="C64">
    <cfRule type="duplicateValues" dxfId="69" priority="55"/>
  </conditionalFormatting>
  <conditionalFormatting sqref="C64">
    <cfRule type="duplicateValues" dxfId="68" priority="56"/>
  </conditionalFormatting>
  <conditionalFormatting sqref="C74">
    <cfRule type="duplicateValues" dxfId="67" priority="53"/>
  </conditionalFormatting>
  <conditionalFormatting sqref="C74">
    <cfRule type="duplicateValues" dxfId="66" priority="54"/>
  </conditionalFormatting>
  <conditionalFormatting sqref="C84">
    <cfRule type="duplicateValues" dxfId="65" priority="51"/>
  </conditionalFormatting>
  <conditionalFormatting sqref="C84">
    <cfRule type="duplicateValues" dxfId="64" priority="52"/>
  </conditionalFormatting>
  <conditionalFormatting sqref="C94">
    <cfRule type="duplicateValues" dxfId="63" priority="49"/>
  </conditionalFormatting>
  <conditionalFormatting sqref="C94">
    <cfRule type="duplicateValues" dxfId="62" priority="50"/>
  </conditionalFormatting>
  <conditionalFormatting sqref="C104">
    <cfRule type="duplicateValues" dxfId="61" priority="47"/>
  </conditionalFormatting>
  <conditionalFormatting sqref="C104">
    <cfRule type="duplicateValues" dxfId="60" priority="48"/>
  </conditionalFormatting>
  <conditionalFormatting sqref="C114">
    <cfRule type="duplicateValues" dxfId="59" priority="45"/>
  </conditionalFormatting>
  <conditionalFormatting sqref="C114">
    <cfRule type="duplicateValues" dxfId="58" priority="46"/>
  </conditionalFormatting>
  <conditionalFormatting sqref="C127">
    <cfRule type="duplicateValues" dxfId="57" priority="43"/>
  </conditionalFormatting>
  <conditionalFormatting sqref="C127">
    <cfRule type="duplicateValues" dxfId="56" priority="44"/>
  </conditionalFormatting>
  <conditionalFormatting sqref="C141">
    <cfRule type="duplicateValues" dxfId="55" priority="41"/>
  </conditionalFormatting>
  <conditionalFormatting sqref="C141">
    <cfRule type="duplicateValues" dxfId="54" priority="42"/>
  </conditionalFormatting>
  <conditionalFormatting sqref="C155">
    <cfRule type="duplicateValues" dxfId="53" priority="39"/>
  </conditionalFormatting>
  <conditionalFormatting sqref="C155">
    <cfRule type="duplicateValues" dxfId="52" priority="40"/>
  </conditionalFormatting>
  <conditionalFormatting sqref="C221">
    <cfRule type="duplicateValues" dxfId="51" priority="37"/>
  </conditionalFormatting>
  <conditionalFormatting sqref="C221">
    <cfRule type="duplicateValues" dxfId="50" priority="38"/>
  </conditionalFormatting>
  <conditionalFormatting sqref="C242">
    <cfRule type="duplicateValues" dxfId="49" priority="35"/>
  </conditionalFormatting>
  <conditionalFormatting sqref="C242">
    <cfRule type="duplicateValues" dxfId="48" priority="36"/>
  </conditionalFormatting>
  <conditionalFormatting sqref="C272">
    <cfRule type="duplicateValues" dxfId="47" priority="33"/>
  </conditionalFormatting>
  <conditionalFormatting sqref="C272">
    <cfRule type="duplicateValues" dxfId="46" priority="34"/>
  </conditionalFormatting>
  <conditionalFormatting sqref="C305">
    <cfRule type="duplicateValues" dxfId="45" priority="31"/>
  </conditionalFormatting>
  <conditionalFormatting sqref="C305">
    <cfRule type="duplicateValues" dxfId="44" priority="32"/>
  </conditionalFormatting>
  <conditionalFormatting sqref="C316">
    <cfRule type="duplicateValues" dxfId="43" priority="29"/>
  </conditionalFormatting>
  <conditionalFormatting sqref="C316">
    <cfRule type="duplicateValues" dxfId="42" priority="30"/>
  </conditionalFormatting>
  <conditionalFormatting sqref="C327">
    <cfRule type="duplicateValues" dxfId="41" priority="27"/>
  </conditionalFormatting>
  <conditionalFormatting sqref="C327">
    <cfRule type="duplicateValues" dxfId="40" priority="28"/>
  </conditionalFormatting>
  <conditionalFormatting sqref="C339">
    <cfRule type="duplicateValues" dxfId="39" priority="25"/>
  </conditionalFormatting>
  <conditionalFormatting sqref="C339">
    <cfRule type="duplicateValues" dxfId="38" priority="26"/>
  </conditionalFormatting>
  <conditionalFormatting sqref="C561">
    <cfRule type="duplicateValues" dxfId="37" priority="23"/>
  </conditionalFormatting>
  <conditionalFormatting sqref="C561">
    <cfRule type="duplicateValues" dxfId="36" priority="24"/>
  </conditionalFormatting>
  <conditionalFormatting sqref="C566">
    <cfRule type="duplicateValues" dxfId="35" priority="21"/>
  </conditionalFormatting>
  <conditionalFormatting sqref="C566">
    <cfRule type="duplicateValues" dxfId="34" priority="22"/>
  </conditionalFormatting>
  <conditionalFormatting sqref="C574">
    <cfRule type="duplicateValues" dxfId="33" priority="19"/>
  </conditionalFormatting>
  <conditionalFormatting sqref="C574">
    <cfRule type="duplicateValues" dxfId="32" priority="20"/>
  </conditionalFormatting>
  <conditionalFormatting sqref="C582">
    <cfRule type="duplicateValues" dxfId="31" priority="17"/>
  </conditionalFormatting>
  <conditionalFormatting sqref="C582">
    <cfRule type="duplicateValues" dxfId="30" priority="18"/>
  </conditionalFormatting>
  <conditionalFormatting sqref="C590">
    <cfRule type="duplicateValues" dxfId="29" priority="15"/>
  </conditionalFormatting>
  <conditionalFormatting sqref="C590">
    <cfRule type="duplicateValues" dxfId="28" priority="16"/>
  </conditionalFormatting>
  <conditionalFormatting sqref="C589">
    <cfRule type="duplicateValues" dxfId="27" priority="13"/>
  </conditionalFormatting>
  <conditionalFormatting sqref="C589">
    <cfRule type="duplicateValues" dxfId="26" priority="14"/>
  </conditionalFormatting>
  <conditionalFormatting sqref="C591:C592">
    <cfRule type="duplicateValues" dxfId="25" priority="11"/>
  </conditionalFormatting>
  <conditionalFormatting sqref="C591:C592">
    <cfRule type="duplicateValues" dxfId="24" priority="12"/>
  </conditionalFormatting>
  <conditionalFormatting sqref="C375">
    <cfRule type="duplicateValues" dxfId="23" priority="9"/>
  </conditionalFormatting>
  <conditionalFormatting sqref="C375">
    <cfRule type="duplicateValues" dxfId="22" priority="10"/>
  </conditionalFormatting>
  <conditionalFormatting sqref="C593:C594">
    <cfRule type="duplicateValues" dxfId="21" priority="7"/>
  </conditionalFormatting>
  <conditionalFormatting sqref="C593:C594">
    <cfRule type="duplicateValues" dxfId="20" priority="8"/>
  </conditionalFormatting>
  <conditionalFormatting sqref="C506">
    <cfRule type="duplicateValues" dxfId="19" priority="5"/>
  </conditionalFormatting>
  <conditionalFormatting sqref="C506">
    <cfRule type="duplicateValues" dxfId="18" priority="6"/>
  </conditionalFormatting>
  <conditionalFormatting sqref="C601">
    <cfRule type="duplicateValues" dxfId="17" priority="3"/>
  </conditionalFormatting>
  <conditionalFormatting sqref="C601">
    <cfRule type="duplicateValues" dxfId="16" priority="4"/>
  </conditionalFormatting>
  <conditionalFormatting sqref="C602">
    <cfRule type="duplicateValues" dxfId="15" priority="1"/>
  </conditionalFormatting>
  <conditionalFormatting sqref="C602">
    <cfRule type="duplicateValues" dxfId="14" priority="2"/>
  </conditionalFormatting>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dePara</vt:lpstr>
      <vt:lpstr>base15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 Satel</dc:creator>
  <cp:lastModifiedBy>Administrador Satel</cp:lastModifiedBy>
  <dcterms:created xsi:type="dcterms:W3CDTF">2021-01-21T19:08:38Z</dcterms:created>
  <dcterms:modified xsi:type="dcterms:W3CDTF">2021-01-22T18:09:40Z</dcterms:modified>
</cp:coreProperties>
</file>