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2932" yWindow="-108" windowWidth="23256" windowHeight="13176" tabRatio="879" firstSheet="0" activeTab="15" autoFilterDateGrouping="1"/>
  </bookViews>
  <sheets>
    <sheet xmlns:r="http://schemas.openxmlformats.org/officeDocument/2006/relationships" name="PM-18" sheetId="1" state="visible" r:id="rId1"/>
    <sheet xmlns:r="http://schemas.openxmlformats.org/officeDocument/2006/relationships" name="PM-19" sheetId="2" state="visible" r:id="rId2"/>
    <sheet xmlns:r="http://schemas.openxmlformats.org/officeDocument/2006/relationships" name="PM-20" sheetId="3" state="visible" r:id="rId3"/>
    <sheet xmlns:r="http://schemas.openxmlformats.org/officeDocument/2006/relationships" name="PM-10" sheetId="4" state="visible" r:id="rId4"/>
    <sheet xmlns:r="http://schemas.openxmlformats.org/officeDocument/2006/relationships" name="PM-09" sheetId="5" state="visible" r:id="rId5"/>
    <sheet xmlns:r="http://schemas.openxmlformats.org/officeDocument/2006/relationships" name="PM-12" sheetId="6" state="visible" r:id="rId6"/>
    <sheet xmlns:r="http://schemas.openxmlformats.org/officeDocument/2006/relationships" name="PM-13" sheetId="7" state="visible" r:id="rId7"/>
    <sheet xmlns:r="http://schemas.openxmlformats.org/officeDocument/2006/relationships" name="PM-08" sheetId="8" state="visible" r:id="rId8"/>
    <sheet xmlns:r="http://schemas.openxmlformats.org/officeDocument/2006/relationships" name="PM-14" sheetId="9" state="visible" r:id="rId9"/>
    <sheet xmlns:r="http://schemas.openxmlformats.org/officeDocument/2006/relationships" name="PM-11" sheetId="10" state="visible" r:id="rId10"/>
    <sheet xmlns:r="http://schemas.openxmlformats.org/officeDocument/2006/relationships" name="PM-15" sheetId="11" state="visible" r:id="rId11"/>
    <sheet xmlns:r="http://schemas.openxmlformats.org/officeDocument/2006/relationships" name="PM-16" sheetId="12" state="visible" r:id="rId12"/>
    <sheet xmlns:r="http://schemas.openxmlformats.org/officeDocument/2006/relationships" name="PM-06" sheetId="13" state="visible" r:id="rId13"/>
    <sheet xmlns:r="http://schemas.openxmlformats.org/officeDocument/2006/relationships" name="FINAL" sheetId="14" state="visible" r:id="rId14"/>
    <sheet xmlns:r="http://schemas.openxmlformats.org/officeDocument/2006/relationships" name="SRV-FOR-0130" sheetId="15" state="visible" r:id="rId15"/>
    <sheet xmlns:r="http://schemas.openxmlformats.org/officeDocument/2006/relationships" name="DADOS DO CLIENTE" sheetId="16" state="visible" r:id="rId16"/>
  </sheets>
  <definedNames>
    <definedName name="_xlnm.Print_Area" localSheetId="0">'PM-18'!$A$1:$AT$87</definedName>
    <definedName name="_xlnm.Print_Area" localSheetId="1">'PM-19'!$A$1:$AT$87</definedName>
    <definedName name="_xlnm.Print_Area" localSheetId="2">'PM-20'!$A$1:$AT$87</definedName>
    <definedName name="_xlnm.Print_Area" localSheetId="3">'PM-10'!$A$1:$AT$87</definedName>
    <definedName name="_xlnm.Print_Area" localSheetId="4">'PM-09'!$A$1:$AT$87</definedName>
    <definedName name="_xlnm.Print_Area" localSheetId="5">'PM-12'!$A$1:$AT$87</definedName>
    <definedName name="_xlnm.Print_Area" localSheetId="6">'PM-13'!$A$1:$AT$87</definedName>
    <definedName name="_xlnm.Print_Area" localSheetId="7">'PM-08'!$A$1:$AT$87</definedName>
    <definedName name="_xlnm.Print_Area" localSheetId="8">'PM-14'!$A$1:$AT$87</definedName>
    <definedName name="_xlnm.Print_Area" localSheetId="9">'PM-11'!$A$1:$AT$87</definedName>
    <definedName name="_xlnm.Print_Area" localSheetId="10">'PM-15'!$A$1:$AT$87</definedName>
    <definedName name="_xlnm.Print_Area" localSheetId="11">'PM-16'!$A$1:$AT$87</definedName>
    <definedName name="_xlnm.Print_Area" localSheetId="12">'PM-06'!$A$1:$AT$87</definedName>
    <definedName name="_xlnm.Print_Area" localSheetId="13">'FINAL'!$A$1:$K$144</definedName>
    <definedName name="_xlnm.Print_Area" localSheetId="14">'SRV-FOR-0130'!$B$1:$BC$205</definedName>
  </definedNames>
  <calcPr calcId="191029" fullCalcOnLoad="1"/>
</workbook>
</file>

<file path=xl/styles.xml><?xml version="1.0" encoding="utf-8"?>
<styleSheet xmlns="http://schemas.openxmlformats.org/spreadsheetml/2006/main">
  <numFmts count="6">
    <numFmt numFmtId="164" formatCode="000000"/>
    <numFmt numFmtId="165" formatCode="0.0"/>
    <numFmt numFmtId="166" formatCode="[$-F400]h:mm:ss\ AM/PM"/>
    <numFmt numFmtId="167" formatCode="0.000"/>
    <numFmt numFmtId="168" formatCode="h:mm;@"/>
    <numFmt numFmtId="169" formatCode="00000\-000"/>
  </numFmts>
  <fonts count="32">
    <font>
      <name val="Arial"/>
      <family val="2"/>
      <sz val="10"/>
    </font>
    <font>
      <name val="Calibri"/>
      <family val="2"/>
      <color theme="1"/>
      <sz val="11"/>
      <scheme val="minor"/>
    </font>
    <font>
      <name val="Calibri"/>
      <family val="2"/>
      <sz val="12"/>
      <scheme val="minor"/>
    </font>
    <font>
      <name val="Calibri"/>
      <family val="2"/>
      <sz val="20"/>
      <scheme val="minor"/>
    </font>
    <font>
      <name val="Calibri"/>
      <family val="2"/>
      <b val="1"/>
      <sz val="12"/>
      <scheme val="minor"/>
    </font>
    <font>
      <name val="Calibri"/>
      <family val="2"/>
      <b val="1"/>
      <sz val="8"/>
      <scheme val="minor"/>
    </font>
    <font>
      <name val="Calibri"/>
      <family val="2"/>
      <sz val="8"/>
      <scheme val="minor"/>
    </font>
    <font>
      <name val="Calibri"/>
      <family val="2"/>
      <sz val="12"/>
    </font>
    <font>
      <name val="Calibri"/>
      <family val="2"/>
      <b val="1"/>
      <sz val="12"/>
    </font>
    <font>
      <name val="Calibri"/>
      <family val="2"/>
      <sz val="10"/>
      <scheme val="minor"/>
    </font>
    <font>
      <name val="Calibri"/>
      <family val="2"/>
      <b val="1"/>
      <sz val="11"/>
      <scheme val="minor"/>
    </font>
    <font>
      <name val="Calibri"/>
      <family val="2"/>
      <sz val="11"/>
      <scheme val="minor"/>
    </font>
    <font>
      <name val="Calibri"/>
      <family val="2"/>
      <sz val="10"/>
    </font>
    <font>
      <name val="Arial"/>
      <family val="2"/>
      <color rgb="FFFF0000"/>
      <sz val="10"/>
    </font>
    <font>
      <name val="Calibri"/>
      <family val="2"/>
      <color rgb="FFFF0000"/>
      <sz val="8"/>
      <scheme val="minor"/>
    </font>
    <font>
      <name val="Calibri"/>
      <family val="2"/>
      <color rgb="FF000000"/>
      <sz val="11"/>
    </font>
    <font>
      <name val="Arial"/>
      <family val="2"/>
      <b val="1"/>
      <sz val="20"/>
    </font>
    <font>
      <name val="Calibri"/>
      <family val="2"/>
      <b val="1"/>
      <color theme="1"/>
      <sz val="11"/>
      <scheme val="minor"/>
    </font>
    <font>
      <name val="Calibri"/>
      <family val="2"/>
      <color theme="0"/>
      <sz val="11"/>
      <scheme val="minor"/>
    </font>
    <font>
      <name val="Calibri"/>
      <family val="2"/>
      <color theme="1"/>
      <sz val="10"/>
      <scheme val="minor"/>
    </font>
    <font>
      <name val="Calibri"/>
      <family val="2"/>
      <color theme="1"/>
      <sz val="30"/>
      <scheme val="minor"/>
    </font>
    <font>
      <name val="Calibri"/>
      <family val="2"/>
      <color theme="10"/>
      <sz val="11"/>
      <u val="single"/>
      <scheme val="minor"/>
    </font>
    <font>
      <name val="Arial"/>
      <family val="2"/>
      <color theme="1"/>
      <sz val="11"/>
    </font>
    <font>
      <name val="Calibri"/>
      <family val="2"/>
      <b val="1"/>
      <color rgb="FFFF0000"/>
      <sz val="10"/>
      <scheme val="minor"/>
    </font>
    <font>
      <name val="Calibri"/>
      <family val="2"/>
      <b val="1"/>
      <color rgb="FFFF0000"/>
      <sz val="12"/>
      <scheme val="minor"/>
    </font>
    <font>
      <name val="Calibri"/>
      <family val="2"/>
      <b val="1"/>
      <color rgb="FFFF0000"/>
      <sz val="11"/>
      <scheme val="minor"/>
    </font>
    <font>
      <name val="Calibri"/>
      <family val="2"/>
      <color theme="1"/>
      <sz val="8"/>
      <scheme val="minor"/>
    </font>
    <font>
      <name val="Calibri"/>
      <family val="2"/>
      <color theme="1"/>
      <sz val="14"/>
      <scheme val="minor"/>
    </font>
    <font>
      <name val="Calibri"/>
      <family val="2"/>
      <b val="1"/>
      <color theme="1"/>
      <sz val="12"/>
      <scheme val="minor"/>
    </font>
    <font>
      <name val="Calibri"/>
      <family val="2"/>
      <b val="1"/>
      <color theme="1"/>
      <sz val="14"/>
      <scheme val="minor"/>
    </font>
    <font>
      <name val="Calibri"/>
      <family val="2"/>
      <color theme="2" tint="-0.249977111117893"/>
      <sz val="11"/>
      <scheme val="minor"/>
    </font>
    <font>
      <name val="Calibri"/>
      <family val="2"/>
      <b val="1"/>
      <color rgb="FF303030"/>
      <sz val="11"/>
      <scheme val="minor"/>
    </font>
  </fonts>
  <fills count="10">
    <fill>
      <patternFill/>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theme="0" tint="-0.499984740745262"/>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
      <left/>
      <right style="thin">
        <color indexed="64"/>
      </right>
      <top style="thin">
        <color theme="0" tint="-0.499984740745262"/>
      </top>
      <bottom/>
      <diagonal/>
    </border>
    <border>
      <left/>
      <right/>
      <top style="double">
        <color indexed="64"/>
      </top>
      <bottom/>
      <diagonal/>
    </border>
    <border>
      <left/>
      <right style="thin">
        <color theme="0" tint="-0.499984740745262"/>
      </right>
      <top style="medium">
        <color indexed="64"/>
      </top>
      <bottom/>
      <diagonal/>
    </border>
  </borders>
  <cellStyleXfs count="3">
    <xf numFmtId="0" fontId="0" fillId="0" borderId="0"/>
    <xf numFmtId="0" fontId="1" fillId="0" borderId="0"/>
    <xf numFmtId="0" fontId="21" fillId="0" borderId="0"/>
  </cellStyleXfs>
  <cellXfs count="365">
    <xf numFmtId="0" fontId="0" fillId="0" borderId="0" pivotButton="0" quotePrefix="0" xfId="0"/>
    <xf numFmtId="0" fontId="2" fillId="3" borderId="0" applyAlignment="1" applyProtection="1" pivotButton="0" quotePrefix="0" xfId="0">
      <alignment horizontal="center" vertical="center"/>
      <protection locked="0" hidden="0"/>
    </xf>
    <xf numFmtId="0" fontId="2"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protection locked="0" hidden="0"/>
    </xf>
    <xf numFmtId="0" fontId="2" fillId="3" borderId="7" applyAlignment="1" applyProtection="1" pivotButton="0" quotePrefix="0" xfId="0">
      <alignment horizontal="center" vertical="center"/>
      <protection locked="0" hidden="0"/>
    </xf>
    <xf numFmtId="0" fontId="2" fillId="3" borderId="1" applyAlignment="1" applyProtection="1" pivotButton="0" quotePrefix="0" xfId="0">
      <alignment horizontal="center" vertical="center"/>
      <protection locked="0" hidden="0"/>
    </xf>
    <xf numFmtId="0" fontId="2" fillId="3" borderId="9" applyAlignment="1" applyProtection="1" pivotButton="0" quotePrefix="0" xfId="0">
      <alignment horizontal="center" vertical="center"/>
      <protection locked="0" hidden="0"/>
    </xf>
    <xf numFmtId="0" fontId="2" fillId="0" borderId="0" applyAlignment="1" applyProtection="1" pivotButton="0" quotePrefix="0" xfId="0">
      <alignment vertical="center"/>
      <protection locked="0" hidden="0"/>
    </xf>
    <xf numFmtId="0" fontId="4"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wrapText="1"/>
      <protection locked="0" hidden="0"/>
    </xf>
    <xf numFmtId="0" fontId="2" fillId="3" borderId="2" applyAlignment="1" applyProtection="1" pivotButton="0" quotePrefix="0" xfId="0">
      <alignment horizontal="center" vertical="center"/>
      <protection locked="0" hidden="0"/>
    </xf>
    <xf numFmtId="0" fontId="2" fillId="0" borderId="13"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164" fontId="6" fillId="0" borderId="0" applyAlignment="1" applyProtection="1" pivotButton="0" quotePrefix="0" xfId="0">
      <alignment vertical="center"/>
      <protection locked="0" hidden="0"/>
    </xf>
    <xf numFmtId="164" fontId="6" fillId="0" borderId="0"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4" fillId="3" borderId="0" applyAlignment="1" applyProtection="1" pivotButton="0" quotePrefix="0" xfId="0">
      <alignment horizontal="center" vertical="center"/>
      <protection locked="0" hidden="0"/>
    </xf>
    <xf numFmtId="0" fontId="2" fillId="0" borderId="3" applyAlignment="1" applyProtection="1" pivotButton="0" quotePrefix="0" xfId="0">
      <alignment vertical="center"/>
      <protection locked="0" hidden="0"/>
    </xf>
    <xf numFmtId="0" fontId="4" fillId="3" borderId="1" applyAlignment="1" applyProtection="1" pivotButton="0" quotePrefix="0" xfId="0">
      <alignment horizontal="center" vertical="center"/>
      <protection locked="0" hidden="0"/>
    </xf>
    <xf numFmtId="0" fontId="4" fillId="5" borderId="1" applyAlignment="1" applyProtection="1" pivotButton="0" quotePrefix="0" xfId="0">
      <alignment horizontal="center" vertical="center"/>
      <protection locked="0" hidden="0"/>
    </xf>
    <xf numFmtId="0" fontId="0" fillId="0" borderId="0" applyProtection="1" pivotButton="0" quotePrefix="0" xfId="0">
      <protection locked="0" hidden="0"/>
    </xf>
    <xf numFmtId="0" fontId="4" fillId="5" borderId="0" applyAlignment="1" applyProtection="1" pivotButton="0" quotePrefix="0" xfId="0">
      <alignment horizontal="center" vertical="center"/>
      <protection locked="0" hidden="0"/>
    </xf>
    <xf numFmtId="0" fontId="11" fillId="3" borderId="1" applyAlignment="1" applyProtection="1" pivotButton="0" quotePrefix="0" xfId="0">
      <alignment horizontal="center" vertical="center"/>
      <protection locked="0" hidden="0"/>
    </xf>
    <xf numFmtId="0" fontId="10" fillId="3" borderId="0" applyAlignment="1" applyProtection="1" pivotButton="0" quotePrefix="0" xfId="0">
      <alignment horizontal="center" vertical="center"/>
      <protection locked="0" hidden="0"/>
    </xf>
    <xf numFmtId="0" fontId="10" fillId="3" borderId="1" applyAlignment="1" applyProtection="1" pivotButton="0" quotePrefix="0" xfId="0">
      <alignment horizontal="center" vertical="center" wrapText="1"/>
      <protection locked="0" hidden="0"/>
    </xf>
    <xf numFmtId="0" fontId="10" fillId="3" borderId="1"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protection locked="0" hidden="0"/>
    </xf>
    <xf numFmtId="0" fontId="11" fillId="0" borderId="4" applyAlignment="1" applyProtection="1" pivotButton="0" quotePrefix="0" xfId="0">
      <alignment horizontal="center" vertical="center"/>
      <protection locked="0" hidden="0"/>
    </xf>
    <xf numFmtId="1" fontId="4" fillId="0" borderId="2" applyAlignment="1" applyProtection="1" pivotButton="0" quotePrefix="0" xfId="0">
      <alignment horizontal="center" vertical="center" wrapText="1"/>
      <protection locked="0" hidden="0"/>
    </xf>
    <xf numFmtId="1" fontId="4" fillId="0" borderId="3" applyAlignment="1" applyProtection="1" pivotButton="0" quotePrefix="0" xfId="0">
      <alignment horizontal="center" vertical="center" wrapText="1"/>
      <protection locked="0" hidden="0"/>
    </xf>
    <xf numFmtId="2" fontId="4" fillId="0" borderId="0"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wrapText="1"/>
      <protection locked="0" hidden="0"/>
    </xf>
    <xf numFmtId="0" fontId="4" fillId="3" borderId="15" applyAlignment="1" applyProtection="1" pivotButton="0" quotePrefix="0" xfId="0">
      <alignment horizontal="center" vertical="center"/>
      <protection locked="0" hidden="0"/>
    </xf>
    <xf numFmtId="0" fontId="4" fillId="3" borderId="16" applyAlignment="1" applyProtection="1" pivotButton="0" quotePrefix="0" xfId="0">
      <alignment horizontal="center" vertical="center"/>
      <protection locked="0" hidden="0"/>
    </xf>
    <xf numFmtId="0" fontId="7" fillId="3" borderId="0" applyAlignment="1" applyProtection="1" pivotButton="0" quotePrefix="0" xfId="0">
      <alignment horizontal="center" vertical="center"/>
      <protection locked="0" hidden="0"/>
    </xf>
    <xf numFmtId="0" fontId="8" fillId="3" borderId="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protection locked="0" hidden="0"/>
    </xf>
    <xf numFmtId="0" fontId="4" fillId="3" borderId="11"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4" fillId="3" borderId="1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wrapText="1"/>
      <protection locked="0" hidden="0"/>
    </xf>
    <xf numFmtId="0" fontId="4" fillId="3" borderId="11"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2" fillId="3" borderId="10" applyAlignment="1" applyProtection="1" pivotButton="0" quotePrefix="0" xfId="0">
      <alignment horizontal="center" vertical="center" wrapText="1"/>
      <protection locked="0" hidden="0"/>
    </xf>
    <xf numFmtId="0" fontId="2" fillId="3" borderId="11" applyAlignment="1" applyProtection="1" pivotButton="0" quotePrefix="0" xfId="0">
      <alignment horizontal="center" vertical="center" wrapText="1"/>
      <protection locked="0" hidden="0"/>
    </xf>
    <xf numFmtId="0" fontId="2" fillId="3" borderId="6" applyAlignment="1" applyProtection="1" pivotButton="0" quotePrefix="0" xfId="0">
      <alignment horizontal="center" vertical="center" wrapText="1"/>
      <protection locked="0" hidden="0"/>
    </xf>
    <xf numFmtId="0" fontId="2" fillId="3" borderId="0" applyAlignment="1" applyProtection="1" pivotButton="0" quotePrefix="0" xfId="0">
      <alignment horizontal="center" vertical="center" wrapText="1"/>
      <protection locked="0" hidden="0"/>
    </xf>
    <xf numFmtId="0" fontId="2" fillId="3" borderId="7"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2" fontId="2" fillId="3" borderId="4" applyAlignment="1" applyProtection="1" pivotButton="0" quotePrefix="0" xfId="0">
      <alignment horizontal="center" vertical="center"/>
      <protection locked="0" hidden="0"/>
    </xf>
    <xf numFmtId="2" fontId="2" fillId="3" borderId="11" applyAlignment="1" applyProtection="1" pivotButton="0" quotePrefix="0" xfId="0">
      <alignment horizontal="center" vertical="center"/>
      <protection locked="0" hidden="0"/>
    </xf>
    <xf numFmtId="1" fontId="2" fillId="3" borderId="4" applyAlignment="1" applyProtection="1" pivotButton="0" quotePrefix="0" xfId="0">
      <alignment horizontal="center" vertical="center"/>
      <protection locked="0" hidden="0"/>
    </xf>
    <xf numFmtId="165" fontId="2" fillId="3" borderId="4" applyAlignment="1" applyProtection="1" pivotButton="0" quotePrefix="0" xfId="0">
      <alignment horizontal="center" vertical="center"/>
      <protection locked="0" hidden="0"/>
    </xf>
    <xf numFmtId="0" fontId="4" fillId="3" borderId="2" applyAlignment="1" applyProtection="1" pivotButton="0" quotePrefix="0" xfId="0">
      <alignment horizontal="center" vertical="center" wrapText="1"/>
      <protection locked="0" hidden="0"/>
    </xf>
    <xf numFmtId="0" fontId="4" fillId="3" borderId="3" applyAlignment="1" applyProtection="1" pivotButton="0" quotePrefix="0" xfId="0">
      <alignment horizontal="center" vertical="center" wrapText="1"/>
      <protection locked="0" hidden="0"/>
    </xf>
    <xf numFmtId="0" fontId="4" fillId="3" borderId="1"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3"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20" fontId="4" fillId="0" borderId="0" applyAlignment="1" applyProtection="1" pivotButton="0" quotePrefix="0" xfId="0">
      <alignment horizontal="center" vertical="center"/>
      <protection locked="0" hidden="0"/>
    </xf>
    <xf numFmtId="2" fontId="4" fillId="0" borderId="3" applyAlignment="1" applyProtection="1" pivotButton="0" quotePrefix="0" xfId="0">
      <alignment horizontal="center" vertical="center" wrapText="1"/>
      <protection locked="0" hidden="0"/>
    </xf>
    <xf numFmtId="0" fontId="0" fillId="0" borderId="0" applyAlignment="1" pivotButton="0" quotePrefix="0" xfId="0">
      <alignment vertical="center"/>
    </xf>
    <xf numFmtId="14" fontId="14" fillId="0" borderId="0" applyAlignment="1" applyProtection="1" pivotButton="0" quotePrefix="0" xfId="0">
      <alignment vertical="center"/>
      <protection locked="0" hidden="0"/>
    </xf>
    <xf numFmtId="0" fontId="0" fillId="0" borderId="0" applyAlignment="1" pivotButton="0" quotePrefix="0" xfId="0">
      <alignment horizontal="center" vertical="center"/>
    </xf>
    <xf numFmtId="14" fontId="14" fillId="0" borderId="0" applyAlignment="1" applyProtection="1" pivotButton="0" quotePrefix="0" xfId="0">
      <alignment horizontal="center" vertical="center"/>
      <protection locked="0" hidden="0"/>
    </xf>
    <xf numFmtId="0" fontId="0" fillId="0" borderId="4" applyAlignment="1" pivotButton="0" quotePrefix="0" xfId="0">
      <alignment horizontal="center" vertical="center"/>
    </xf>
    <xf numFmtId="0" fontId="0" fillId="7" borderId="4" applyAlignment="1" pivotButton="0" quotePrefix="0" xfId="0">
      <alignment horizontal="center" vertical="center"/>
    </xf>
    <xf numFmtId="0" fontId="0" fillId="8" borderId="4" applyAlignment="1" pivotButton="0" quotePrefix="0" xfId="0">
      <alignment vertical="center"/>
    </xf>
    <xf numFmtId="0" fontId="0" fillId="8" borderId="4" applyAlignment="1" pivotButton="0" quotePrefix="0" xfId="0">
      <alignment horizontal="center" vertical="center"/>
    </xf>
    <xf numFmtId="0" fontId="0" fillId="7" borderId="10" applyAlignment="1" pivotButton="0" quotePrefix="0" xfId="0">
      <alignment horizontal="center" vertical="center"/>
    </xf>
    <xf numFmtId="0" fontId="0" fillId="0" borderId="4" applyAlignment="1" pivotButton="0" quotePrefix="0" xfId="0">
      <alignment vertical="center"/>
    </xf>
    <xf numFmtId="0" fontId="0" fillId="0" borderId="0" applyAlignment="1" pivotButton="0" quotePrefix="0" xfId="0">
      <alignment horizontal="right" vertical="center"/>
    </xf>
    <xf numFmtId="0" fontId="0" fillId="7" borderId="0" applyAlignment="1" pivotButton="0" quotePrefix="0" xfId="0">
      <alignment horizontal="right" vertical="center"/>
    </xf>
    <xf numFmtId="0" fontId="0" fillId="0" borderId="0" applyAlignment="1" pivotButton="0" quotePrefix="0" xfId="0">
      <alignment vertical="center" wrapText="1"/>
    </xf>
    <xf numFmtId="0" fontId="0" fillId="7" borderId="4" applyAlignment="1" pivotButton="0" quotePrefix="0" xfId="0">
      <alignment horizontal="center" vertical="center" wrapText="1"/>
    </xf>
    <xf numFmtId="14" fontId="0" fillId="0" borderId="4" applyAlignment="1" pivotButton="0" quotePrefix="0" xfId="0">
      <alignment horizontal="center" vertical="center"/>
    </xf>
    <xf numFmtId="21" fontId="0" fillId="0" borderId="4" applyAlignment="1" pivotButton="0" quotePrefix="0" xfId="0">
      <alignment horizontal="center" vertical="center"/>
    </xf>
    <xf numFmtId="2" fontId="0" fillId="0" borderId="4" applyAlignment="1" pivotButton="0" quotePrefix="0" xfId="0">
      <alignment horizontal="center" vertical="center"/>
    </xf>
    <xf numFmtId="165" fontId="0" fillId="0" borderId="4" applyAlignment="1" pivotButton="0" quotePrefix="0" xfId="0">
      <alignment horizontal="center" vertical="center"/>
    </xf>
    <xf numFmtId="0" fontId="1" fillId="0" borderId="19" applyAlignment="1" pivotButton="0" quotePrefix="0" xfId="1">
      <alignment vertical="center"/>
    </xf>
    <xf numFmtId="0" fontId="1" fillId="0" borderId="21" applyAlignment="1" pivotButton="0" quotePrefix="0" xfId="1">
      <alignment vertical="center"/>
    </xf>
    <xf numFmtId="0" fontId="1" fillId="0" borderId="0" pivotButton="0" quotePrefix="0" xfId="1"/>
    <xf numFmtId="0" fontId="1" fillId="0" borderId="22" applyAlignment="1" pivotButton="0" quotePrefix="0" xfId="1">
      <alignment vertical="center"/>
    </xf>
    <xf numFmtId="0" fontId="18" fillId="0" borderId="22" applyAlignment="1" pivotButton="0" quotePrefix="0" xfId="1">
      <alignment vertical="center"/>
    </xf>
    <xf numFmtId="0" fontId="1" fillId="0" borderId="23" applyAlignment="1" pivotButton="0" quotePrefix="0" xfId="1">
      <alignment vertical="center"/>
    </xf>
    <xf numFmtId="0" fontId="1" fillId="0" borderId="22" applyAlignment="1" pivotButton="0" quotePrefix="0" xfId="1">
      <alignment vertical="center" wrapText="1"/>
    </xf>
    <xf numFmtId="0" fontId="1" fillId="0" borderId="3" applyAlignment="1" pivotButton="0" quotePrefix="0" xfId="1">
      <alignment vertical="center"/>
    </xf>
    <xf numFmtId="0" fontId="18" fillId="0" borderId="0" applyAlignment="1" pivotButton="0" quotePrefix="0" xfId="1">
      <alignment vertical="center"/>
    </xf>
    <xf numFmtId="0" fontId="1" fillId="0" borderId="0" applyAlignment="1" pivotButton="0" quotePrefix="0" xfId="1">
      <alignment horizontal="center" vertical="center"/>
    </xf>
    <xf numFmtId="0" fontId="1" fillId="0" borderId="0" applyAlignment="1" pivotButton="0" quotePrefix="0" xfId="1">
      <alignment vertical="center"/>
    </xf>
    <xf numFmtId="0" fontId="1" fillId="0" borderId="22" applyAlignment="1" pivotButton="0" quotePrefix="0" xfId="1">
      <alignment horizontal="center" vertical="center"/>
    </xf>
    <xf numFmtId="0" fontId="17" fillId="2" borderId="0" applyAlignment="1" pivotButton="0" quotePrefix="0" xfId="1">
      <alignment vertical="center"/>
    </xf>
    <xf numFmtId="0" fontId="1" fillId="2" borderId="0" applyAlignment="1" pivotButton="0" quotePrefix="0" xfId="1">
      <alignment vertical="center" wrapText="1"/>
    </xf>
    <xf numFmtId="0" fontId="1" fillId="0" borderId="0" applyAlignment="1" pivotButton="0" quotePrefix="0" xfId="1">
      <alignment horizontal="left" vertical="center"/>
    </xf>
    <xf numFmtId="0" fontId="11" fillId="0" borderId="0" applyAlignment="1" pivotButton="0" quotePrefix="0" xfId="2">
      <alignment horizontal="left" vertical="center" wrapText="1"/>
    </xf>
    <xf numFmtId="0" fontId="1" fillId="0" borderId="0" applyAlignment="1" pivotButton="0" quotePrefix="0" xfId="1">
      <alignment horizontal="left" vertical="center" wrapText="1"/>
    </xf>
    <xf numFmtId="14" fontId="1" fillId="0" borderId="0" applyAlignment="1" pivotButton="0" quotePrefix="0" xfId="1">
      <alignment horizontal="center" vertical="center" wrapText="1"/>
    </xf>
    <xf numFmtId="0" fontId="23" fillId="2" borderId="22" applyAlignment="1" pivotButton="0" quotePrefix="0" xfId="1">
      <alignment horizontal="center" vertical="center"/>
    </xf>
    <xf numFmtId="0" fontId="23" fillId="2" borderId="0" applyAlignment="1" pivotButton="0" quotePrefix="0" xfId="1">
      <alignment horizontal="center" vertical="center"/>
    </xf>
    <xf numFmtId="0" fontId="11" fillId="0" borderId="0" applyAlignment="1" pivotButton="0" quotePrefix="0" xfId="2">
      <alignment horizontal="center" vertical="center" wrapText="1"/>
    </xf>
    <xf numFmtId="0" fontId="11" fillId="0" borderId="33" applyAlignment="1" pivotButton="0" quotePrefix="0" xfId="2">
      <alignment horizontal="left" vertical="center" wrapText="1"/>
    </xf>
    <xf numFmtId="0" fontId="10" fillId="2" borderId="0" applyAlignment="1" pivotButton="0" quotePrefix="0" xfId="2">
      <alignment horizontal="center" vertical="center" wrapText="1"/>
    </xf>
    <xf numFmtId="0" fontId="17" fillId="0" borderId="0" applyAlignment="1" pivotButton="0" quotePrefix="0" xfId="1">
      <alignment horizontal="center" vertical="center"/>
    </xf>
    <xf numFmtId="0" fontId="1" fillId="0" borderId="23" applyAlignment="1" pivotButton="0" quotePrefix="0" xfId="1">
      <alignment horizontal="center" vertical="center"/>
    </xf>
    <xf numFmtId="0" fontId="24" fillId="2" borderId="22" applyAlignment="1" pivotButton="0" quotePrefix="0" xfId="1">
      <alignment vertical="center"/>
    </xf>
    <xf numFmtId="0" fontId="24" fillId="2" borderId="23" applyAlignment="1" pivotButton="0" quotePrefix="0" xfId="1">
      <alignment vertical="center"/>
    </xf>
    <xf numFmtId="0" fontId="25" fillId="2" borderId="0" applyAlignment="1" pivotButton="0" quotePrefix="0" xfId="1">
      <alignment horizontal="center" vertical="center"/>
    </xf>
    <xf numFmtId="0" fontId="1" fillId="0" borderId="48" applyAlignment="1" pivotButton="0" quotePrefix="0" xfId="1">
      <alignment vertical="center"/>
    </xf>
    <xf numFmtId="0" fontId="24" fillId="0" borderId="22" applyAlignment="1" pivotButton="0" quotePrefix="0" xfId="1">
      <alignment vertical="center"/>
    </xf>
    <xf numFmtId="0" fontId="24" fillId="0" borderId="23" applyAlignment="1" pivotButton="0" quotePrefix="0" xfId="1">
      <alignment vertical="center"/>
    </xf>
    <xf numFmtId="0" fontId="1" fillId="0" borderId="50" applyAlignment="1" pivotButton="0" quotePrefix="0" xfId="1">
      <alignment vertical="center"/>
    </xf>
    <xf numFmtId="0" fontId="1" fillId="0" borderId="51" applyAlignment="1" pivotButton="0" quotePrefix="0" xfId="1">
      <alignment vertical="center"/>
    </xf>
    <xf numFmtId="0" fontId="1" fillId="0" borderId="52" applyAlignment="1" pivotButton="0" quotePrefix="0" xfId="1">
      <alignment vertical="center"/>
    </xf>
    <xf numFmtId="0" fontId="27" fillId="0" borderId="21" applyAlignment="1" pivotButton="0" quotePrefix="0" xfId="1">
      <alignment vertical="center"/>
    </xf>
    <xf numFmtId="1" fontId="1" fillId="0" borderId="0" applyAlignment="1" pivotButton="0" quotePrefix="0" xfId="1">
      <alignment vertical="center"/>
    </xf>
    <xf numFmtId="0" fontId="30" fillId="0" borderId="0" applyAlignment="1" pivotButton="0" quotePrefix="0" xfId="1">
      <alignment vertical="center"/>
    </xf>
    <xf numFmtId="0" fontId="17" fillId="0" borderId="0" applyAlignment="1" pivotButton="0" quotePrefix="0" xfId="1">
      <alignment vertical="center"/>
    </xf>
    <xf numFmtId="0" fontId="17" fillId="0" borderId="0" applyAlignment="1" pivotButton="0" quotePrefix="0" xfId="1">
      <alignment horizontal="left" vertical="center"/>
    </xf>
    <xf numFmtId="0" fontId="1" fillId="0" borderId="0" applyAlignment="1" pivotButton="0" quotePrefix="0" xfId="1">
      <alignment horizontal="left"/>
    </xf>
    <xf numFmtId="0" fontId="31" fillId="0" borderId="0" applyAlignment="1" pivotButton="0" quotePrefix="0" xfId="1">
      <alignment vertical="center"/>
    </xf>
    <xf numFmtId="0" fontId="17" fillId="4" borderId="35" applyAlignment="1" pivotButton="0" quotePrefix="0" xfId="1">
      <alignment vertical="center"/>
    </xf>
    <xf numFmtId="0" fontId="24" fillId="2" borderId="22" applyAlignment="1" pivotButton="0" quotePrefix="0" xfId="1">
      <alignment vertical="center" wrapText="1"/>
    </xf>
    <xf numFmtId="0" fontId="24" fillId="2" borderId="23" applyAlignment="1" pivotButton="0" quotePrefix="0" xfId="1">
      <alignment vertical="center" wrapText="1"/>
    </xf>
    <xf numFmtId="0" fontId="10" fillId="0" borderId="23" applyAlignment="1" pivotButton="0" quotePrefix="0" xfId="1">
      <alignment vertical="center" wrapText="1"/>
    </xf>
    <xf numFmtId="0" fontId="0" fillId="0" borderId="11" applyAlignment="1" pivotButton="0" quotePrefix="0" xfId="0">
      <alignment vertical="center"/>
    </xf>
    <xf numFmtId="0" fontId="0" fillId="0" borderId="4" applyAlignment="1" pivotButton="0" quotePrefix="0" xfId="0">
      <alignment horizontal="center" vertical="center" wrapText="1"/>
    </xf>
    <xf numFmtId="0" fontId="0" fillId="0" borderId="4" pivotButton="0" quotePrefix="0" xfId="0"/>
    <xf numFmtId="1" fontId="0" fillId="6" borderId="4" pivotButton="0" quotePrefix="0" xfId="0"/>
    <xf numFmtId="0" fontId="0" fillId="6" borderId="4" pivotButton="0" quotePrefix="0" xfId="0"/>
    <xf numFmtId="2" fontId="4" fillId="0" borderId="14" applyAlignment="1" applyProtection="1" pivotButton="0" quotePrefix="0" xfId="0">
      <alignment horizontal="center" vertical="center" wrapText="1"/>
      <protection locked="0" hidden="0"/>
    </xf>
    <xf numFmtId="0" fontId="0" fillId="0" borderId="3" applyProtection="1" pivotButton="0" quotePrefix="0" xfId="0">
      <protection locked="0" hidden="0"/>
    </xf>
    <xf numFmtId="0" fontId="0" fillId="0" borderId="5" applyProtection="1" pivotButton="0" quotePrefix="0" xfId="0">
      <protection locked="0" hidden="0"/>
    </xf>
    <xf numFmtId="2" fontId="6" fillId="0" borderId="4" applyAlignment="1" applyProtection="1" pivotButton="0" quotePrefix="0" xfId="0">
      <alignment horizontal="center" vertical="center"/>
      <protection locked="0" hidden="0"/>
    </xf>
    <xf numFmtId="0" fontId="0" fillId="0" borderId="12" applyProtection="1" pivotButton="0" quotePrefix="0" xfId="0">
      <protection locked="0" hidden="0"/>
    </xf>
    <xf numFmtId="0" fontId="0" fillId="0" borderId="11" applyProtection="1" pivotButton="0" quotePrefix="0" xfId="0">
      <protection locked="0" hidden="0"/>
    </xf>
    <xf numFmtId="1" fontId="4" fillId="4" borderId="4" applyAlignment="1" pivotButton="0" quotePrefix="0" xfId="0">
      <alignment horizontal="center" vertical="center" wrapText="1"/>
    </xf>
    <xf numFmtId="0" fontId="0" fillId="0" borderId="11" pivotButton="0" quotePrefix="0" xfId="0"/>
    <xf numFmtId="2" fontId="2" fillId="0" borderId="14" applyAlignment="1" applyProtection="1" pivotButton="0" quotePrefix="0" xfId="0">
      <alignment horizontal="center" vertical="center"/>
      <protection locked="0" hidden="0"/>
    </xf>
    <xf numFmtId="0" fontId="10" fillId="4" borderId="14" applyAlignment="1" applyProtection="1" pivotButton="0" quotePrefix="0" xfId="0">
      <alignment horizontal="center" vertical="center" wrapText="1"/>
      <protection locked="0" hidden="0"/>
    </xf>
    <xf numFmtId="0" fontId="0" fillId="0" borderId="6" applyProtection="1" pivotButton="0" quotePrefix="0" xfId="0">
      <protection locked="0" hidden="0"/>
    </xf>
    <xf numFmtId="0" fontId="0" fillId="0" borderId="0" applyProtection="1" pivotButton="0" quotePrefix="0" xfId="0">
      <protection locked="0" hidden="0"/>
    </xf>
    <xf numFmtId="0" fontId="0" fillId="0" borderId="7" applyProtection="1" pivotButton="0" quotePrefix="0" xfId="0">
      <protection locked="0" hidden="0"/>
    </xf>
    <xf numFmtId="0" fontId="6" fillId="4"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0" fontId="0" fillId="0" borderId="8" applyProtection="1" pivotButton="0" quotePrefix="0" xfId="0">
      <protection locked="0" hidden="0"/>
    </xf>
    <xf numFmtId="0" fontId="0" fillId="0" borderId="1" applyProtection="1" pivotButton="0" quotePrefix="0" xfId="0">
      <protection locked="0" hidden="0"/>
    </xf>
    <xf numFmtId="0" fontId="0" fillId="0" borderId="9" applyProtection="1" pivotButton="0" quotePrefix="0" xfId="0">
      <protection locked="0" hidden="0"/>
    </xf>
    <xf numFmtId="0" fontId="4" fillId="0" borderId="0" applyAlignment="1" applyProtection="1" pivotButton="0" quotePrefix="0" xfId="0">
      <alignment horizontal="center" vertical="center"/>
      <protection locked="0" hidden="0"/>
    </xf>
    <xf numFmtId="2" fontId="4" fillId="0" borderId="4" applyAlignment="1" applyProtection="1" pivotButton="0" quotePrefix="0" xfId="0">
      <alignment horizontal="center" vertical="center" wrapText="1"/>
      <protection locked="0" hidden="0"/>
    </xf>
    <xf numFmtId="0" fontId="6" fillId="0" borderId="4" applyAlignment="1" pivotButton="0" quotePrefix="0" xfId="0">
      <alignment horizontal="center" wrapText="1"/>
    </xf>
    <xf numFmtId="0" fontId="0" fillId="0" borderId="12" pivotButton="0" quotePrefix="0" xfId="0"/>
    <xf numFmtId="0" fontId="5" fillId="4" borderId="17" applyAlignment="1" applyProtection="1" pivotButton="0" quotePrefix="0" xfId="0">
      <alignment horizontal="center" vertical="center" wrapText="1"/>
      <protection locked="0" hidden="0"/>
    </xf>
    <xf numFmtId="2" fontId="2" fillId="3" borderId="4" applyAlignment="1" applyProtection="1" pivotButton="0" quotePrefix="0" xfId="0">
      <alignment horizontal="center" vertical="center"/>
      <protection locked="0" hidden="0"/>
    </xf>
    <xf numFmtId="0" fontId="5" fillId="5" borderId="4" applyAlignment="1" pivotButton="0" quotePrefix="0" xfId="0">
      <alignment horizontal="center" vertical="center"/>
    </xf>
    <xf numFmtId="165" fontId="2" fillId="3" borderId="4" applyAlignment="1" applyProtection="1" pivotButton="0" quotePrefix="0" xfId="0">
      <alignment horizontal="center" vertical="center"/>
      <protection locked="0" hidden="0"/>
    </xf>
    <xf numFmtId="0" fontId="12" fillId="0" borderId="4" applyAlignment="1" applyProtection="1" pivotButton="0" quotePrefix="0" xfId="0">
      <alignment horizontal="center"/>
      <protection locked="0" hidden="0"/>
    </xf>
    <xf numFmtId="0" fontId="2" fillId="2" borderId="1" applyAlignment="1" applyProtection="1" pivotButton="0" quotePrefix="0" xfId="0">
      <alignment horizontal="right" vertical="center"/>
      <protection locked="0" hidden="0"/>
    </xf>
    <xf numFmtId="165" fontId="4" fillId="0" borderId="4" applyAlignment="1" applyProtection="1" pivotButton="0" quotePrefix="0" xfId="0">
      <alignment horizontal="center" vertical="center" wrapText="1"/>
      <protection locked="0" hidden="0"/>
    </xf>
    <xf numFmtId="0" fontId="5" fillId="4" borderId="4" applyAlignment="1" applyProtection="1" pivotButton="0" quotePrefix="0" xfId="0">
      <alignment horizontal="center" vertical="center" wrapText="1"/>
      <protection locked="0" hidden="0"/>
    </xf>
    <xf numFmtId="49" fontId="2" fillId="0" borderId="4" applyAlignment="1" applyProtection="1" pivotButton="0" quotePrefix="0" xfId="0">
      <alignment horizontal="center" vertical="center"/>
      <protection locked="0" hidden="0"/>
    </xf>
    <xf numFmtId="2" fontId="6" fillId="0" borderId="6" applyAlignment="1" pivotButton="0" quotePrefix="0" xfId="0">
      <alignment horizontal="left" vertical="center" wrapText="1"/>
    </xf>
    <xf numFmtId="0" fontId="4" fillId="3" borderId="0" applyAlignment="1" applyProtection="1" pivotButton="0" quotePrefix="0" xfId="0">
      <alignment horizontal="center" vertical="center"/>
      <protection locked="0" hidden="0"/>
    </xf>
    <xf numFmtId="0" fontId="8" fillId="0" borderId="4" applyAlignment="1" applyProtection="1" pivotButton="0" quotePrefix="0" xfId="0">
      <alignment horizontal="center"/>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protection locked="0" hidden="0"/>
    </xf>
    <xf numFmtId="0" fontId="4" fillId="0" borderId="1" applyAlignment="1" applyProtection="1" pivotButton="0" quotePrefix="0" xfId="0">
      <alignment horizontal="center" vertical="center"/>
      <protection locked="0" hidden="0"/>
    </xf>
    <xf numFmtId="49" fontId="6" fillId="0" borderId="4"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7" fillId="3" borderId="4" applyAlignment="1" applyProtection="1" pivotButton="0" quotePrefix="0" xfId="0">
      <alignment horizontal="center" vertical="center" wrapText="1"/>
      <protection locked="0" hidden="0"/>
    </xf>
    <xf numFmtId="0" fontId="9" fillId="0" borderId="4" applyAlignment="1" pivotButton="0" quotePrefix="0" xfId="0">
      <alignment horizontal="center"/>
    </xf>
    <xf numFmtId="0" fontId="4" fillId="3" borderId="1" applyAlignment="1" applyProtection="1" pivotButton="0" quotePrefix="0" xfId="0">
      <alignment horizontal="center" vertical="center" wrapText="1"/>
      <protection locked="0" hidden="0"/>
    </xf>
    <xf numFmtId="20" fontId="4" fillId="0" borderId="0" applyAlignment="1" applyProtection="1" pivotButton="0" quotePrefix="0" xfId="0">
      <alignment horizontal="center" vertical="center"/>
      <protection locked="0" hidden="0"/>
    </xf>
    <xf numFmtId="1" fontId="4" fillId="0" borderId="4" applyAlignment="1" applyProtection="1" pivotButton="0" quotePrefix="0" xfId="0">
      <alignment horizontal="center" vertical="center" wrapText="1"/>
      <protection locked="0" hidden="0"/>
    </xf>
    <xf numFmtId="0" fontId="10" fillId="0" borderId="17" applyAlignment="1" applyProtection="1" pivotButton="0" quotePrefix="0" xfId="0">
      <alignment horizontal="center" vertical="center" wrapText="1"/>
      <protection locked="0" hidden="0"/>
    </xf>
    <xf numFmtId="0" fontId="2" fillId="3" borderId="18" applyAlignment="1" applyProtection="1" pivotButton="0" quotePrefix="0" xfId="0">
      <alignment horizontal="center" vertical="center" wrapText="1"/>
      <protection locked="0" hidden="0"/>
    </xf>
    <xf numFmtId="1" fontId="2" fillId="3" borderId="4" applyAlignment="1" applyProtection="1" pivotButton="0" quotePrefix="0" xfId="0">
      <alignment horizontal="center" vertical="center"/>
      <protection locked="0" hidden="0"/>
    </xf>
    <xf numFmtId="49" fontId="4" fillId="0" borderId="4" applyAlignment="1" applyProtection="1" pivotButton="0" quotePrefix="0" xfId="0">
      <alignment horizontal="center" vertical="center" wrapText="1"/>
      <protection locked="0" hidden="0"/>
    </xf>
    <xf numFmtId="49" fontId="6" fillId="2" borderId="4" applyAlignment="1" applyProtection="1" pivotButton="0" quotePrefix="0" xfId="0">
      <alignment horizontal="center" vertical="center"/>
      <protection locked="0" hidden="0"/>
    </xf>
    <xf numFmtId="0" fontId="10" fillId="4" borderId="11" applyAlignment="1" applyProtection="1" pivotButton="0" quotePrefix="0" xfId="0">
      <alignment horizontal="center" vertical="center" wrapText="1"/>
      <protection locked="0" hidden="0"/>
    </xf>
    <xf numFmtId="2" fontId="2" fillId="3" borderId="11" applyAlignment="1" applyProtection="1" pivotButton="0" quotePrefix="0" xfId="0">
      <alignment horizontal="center" vertical="center"/>
      <protection locked="0" hidden="0"/>
    </xf>
    <xf numFmtId="2" fontId="9" fillId="0" borderId="4" applyAlignment="1" pivotButton="0" quotePrefix="0" xfId="0">
      <alignment horizontal="center"/>
    </xf>
    <xf numFmtId="49" fontId="2" fillId="0" borderId="11" applyAlignment="1" applyProtection="1" pivotButton="0" quotePrefix="0" xfId="0">
      <alignment horizontal="center" vertical="center"/>
      <protection locked="0" hidden="0"/>
    </xf>
    <xf numFmtId="165" fontId="4" fillId="0" borderId="4" applyAlignment="1" pivotButton="0" quotePrefix="0" xfId="0">
      <alignment horizontal="center" vertical="center" wrapText="1"/>
    </xf>
    <xf numFmtId="165" fontId="2" fillId="0" borderId="14" applyAlignment="1" applyProtection="1" pivotButton="0" quotePrefix="0" xfId="0">
      <alignment horizontal="center" vertical="center"/>
      <protection locked="0" hidden="0"/>
    </xf>
    <xf numFmtId="166" fontId="2" fillId="0" borderId="4" applyAlignment="1" applyProtection="1" pivotButton="0" quotePrefix="0" xfId="0">
      <alignment horizontal="center" vertical="center"/>
      <protection locked="0" hidden="0"/>
    </xf>
    <xf numFmtId="164" fontId="6" fillId="0" borderId="4" applyAlignment="1" applyProtection="1" pivotButton="0" quotePrefix="0" xfId="0">
      <alignment horizontal="center" vertical="center"/>
      <protection locked="0" hidden="0"/>
    </xf>
    <xf numFmtId="0" fontId="10" fillId="4" borderId="4" applyAlignment="1" applyProtection="1" pivotButton="0" quotePrefix="0" xfId="0">
      <alignment horizontal="center" vertical="center" wrapText="1"/>
      <protection locked="0" hidden="0"/>
    </xf>
    <xf numFmtId="167" fontId="6" fillId="0" borderId="4" applyAlignment="1" applyProtection="1" pivotButton="0" quotePrefix="0" xfId="0">
      <alignment horizontal="center" vertical="center"/>
      <protection locked="0" hidden="0"/>
    </xf>
    <xf numFmtId="165" fontId="9" fillId="0" borderId="4" applyAlignment="1" pivotButton="0" quotePrefix="0" xfId="0">
      <alignment horizontal="center"/>
    </xf>
    <xf numFmtId="0" fontId="4" fillId="5" borderId="4" applyAlignment="1" applyProtection="1" pivotButton="0" quotePrefix="0" xfId="0">
      <alignment horizontal="center" vertical="center"/>
      <protection locked="0" hidden="0"/>
    </xf>
    <xf numFmtId="0" fontId="5" fillId="5" borderId="4" applyAlignment="1" applyProtection="1" pivotButton="0" quotePrefix="0" xfId="0">
      <alignment horizontal="center" vertical="center"/>
      <protection locked="0" hidden="0"/>
    </xf>
    <xf numFmtId="0" fontId="6" fillId="0" borderId="4" applyAlignment="1" pivotButton="0" quotePrefix="0" xfId="0">
      <alignment horizontal="center"/>
    </xf>
    <xf numFmtId="0" fontId="6" fillId="0" borderId="4"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wrapText="1" indent="1"/>
      <protection locked="0" hidden="0"/>
    </xf>
    <xf numFmtId="0" fontId="10" fillId="0" borderId="9" applyAlignment="1" applyProtection="1" pivotButton="0" quotePrefix="0" xfId="0">
      <alignment horizontal="center" vertical="center" wrapText="1"/>
      <protection locked="0" hidden="0"/>
    </xf>
    <xf numFmtId="1" fontId="2" fillId="0" borderId="14" applyAlignment="1" applyProtection="1" pivotButton="0" quotePrefix="0" xfId="0">
      <alignment horizontal="center" vertical="center"/>
      <protection locked="0" hidden="0"/>
    </xf>
    <xf numFmtId="0" fontId="9" fillId="6" borderId="14" applyAlignment="1" pivotButton="0" quotePrefix="0" xfId="0">
      <alignment horizontal="center"/>
    </xf>
    <xf numFmtId="0" fontId="0" fillId="0" borderId="5" pivotButton="0" quotePrefix="0" xfId="0"/>
    <xf numFmtId="165" fontId="9" fillId="6" borderId="14" applyAlignment="1" pivotButton="0" quotePrefix="0" xfId="0">
      <alignment horizontal="center"/>
    </xf>
    <xf numFmtId="0" fontId="5" fillId="5" borderId="4" applyAlignment="1" pivotButton="0" quotePrefix="0" xfId="0">
      <alignment horizontal="center" vertical="center" wrapText="1"/>
    </xf>
    <xf numFmtId="0" fontId="2" fillId="0" borderId="14" applyAlignment="1" applyProtection="1" pivotButton="0" quotePrefix="0" xfId="0">
      <alignment horizontal="center" vertical="center"/>
      <protection locked="0" hidden="0"/>
    </xf>
    <xf numFmtId="0" fontId="6" fillId="4" borderId="4" applyAlignment="1" applyProtection="1" pivotButton="0" quotePrefix="0" xfId="0">
      <alignment horizontal="center" vertical="center"/>
      <protection locked="0" hidden="0"/>
    </xf>
    <xf numFmtId="0" fontId="4" fillId="4" borderId="10" applyAlignment="1" applyProtection="1" pivotButton="0" quotePrefix="0" xfId="0">
      <alignment horizontal="center" vertical="center"/>
      <protection locked="0" hidden="0"/>
    </xf>
    <xf numFmtId="14" fontId="6" fillId="0" borderId="4" applyAlignment="1" applyProtection="1" pivotButton="0" quotePrefix="0" xfId="0">
      <alignment horizontal="center" vertical="center"/>
      <protection locked="0" hidden="0"/>
    </xf>
    <xf numFmtId="0" fontId="2" fillId="0"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6" fillId="0" borderId="8" applyAlignment="1" pivotButton="0" quotePrefix="0" xfId="0">
      <alignment horizontal="left" vertical="center" wrapText="1"/>
    </xf>
    <xf numFmtId="0" fontId="0" fillId="0" borderId="1" pivotButton="0" quotePrefix="0" xfId="0"/>
    <xf numFmtId="0" fontId="2" fillId="0" borderId="4" applyAlignment="1" pivotButton="0" quotePrefix="0" xfId="0">
      <alignment horizontal="center" vertical="center"/>
    </xf>
    <xf numFmtId="0" fontId="6" fillId="0" borderId="6" applyAlignment="1" pivotButton="0" quotePrefix="0" xfId="0">
      <alignment horizontal="left" vertical="center" wrapText="1"/>
    </xf>
    <xf numFmtId="0" fontId="3" fillId="0" borderId="4" applyAlignment="1" applyProtection="1" pivotButton="0" quotePrefix="0" xfId="0">
      <alignment horizontal="center" vertical="center" wrapText="1"/>
      <protection locked="0" hidden="0"/>
    </xf>
    <xf numFmtId="0" fontId="0" fillId="0" borderId="3" pivotButton="0" quotePrefix="0" xfId="0"/>
    <xf numFmtId="0" fontId="5" fillId="5" borderId="4" applyAlignment="1" applyProtection="1" pivotButton="0" quotePrefix="0" xfId="0">
      <alignment horizontal="center" vertical="center" wrapText="1"/>
      <protection locked="0" hidden="0"/>
    </xf>
    <xf numFmtId="0" fontId="6" fillId="4" borderId="10" applyAlignment="1" applyProtection="1" pivotButton="0" quotePrefix="0" xfId="0">
      <alignment horizontal="center" vertical="center"/>
      <protection locked="0" hidden="0"/>
    </xf>
    <xf numFmtId="1" fontId="6" fillId="2" borderId="11" applyAlignment="1" applyProtection="1" pivotButton="0" quotePrefix="0" xfId="0">
      <alignment horizontal="center" vertical="center"/>
      <protection locked="0" hidden="0"/>
    </xf>
    <xf numFmtId="2" fontId="9" fillId="0" borderId="14" applyAlignment="1" pivotButton="0" quotePrefix="0" xfId="0">
      <alignment horizontal="center"/>
    </xf>
    <xf numFmtId="0" fontId="6" fillId="0" borderId="17" applyAlignment="1" applyProtection="1" pivotButton="0" quotePrefix="0" xfId="0">
      <alignment horizontal="center" vertical="center" wrapText="1"/>
      <protection locked="0" hidden="0"/>
    </xf>
    <xf numFmtId="2" fontId="4" fillId="0" borderId="14" applyAlignment="1" pivotButton="0" quotePrefix="0" xfId="0">
      <alignment horizontal="center" vertical="center" wrapText="1"/>
    </xf>
    <xf numFmtId="0" fontId="2" fillId="4" borderId="4" applyAlignment="1" applyProtection="1" pivotButton="0" quotePrefix="0" xfId="0">
      <alignment horizontal="center" vertical="center"/>
      <protection locked="0" hidden="0"/>
    </xf>
    <xf numFmtId="167" fontId="2" fillId="0" borderId="4" applyAlignment="1" applyProtection="1" pivotButton="0" quotePrefix="0" xfId="0">
      <alignment horizontal="center" vertical="center"/>
      <protection locked="0" hidden="0"/>
    </xf>
    <xf numFmtId="1" fontId="6" fillId="0" borderId="4" applyAlignment="1" applyProtection="1" pivotButton="0" quotePrefix="0" xfId="0">
      <alignment horizontal="center" vertical="center"/>
      <protection locked="0" hidden="0"/>
    </xf>
    <xf numFmtId="0" fontId="10" fillId="4" borderId="3" applyAlignment="1" applyProtection="1" pivotButton="0" quotePrefix="0" xfId="0">
      <alignment horizontal="center" vertical="center" wrapText="1"/>
      <protection locked="0" hidden="0"/>
    </xf>
    <xf numFmtId="0" fontId="4" fillId="4" borderId="4" applyAlignment="1" applyProtection="1" pivotButton="0" quotePrefix="0" xfId="0">
      <alignment horizontal="center" vertical="center" wrapText="1"/>
      <protection locked="0" hidden="0"/>
    </xf>
    <xf numFmtId="0" fontId="5" fillId="4" borderId="14" applyAlignment="1" applyProtection="1" pivotButton="0" quotePrefix="0" xfId="0">
      <alignment horizontal="center" vertical="center" wrapText="1"/>
      <protection locked="0" hidden="0"/>
    </xf>
    <xf numFmtId="0" fontId="6" fillId="5" borderId="4" applyAlignment="1" applyProtection="1" pivotButton="0" quotePrefix="0" xfId="0">
      <alignment horizontal="center" vertical="center"/>
      <protection locked="0" hidden="0"/>
    </xf>
    <xf numFmtId="0" fontId="5" fillId="4" borderId="0" applyAlignment="1" applyProtection="1" pivotButton="0" quotePrefix="0" xfId="0">
      <alignment horizontal="center" vertical="center" wrapText="1"/>
      <protection locked="0" hidden="0"/>
    </xf>
    <xf numFmtId="0" fontId="10" fillId="4" borderId="12" applyAlignment="1" applyProtection="1" pivotButton="0" quotePrefix="0" xfId="0">
      <alignment horizontal="center" vertical="center" wrapText="1"/>
      <protection locked="0" hidden="0"/>
    </xf>
    <xf numFmtId="0" fontId="0" fillId="7" borderId="4" applyAlignment="1" pivotButton="0" quotePrefix="0" xfId="0">
      <alignment horizontal="center" vertical="center" wrapText="1"/>
    </xf>
    <xf numFmtId="0" fontId="0" fillId="7" borderId="6" applyAlignment="1" pivotButton="0" quotePrefix="0" xfId="0">
      <alignment horizontal="center" vertical="center"/>
    </xf>
    <xf numFmtId="0" fontId="0" fillId="0" borderId="0" applyAlignment="1" pivotButton="0" quotePrefix="0" xfId="0">
      <alignment vertical="center"/>
    </xf>
    <xf numFmtId="0" fontId="0" fillId="7" borderId="4" applyAlignment="1" pivotButton="0" quotePrefix="0" xfId="0">
      <alignment horizontal="right" vertical="center"/>
    </xf>
    <xf numFmtId="0" fontId="0" fillId="0" borderId="4" applyAlignment="1" pivotButton="0" quotePrefix="0" xfId="0">
      <alignment horizontal="left" vertical="center"/>
    </xf>
    <xf numFmtId="0" fontId="13" fillId="0" borderId="4" applyAlignment="1" pivotButton="0" quotePrefix="0" xfId="0">
      <alignment horizontal="center" vertical="center"/>
    </xf>
    <xf numFmtId="0" fontId="0" fillId="0" borderId="0" applyAlignment="1" pivotButton="0" quotePrefix="0" xfId="0">
      <alignment horizontal="left" vertical="center" wrapText="1"/>
    </xf>
    <xf numFmtId="0" fontId="6" fillId="7" borderId="4" applyAlignment="1" applyProtection="1" pivotButton="0" quotePrefix="0" xfId="0">
      <alignment horizontal="center" vertical="center" wrapText="1"/>
      <protection locked="0" hidden="0"/>
    </xf>
    <xf numFmtId="0" fontId="0" fillId="7" borderId="0" applyAlignment="1" pivotButton="0" quotePrefix="0" xfId="0">
      <alignment horizontal="center" vertical="center"/>
    </xf>
    <xf numFmtId="0" fontId="0" fillId="7" borderId="4" applyAlignment="1" pivotButton="0" quotePrefix="0" xfId="0">
      <alignment horizontal="center" vertical="center"/>
    </xf>
    <xf numFmtId="0" fontId="0" fillId="0" borderId="4" applyAlignment="1" pivotButton="0" quotePrefix="0" xfId="0">
      <alignment horizontal="center" vertical="center"/>
    </xf>
    <xf numFmtId="0" fontId="13" fillId="0" borderId="0" applyAlignment="1" pivotButton="0" quotePrefix="0" xfId="0">
      <alignment horizontal="center" vertical="center"/>
    </xf>
    <xf numFmtId="0" fontId="0" fillId="0" borderId="1" applyAlignment="1" pivotButton="0" quotePrefix="0" xfId="0">
      <alignment horizontal="right" vertical="center"/>
    </xf>
    <xf numFmtId="0" fontId="0" fillId="0" borderId="0" applyAlignment="1" pivotButton="0" quotePrefix="0" xfId="0">
      <alignment horizontal="center" vertical="center"/>
    </xf>
    <xf numFmtId="0" fontId="0" fillId="0" borderId="3" applyAlignment="1" pivotButton="0" quotePrefix="0" xfId="0">
      <alignment horizontal="center" vertical="center"/>
    </xf>
    <xf numFmtId="0" fontId="0" fillId="7" borderId="0" applyAlignment="1" pivotButton="0" quotePrefix="0" xfId="0">
      <alignment horizontal="right" vertical="center"/>
    </xf>
    <xf numFmtId="1" fontId="13" fillId="0" borderId="4" applyAlignment="1" pivotButton="0" quotePrefix="0" xfId="0">
      <alignment horizontal="center" vertical="center"/>
    </xf>
    <xf numFmtId="0" fontId="16" fillId="0" borderId="4" applyAlignment="1" pivotButton="0" quotePrefix="0" xfId="0">
      <alignment horizontal="center" vertical="center"/>
    </xf>
    <xf numFmtId="0" fontId="6" fillId="7" borderId="4" applyAlignment="1" applyProtection="1" pivotButton="0" quotePrefix="0" xfId="0">
      <alignment horizontal="center" vertical="center"/>
      <protection locked="0" hidden="0"/>
    </xf>
    <xf numFmtId="0" fontId="14" fillId="0" borderId="11" applyAlignment="1" applyProtection="1" pivotButton="0" quotePrefix="0" xfId="0">
      <alignment horizontal="center" vertical="center"/>
      <protection locked="0" hidden="0"/>
    </xf>
    <xf numFmtId="0" fontId="15" fillId="7" borderId="4" applyAlignment="1" pivotButton="0" quotePrefix="0" xfId="0">
      <alignment horizontal="right" vertical="center" wrapText="1"/>
    </xf>
    <xf numFmtId="0" fontId="0" fillId="0" borderId="10" applyAlignment="1" pivotButton="0" quotePrefix="0" xfId="0">
      <alignment horizontal="right" vertical="center"/>
    </xf>
    <xf numFmtId="0" fontId="1" fillId="0" borderId="0" applyAlignment="1" pivotButton="0" quotePrefix="0" xfId="1">
      <alignment horizontal="center" vertical="center"/>
    </xf>
    <xf numFmtId="0" fontId="1" fillId="0" borderId="35" applyAlignment="1" pivotButton="0" quotePrefix="0" xfId="1">
      <alignment horizontal="center" vertical="center"/>
    </xf>
    <xf numFmtId="0" fontId="0" fillId="0" borderId="26" pivotButton="0" quotePrefix="0" xfId="0"/>
    <xf numFmtId="0" fontId="17" fillId="4" borderId="35" applyAlignment="1" pivotButton="0" quotePrefix="0" xfId="1">
      <alignment horizontal="center" vertical="center" wrapText="1"/>
    </xf>
    <xf numFmtId="0" fontId="0" fillId="0" borderId="25" pivotButton="0" quotePrefix="0" xfId="0"/>
    <xf numFmtId="0" fontId="1" fillId="0" borderId="35" applyAlignment="1" pivotButton="0" quotePrefix="0" xfId="1">
      <alignment horizontal="center" vertical="center" wrapText="1"/>
    </xf>
    <xf numFmtId="0" fontId="1" fillId="0" borderId="35" applyAlignment="1" pivotButton="0" quotePrefix="0" xfId="1">
      <alignment horizontal="left" vertical="center" wrapText="1"/>
    </xf>
    <xf numFmtId="0" fontId="17" fillId="4" borderId="35" applyAlignment="1" pivotButton="0" quotePrefix="0" xfId="1">
      <alignment horizontal="center" vertical="center"/>
    </xf>
    <xf numFmtId="2" fontId="1" fillId="0" borderId="38" applyAlignment="1" applyProtection="1" pivotButton="0" quotePrefix="0" xfId="1">
      <alignment horizontal="center"/>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1" fillId="0" borderId="0" pivotButton="0" quotePrefix="0" xfId="1"/>
    <xf numFmtId="0" fontId="11" fillId="0" borderId="35" applyAlignment="1" pivotButton="0" quotePrefix="0" xfId="2">
      <alignment horizontal="center" vertical="center" wrapText="1"/>
    </xf>
    <xf numFmtId="0" fontId="1" fillId="0" borderId="41" applyAlignment="1" applyProtection="1" pivotButton="0" quotePrefix="0" xfId="1">
      <alignment horizontal="center"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2" fontId="1" fillId="0" borderId="35" applyAlignment="1" applyProtection="1" pivotButton="0" quotePrefix="0" xfId="1">
      <alignment horizontal="center"/>
      <protection locked="0" hidden="0"/>
    </xf>
    <xf numFmtId="0" fontId="1" fillId="0" borderId="32" applyAlignment="1" pivotButton="0" quotePrefix="0" xfId="1">
      <alignment horizontal="center" vertical="center" wrapText="1"/>
    </xf>
    <xf numFmtId="0" fontId="0" fillId="0" borderId="28" pivotButton="0" quotePrefix="0" xfId="0"/>
    <xf numFmtId="0" fontId="0" fillId="0" borderId="29" pivotButton="0" quotePrefix="0" xfId="0"/>
    <xf numFmtId="0" fontId="17" fillId="4" borderId="0" applyAlignment="1" pivotButton="0" quotePrefix="0" xfId="1">
      <alignment horizontal="center" vertical="center" wrapText="1"/>
    </xf>
    <xf numFmtId="0" fontId="17" fillId="0" borderId="0" applyAlignment="1" pivotButton="0" quotePrefix="0" xfId="1">
      <alignment horizontal="left" vertical="center"/>
    </xf>
    <xf numFmtId="2" fontId="1" fillId="0" borderId="35" applyAlignment="1" applyProtection="1" pivotButton="0" quotePrefix="0" xfId="1">
      <alignment horizontal="center" vertical="center"/>
      <protection locked="0" hidden="0"/>
    </xf>
    <xf numFmtId="0" fontId="1" fillId="0" borderId="32" applyAlignment="1" pivotButton="0" quotePrefix="0" xfId="1">
      <alignment horizontal="center" vertical="center"/>
    </xf>
    <xf numFmtId="0" fontId="10" fillId="0" borderId="35" applyAlignment="1" pivotButton="0" quotePrefix="0" xfId="1">
      <alignment horizontal="center" vertical="center" wrapText="1"/>
    </xf>
    <xf numFmtId="0" fontId="1" fillId="0" borderId="35" applyAlignment="1" pivotButton="0" quotePrefix="0" xfId="1">
      <alignment horizontal="left" vertical="center"/>
    </xf>
    <xf numFmtId="168" fontId="1" fillId="0" borderId="32" applyAlignment="1" pivotButton="0" quotePrefix="0" xfId="1">
      <alignment horizontal="center" vertical="center" wrapText="1"/>
    </xf>
    <xf numFmtId="0" fontId="1" fillId="0" borderId="36" applyAlignment="1" pivotButton="0" quotePrefix="0" xfId="1">
      <alignment horizontal="center" vertical="center"/>
    </xf>
    <xf numFmtId="0" fontId="0" fillId="0" borderId="31" pivotButton="0" quotePrefix="0" xfId="0"/>
    <xf numFmtId="0" fontId="0" fillId="0" borderId="30" pivotButton="0" quotePrefix="0" xfId="0"/>
    <xf numFmtId="0" fontId="10" fillId="2" borderId="34" applyAlignment="1" pivotButton="0" quotePrefix="0" xfId="2">
      <alignment horizontal="center" vertical="center" wrapText="1"/>
    </xf>
    <xf numFmtId="0" fontId="0" fillId="0" borderId="56" pivotButton="0" quotePrefix="0" xfId="0"/>
    <xf numFmtId="0" fontId="17" fillId="9" borderId="35" applyAlignment="1" pivotButton="0" quotePrefix="0" xfId="1">
      <alignment horizontal="center" vertical="center"/>
    </xf>
    <xf numFmtId="0" fontId="10" fillId="4" borderId="35" applyAlignment="1" pivotButton="0" quotePrefix="0" xfId="2">
      <alignment horizontal="center" vertical="center" wrapText="1"/>
    </xf>
    <xf numFmtId="0" fontId="0" fillId="0" borderId="27" pivotButton="0" quotePrefix="0" xfId="0"/>
    <xf numFmtId="0" fontId="1" fillId="0" borderId="34" applyAlignment="1" pivotButton="0" quotePrefix="0" xfId="1">
      <alignment horizontal="center" vertical="center" wrapText="1"/>
    </xf>
    <xf numFmtId="0" fontId="1" fillId="0" borderId="24" applyAlignment="1" pivotButton="0" quotePrefix="0" xfId="1">
      <alignment horizontal="center" vertical="center" wrapText="1"/>
    </xf>
    <xf numFmtId="0" fontId="24" fillId="2" borderId="0" applyAlignment="1" pivotButton="0" quotePrefix="0" xfId="1">
      <alignment horizontal="center" vertical="center"/>
    </xf>
    <xf numFmtId="0" fontId="29" fillId="0" borderId="4" applyAlignment="1" pivotButton="0" quotePrefix="0" xfId="1">
      <alignment horizontal="center" vertical="center" wrapText="1"/>
    </xf>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0" borderId="35" applyAlignment="1" applyProtection="1" pivotButton="0" quotePrefix="0" xfId="1">
      <alignment horizontal="center" vertical="center"/>
      <protection locked="0" hidden="0"/>
    </xf>
    <xf numFmtId="0" fontId="1" fillId="0" borderId="0" applyAlignment="1" pivotButton="0" quotePrefix="0" xfId="1">
      <alignment horizontal="center" vertical="center" wrapText="1"/>
    </xf>
    <xf numFmtId="0" fontId="1" fillId="0" borderId="32" applyAlignment="1" pivotButton="0" quotePrefix="0" xfId="1">
      <alignment horizontal="left" vertical="center"/>
    </xf>
    <xf numFmtId="0" fontId="11" fillId="0" borderId="0" applyAlignment="1" pivotButton="0" quotePrefix="0" xfId="1">
      <alignment horizontal="center" vertical="center"/>
    </xf>
    <xf numFmtId="0" fontId="26" fillId="0" borderId="20" applyAlignment="1" pivotButton="0" quotePrefix="0" xfId="1">
      <alignment horizontal="right" vertical="center"/>
    </xf>
    <xf numFmtId="0" fontId="0" fillId="0" borderId="20" pivotButton="0" quotePrefix="0" xfId="0"/>
    <xf numFmtId="0" fontId="11" fillId="0" borderId="0" applyAlignment="1" pivotButton="0" quotePrefix="0" xfId="2">
      <alignment horizontal="center" vertical="center" wrapText="1"/>
    </xf>
    <xf numFmtId="0" fontId="17" fillId="2" borderId="35" applyAlignment="1" pivotButton="0" quotePrefix="0" xfId="1">
      <alignment horizontal="left" vertical="center"/>
    </xf>
    <xf numFmtId="14" fontId="1" fillId="0" borderId="27" applyAlignment="1" pivotButton="0" quotePrefix="0" xfId="1">
      <alignment horizontal="center" vertical="center" wrapText="1"/>
    </xf>
    <xf numFmtId="0" fontId="17" fillId="9" borderId="35" applyAlignment="1" pivotButton="0" quotePrefix="0" xfId="1">
      <alignment horizontal="center" vertical="center" wrapText="1"/>
    </xf>
    <xf numFmtId="0" fontId="17" fillId="2" borderId="0" applyAlignment="1" pivotButton="0" quotePrefix="0" xfId="1">
      <alignment horizontal="center" vertical="center"/>
    </xf>
    <xf numFmtId="0" fontId="1" fillId="0" borderId="44" applyAlignment="1" applyProtection="1" pivotButton="0" quotePrefix="0" xfId="1">
      <alignment horizontal="center" vertical="center"/>
      <protection locked="0" hidden="0"/>
    </xf>
    <xf numFmtId="0" fontId="0" fillId="0" borderId="57" applyProtection="1" pivotButton="0" quotePrefix="0" xfId="0">
      <protection locked="0" hidden="0"/>
    </xf>
    <xf numFmtId="0" fontId="0" fillId="0" borderId="58" applyProtection="1" pivotButton="0" quotePrefix="0" xfId="0">
      <protection locked="0" hidden="0"/>
    </xf>
    <xf numFmtId="0" fontId="11" fillId="0" borderId="32" applyAlignment="1" pivotButton="0" quotePrefix="0" xfId="2">
      <alignment horizontal="center" vertical="center" wrapText="1"/>
    </xf>
    <xf numFmtId="0" fontId="17" fillId="9" borderId="0" applyAlignment="1" pivotButton="0" quotePrefix="0" xfId="1">
      <alignment horizontal="center" vertical="center"/>
    </xf>
    <xf numFmtId="0" fontId="1" fillId="0" borderId="4" applyAlignment="1" pivotButton="0" quotePrefix="0" xfId="1">
      <alignment horizontal="center" vertical="center"/>
    </xf>
    <xf numFmtId="0" fontId="17" fillId="4" borderId="0" applyAlignment="1" pivotButton="0" quotePrefix="0" xfId="1">
      <alignment horizontal="center" vertical="center"/>
    </xf>
    <xf numFmtId="0" fontId="11" fillId="0" borderId="0" applyAlignment="1" pivotButton="0" quotePrefix="0" xfId="1">
      <alignment horizontal="center" vertical="center" wrapText="1"/>
    </xf>
    <xf numFmtId="169" fontId="1" fillId="0" borderId="32" applyAlignment="1" pivotButton="0" quotePrefix="0" xfId="1">
      <alignment horizontal="center" vertical="center" wrapText="1"/>
    </xf>
    <xf numFmtId="0" fontId="1" fillId="0" borderId="32" applyAlignment="1" applyProtection="1" pivotButton="0" quotePrefix="0" xfId="1">
      <alignment horizontal="center" vertical="center" wrapText="1"/>
      <protection locked="0" hidden="0"/>
    </xf>
    <xf numFmtId="0" fontId="0" fillId="0" borderId="28" applyProtection="1" pivotButton="0" quotePrefix="0" xfId="0">
      <protection locked="0" hidden="0"/>
    </xf>
    <xf numFmtId="0" fontId="0" fillId="0" borderId="29" applyProtection="1" pivotButton="0" quotePrefix="0" xfId="0">
      <protection locked="0" hidden="0"/>
    </xf>
    <xf numFmtId="0" fontId="1" fillId="5" borderId="34" applyAlignment="1" pivotButton="0" quotePrefix="0" xfId="1">
      <alignment horizontal="center" vertical="center" wrapText="1"/>
    </xf>
    <xf numFmtId="0" fontId="1" fillId="0" borderId="28" applyAlignment="1" pivotButton="0" quotePrefix="0" xfId="1">
      <alignment horizontal="center" vertical="center"/>
    </xf>
    <xf numFmtId="0" fontId="1" fillId="0" borderId="49" applyAlignment="1" pivotButton="0" quotePrefix="0" xfId="1">
      <alignment horizontal="center" vertical="center"/>
    </xf>
    <xf numFmtId="0" fontId="0" fillId="0" borderId="49" pivotButton="0" quotePrefix="0" xfId="0"/>
    <xf numFmtId="0" fontId="1" fillId="2" borderId="0" applyAlignment="1" pivotButton="0" quotePrefix="0" xfId="1">
      <alignment horizontal="center" vertical="center"/>
    </xf>
    <xf numFmtId="0" fontId="1" fillId="0" borderId="37" applyAlignment="1" applyProtection="1" pivotButton="0" quotePrefix="0" xfId="1">
      <alignment horizontal="center" vertical="center"/>
      <protection locked="0" hidden="0"/>
    </xf>
    <xf numFmtId="0" fontId="1" fillId="0" borderId="55" applyAlignment="1" pivotButton="0" quotePrefix="0" xfId="1">
      <alignment horizontal="center" vertical="center"/>
    </xf>
    <xf numFmtId="0" fontId="0" fillId="0" borderId="53" pivotButton="0" quotePrefix="0" xfId="0"/>
    <xf numFmtId="0" fontId="0" fillId="0" borderId="54" pivotButton="0" quotePrefix="0" xfId="0"/>
    <xf numFmtId="169" fontId="22" fillId="0" borderId="17" applyAlignment="1" applyProtection="1" pivotButton="0" quotePrefix="0" xfId="1">
      <alignment horizontal="center" vertical="center" wrapText="1"/>
      <protection locked="0" hidden="0"/>
    </xf>
    <xf numFmtId="0" fontId="24" fillId="2" borderId="31" applyAlignment="1" pivotButton="0" quotePrefix="0" xfId="1">
      <alignment horizontal="center" vertical="center"/>
    </xf>
    <xf numFmtId="0" fontId="10" fillId="4" borderId="32" applyAlignment="1" pivotButton="0" quotePrefix="0" xfId="2">
      <alignment horizontal="center" vertical="center" wrapText="1"/>
    </xf>
    <xf numFmtId="0" fontId="11" fillId="0" borderId="34" applyAlignment="1" pivotButton="0" quotePrefix="0" xfId="2">
      <alignment horizontal="center" vertical="center" wrapText="1"/>
    </xf>
    <xf numFmtId="0" fontId="11" fillId="2" borderId="34" applyAlignment="1" pivotButton="0" quotePrefix="0" xfId="2">
      <alignment horizontal="center" vertical="center" wrapText="1"/>
    </xf>
    <xf numFmtId="0" fontId="11" fillId="2" borderId="35" applyAlignment="1" pivotButton="0" quotePrefix="0" xfId="2">
      <alignment horizontal="center" vertical="center" wrapText="1"/>
    </xf>
    <xf numFmtId="14" fontId="1" fillId="0" borderId="32" applyAlignment="1" pivotButton="0" quotePrefix="0" xfId="1">
      <alignment horizontal="center" vertical="center" wrapText="1"/>
    </xf>
    <xf numFmtId="0" fontId="17" fillId="0" borderId="61" applyAlignment="1" applyProtection="1" pivotButton="0" quotePrefix="0" xfId="1">
      <alignment horizontal="center" vertical="center"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45" applyProtection="1" pivotButton="0" quotePrefix="0" xfId="0">
      <protection locked="0" hidden="0"/>
    </xf>
    <xf numFmtId="0" fontId="0" fillId="0" borderId="46" applyProtection="1" pivotButton="0" quotePrefix="0" xfId="0">
      <protection locked="0" hidden="0"/>
    </xf>
    <xf numFmtId="0" fontId="0" fillId="0" borderId="47" applyProtection="1" pivotButton="0" quotePrefix="0" xfId="0">
      <protection locked="0" hidden="0"/>
    </xf>
    <xf numFmtId="0" fontId="28" fillId="4" borderId="4" applyAlignment="1" pivotButton="0" quotePrefix="0" xfId="1">
      <alignment horizontal="center" vertical="center" wrapText="1"/>
    </xf>
    <xf numFmtId="0" fontId="1" fillId="0" borderId="0" applyAlignment="1" pivotButton="0" quotePrefix="0" xfId="1">
      <alignment horizontal="left" vertical="center" indent="1"/>
    </xf>
    <xf numFmtId="0" fontId="20" fillId="0" borderId="4" applyAlignment="1" pivotButton="0" quotePrefix="0" xfId="1">
      <alignment horizontal="center" vertical="center" wrapText="1"/>
    </xf>
    <xf numFmtId="1" fontId="1" fillId="0" borderId="32" applyAlignment="1" pivotButton="0" quotePrefix="0" xfId="1">
      <alignment horizontal="center" vertical="center"/>
    </xf>
    <xf numFmtId="0" fontId="1" fillId="2" borderId="32" applyAlignment="1" pivotButton="0" quotePrefix="0" xfId="1">
      <alignment horizontal="center" vertical="center" wrapText="1"/>
    </xf>
    <xf numFmtId="0" fontId="24" fillId="2" borderId="0" applyAlignment="1" pivotButton="0" quotePrefix="0" xfId="1">
      <alignment horizontal="center" vertical="center" wrapText="1"/>
    </xf>
    <xf numFmtId="0" fontId="11" fillId="2" borderId="34" applyAlignment="1" pivotButton="0" quotePrefix="0" xfId="2">
      <alignment horizontal="center" vertical="center"/>
    </xf>
    <xf numFmtId="49" fontId="1" fillId="0" borderId="32" applyAlignment="1" pivotButton="0" quotePrefix="0" xfId="1">
      <alignment horizontal="center" vertical="center" wrapText="1"/>
    </xf>
    <xf numFmtId="0" fontId="24" fillId="0" borderId="0" applyAlignment="1" pivotButton="0" quotePrefix="0" xfId="1">
      <alignment horizontal="center" vertical="center"/>
    </xf>
    <xf numFmtId="0" fontId="19" fillId="0" borderId="20" applyAlignment="1" pivotButton="0" quotePrefix="0" xfId="1">
      <alignment horizontal="right" vertical="center"/>
    </xf>
    <xf numFmtId="0" fontId="10" fillId="2" borderId="35" applyAlignment="1" pivotButton="0" quotePrefix="0" xfId="2">
      <alignment horizontal="center" vertical="center" wrapText="1"/>
    </xf>
    <xf numFmtId="0" fontId="10" fillId="0" borderId="35" applyAlignment="1" pivotButton="0" quotePrefix="0" xfId="1">
      <alignment horizontal="center" vertical="center"/>
    </xf>
    <xf numFmtId="0" fontId="11" fillId="0" borderId="29" applyAlignment="1" pivotButton="0" quotePrefix="0" xfId="2">
      <alignment horizontal="left" vertical="center" wrapText="1"/>
    </xf>
    <xf numFmtId="0" fontId="0" fillId="0" borderId="33" pivotButton="0" quotePrefix="0" xfId="0"/>
    <xf numFmtId="0" fontId="25" fillId="2" borderId="0" applyAlignment="1" pivotButton="0" quotePrefix="0" xfId="1">
      <alignment horizontal="center" vertical="center"/>
    </xf>
    <xf numFmtId="0" fontId="1" fillId="0" borderId="43" applyAlignment="1" applyProtection="1" pivotButton="0" quotePrefix="0" xfId="1">
      <alignment horizontal="center" vertical="center"/>
      <protection locked="0" hidden="0"/>
    </xf>
    <xf numFmtId="0" fontId="20" fillId="0" borderId="10" applyAlignment="1" pivotButton="0" quotePrefix="0" xfId="1">
      <alignment horizontal="center" vertical="center" wrapText="1"/>
    </xf>
    <xf numFmtId="0" fontId="11" fillId="0" borderId="32" applyAlignment="1" applyProtection="1" pivotButton="0" quotePrefix="0" xfId="2">
      <alignment horizontal="left" vertical="center" wrapText="1"/>
      <protection locked="0" hidden="0"/>
    </xf>
    <xf numFmtId="169" fontId="22" fillId="0" borderId="17" applyAlignment="1" applyProtection="1" pivotButton="0" quotePrefix="0" xfId="1">
      <alignment horizontal="center" vertical="center" wrapText="1"/>
      <protection locked="0" hidden="0"/>
    </xf>
    <xf numFmtId="169" fontId="1" fillId="0" borderId="32" applyAlignment="1" pivotButton="0" quotePrefix="0" xfId="1">
      <alignment horizontal="center" vertical="center" wrapText="1"/>
    </xf>
    <xf numFmtId="168" fontId="1" fillId="0" borderId="32" applyAlignment="1" pivotButton="0" quotePrefix="0" xfId="1">
      <alignment horizontal="center" vertical="center" wrapText="1"/>
    </xf>
  </cellXfs>
  <cellStyles count="3">
    <cellStyle name="Normal" xfId="0" builtinId="0"/>
    <cellStyle name="Normal 2" xfId="1"/>
    <cellStyle name="Hiperlink" xfId="2" builtinId="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comments/comment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0.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4.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5.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6.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7.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8.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9.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10.xml.rels><Relationships xmlns="http://schemas.openxmlformats.org/package/2006/relationships"><Relationship Type="http://schemas.openxmlformats.org/officeDocument/2006/relationships/comments" Target="/xl/comments/comment10.xml" Id="comments"/><Relationship Type="http://schemas.openxmlformats.org/officeDocument/2006/relationships/vmlDrawing" Target="/xl/drawings/commentsDrawing10.vml" Id="anysvml"/></Relationships>
</file>

<file path=xl/worksheets/_rels/sheet11.xml.rels><Relationships xmlns="http://schemas.openxmlformats.org/package/2006/relationships"><Relationship Type="http://schemas.openxmlformats.org/officeDocument/2006/relationships/comments" Target="/xl/comments/comment11.xml" Id="comments"/><Relationship Type="http://schemas.openxmlformats.org/officeDocument/2006/relationships/vmlDrawing" Target="/xl/drawings/commentsDrawing11.vml" Id="anysvml"/></Relationships>
</file>

<file path=xl/worksheets/_rels/sheet12.xml.rels><Relationships xmlns="http://schemas.openxmlformats.org/package/2006/relationships"><Relationship Type="http://schemas.openxmlformats.org/officeDocument/2006/relationships/comments" Target="/xl/comments/comment12.xml" Id="comments"/><Relationship Type="http://schemas.openxmlformats.org/officeDocument/2006/relationships/vmlDrawing" Target="/xl/drawings/commentsDrawing12.vml" Id="anysvml"/></Relationships>
</file>

<file path=xl/worksheets/_rels/sheet13.xml.rels><Relationships xmlns="http://schemas.openxmlformats.org/package/2006/relationships"><Relationship Type="http://schemas.openxmlformats.org/officeDocument/2006/relationships/comments" Target="/xl/comments/comment13.xml" Id="comments"/><Relationship Type="http://schemas.openxmlformats.org/officeDocument/2006/relationships/vmlDrawing" Target="/xl/drawings/commentsDrawing13.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_rels/sheet9.xml.rels><Relationships xmlns="http://schemas.openxmlformats.org/package/2006/relationships"><Relationship Type="http://schemas.openxmlformats.org/officeDocument/2006/relationships/comments" Target="/xl/comments/comment9.xml" Id="comments"/><Relationship Type="http://schemas.openxmlformats.org/officeDocument/2006/relationships/vmlDrawing" Target="/xl/drawings/commentsDrawing9.vml" Id="anysvml"/></Relationships>
</file>

<file path=xl/worksheets/sheet1.xml><?xml version="1.0" encoding="utf-8"?>
<worksheet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D8" sqref="D8:M8"/>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20.3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14.35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15.69</v>
      </c>
      <c r="O26" s="137" t="n"/>
      <c r="P26" s="138" t="n"/>
      <c r="Q26" s="7" t="n"/>
      <c r="R26" s="7" t="n"/>
      <c r="S26" s="136" t="n">
        <v>15.75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PM-18</t>
        </is>
      </c>
      <c r="B30" s="138" t="n"/>
      <c r="C30" s="163" t="inlineStr">
        <is>
          <t>PM-18</t>
        </is>
      </c>
      <c r="D30" s="137" t="n"/>
      <c r="E30" s="138" t="n"/>
      <c r="F30" s="224" t="n">
        <v>0.05</v>
      </c>
      <c r="G30" s="138" t="n"/>
      <c r="H30" s="189" t="n">
        <v>0.4652777777777778</v>
      </c>
      <c r="I30" s="137" t="n"/>
      <c r="J30" s="138" t="n"/>
      <c r="K30" s="189" t="n">
        <v>0.4715277777777778</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14.5</v>
      </c>
      <c r="D47" s="138" t="n"/>
      <c r="E47" s="166" t="n">
        <v>10</v>
      </c>
      <c r="F47" s="138" t="n"/>
      <c r="G47" s="161" t="n">
        <v>280.1</v>
      </c>
      <c r="H47" s="138" t="n"/>
      <c r="I47" s="133" t="n">
        <v>0.63</v>
      </c>
      <c r="J47" s="134" t="n"/>
      <c r="K47" s="135" t="n"/>
      <c r="L47" s="133" t="n">
        <v>4.36</v>
      </c>
      <c r="M47" s="135" t="n"/>
      <c r="N47" s="152" t="n">
        <v>23.09</v>
      </c>
      <c r="O47" s="138" t="n"/>
      <c r="P47" s="177" t="n">
        <v>93.90000000000001</v>
      </c>
      <c r="Q47" s="137" t="n"/>
      <c r="R47" s="138" t="n"/>
      <c r="S47" s="181" t="inlineStr">
        <is>
          <t xml:space="preserve">Turva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14.5</v>
      </c>
      <c r="D48" s="138" t="n"/>
      <c r="E48" s="166" t="n">
        <v>11</v>
      </c>
      <c r="F48" s="138" t="n"/>
      <c r="G48" s="161" t="n">
        <v>281.5</v>
      </c>
      <c r="H48" s="138" t="n"/>
      <c r="I48" s="133" t="n">
        <v>1.06</v>
      </c>
      <c r="J48" s="134" t="n"/>
      <c r="K48" s="135" t="n"/>
      <c r="L48" s="133" t="n">
        <v>4.34</v>
      </c>
      <c r="M48" s="135" t="n"/>
      <c r="N48" s="152" t="n">
        <v>22.97</v>
      </c>
      <c r="O48" s="138" t="n"/>
      <c r="P48" s="177" t="n">
        <v>55.7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14.5</v>
      </c>
      <c r="D49" s="138" t="n"/>
      <c r="E49" s="166" t="n">
        <v>11</v>
      </c>
      <c r="F49" s="138" t="n"/>
      <c r="G49" s="161" t="n">
        <v>282.4</v>
      </c>
      <c r="H49" s="138" t="n"/>
      <c r="I49" s="133" t="n">
        <v>1.1</v>
      </c>
      <c r="J49" s="134" t="n"/>
      <c r="K49" s="135" t="n"/>
      <c r="L49" s="133" t="n">
        <v>4.33</v>
      </c>
      <c r="M49" s="135" t="n"/>
      <c r="N49" s="152" t="n">
        <v>22.9</v>
      </c>
      <c r="O49" s="138" t="n"/>
      <c r="P49" s="177" t="n">
        <v>40.8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14.5</v>
      </c>
      <c r="D50" s="138" t="n"/>
      <c r="E50" s="166" t="n">
        <v>11</v>
      </c>
      <c r="F50" s="138" t="n"/>
      <c r="G50" s="161" t="n">
        <v>276.5</v>
      </c>
      <c r="H50" s="138" t="n"/>
      <c r="I50" s="133" t="n">
        <v>1.24</v>
      </c>
      <c r="J50" s="134" t="n"/>
      <c r="K50" s="135" t="n"/>
      <c r="L50" s="133" t="n">
        <v>4.34</v>
      </c>
      <c r="M50" s="135" t="n"/>
      <c r="N50" s="152" t="n">
        <v>22.92</v>
      </c>
      <c r="O50" s="138" t="n"/>
      <c r="P50" s="177" t="n">
        <v>35.7</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0.xml><?xml version="1.0" encoding="utf-8"?>
<worksheet xmlns="http://schemas.openxmlformats.org/spreadsheetml/2006/main">
  <sheetPr>
    <tabColor rgb="FF92D050"/>
    <outlinePr summaryBelow="1" summaryRight="1"/>
    <pageSetUpPr/>
  </sheetPr>
  <dimension ref="A1:BQ87"/>
  <sheetViews>
    <sheetView showGridLines="0" topLeftCell="F34"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4.77</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7.08</v>
      </c>
      <c r="O26" s="137" t="n"/>
      <c r="P26" s="138" t="n"/>
      <c r="Q26" s="7" t="n"/>
      <c r="R26" s="7" t="n"/>
      <c r="S26" s="136" t="n">
        <v>7</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PM-11</t>
        </is>
      </c>
      <c r="B30" s="138" t="n"/>
      <c r="C30" s="163" t="inlineStr">
        <is>
          <t>PM-11</t>
        </is>
      </c>
      <c r="D30" s="137" t="n"/>
      <c r="E30" s="138" t="n"/>
      <c r="F30" s="224" t="n">
        <v>0.11</v>
      </c>
      <c r="G30" s="138" t="n"/>
      <c r="H30" s="189" t="n">
        <v>0.5979166666666667</v>
      </c>
      <c r="I30" s="137" t="n"/>
      <c r="J30" s="138" t="n"/>
      <c r="K30" s="189" t="n">
        <v>0.6041666666666666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4.8</v>
      </c>
      <c r="D47" s="138" t="n"/>
      <c r="E47" s="166" t="n">
        <v>11</v>
      </c>
      <c r="F47" s="138" t="n"/>
      <c r="G47" s="161" t="n">
        <v>337.6</v>
      </c>
      <c r="H47" s="138" t="n"/>
      <c r="I47" s="133" t="n">
        <v>3.61</v>
      </c>
      <c r="J47" s="134" t="n"/>
      <c r="K47" s="135" t="n"/>
      <c r="L47" s="133" t="n">
        <v>4.31</v>
      </c>
      <c r="M47" s="135" t="n"/>
      <c r="N47" s="152" t="n">
        <v>26.57</v>
      </c>
      <c r="O47" s="138" t="n"/>
      <c r="P47" s="177" t="n">
        <v>2.42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4.8</v>
      </c>
      <c r="D48" s="138" t="n"/>
      <c r="E48" s="166" t="n">
        <v>11</v>
      </c>
      <c r="F48" s="138" t="n"/>
      <c r="G48" s="161" t="n">
        <v>341.2</v>
      </c>
      <c r="H48" s="138" t="n"/>
      <c r="I48" s="133" t="n">
        <v>3.39</v>
      </c>
      <c r="J48" s="134" t="n"/>
      <c r="K48" s="135" t="n"/>
      <c r="L48" s="133" t="n">
        <v>4.27</v>
      </c>
      <c r="M48" s="135" t="n"/>
      <c r="N48" s="152" t="n">
        <v>26.82</v>
      </c>
      <c r="O48" s="138" t="n"/>
      <c r="P48" s="177" t="n">
        <v>3.48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4.8</v>
      </c>
      <c r="D49" s="138" t="n"/>
      <c r="E49" s="166" t="n">
        <v>11</v>
      </c>
      <c r="F49" s="138" t="n"/>
      <c r="G49" s="161" t="n">
        <v>342.6</v>
      </c>
      <c r="H49" s="138" t="n"/>
      <c r="I49" s="133" t="n">
        <v>3.38</v>
      </c>
      <c r="J49" s="134" t="n"/>
      <c r="K49" s="135" t="n"/>
      <c r="L49" s="133" t="n">
        <v>4.24</v>
      </c>
      <c r="M49" s="135" t="n"/>
      <c r="N49" s="152" t="n">
        <v>26.39</v>
      </c>
      <c r="O49" s="138" t="n"/>
      <c r="P49" s="177" t="n">
        <v>3.18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4.8</v>
      </c>
      <c r="D50" s="138" t="n"/>
      <c r="E50" s="166" t="n">
        <v>11</v>
      </c>
      <c r="F50" s="138" t="n"/>
      <c r="G50" s="161" t="n">
        <v>342.8</v>
      </c>
      <c r="H50" s="138" t="n"/>
      <c r="I50" s="133" t="n">
        <v>3.31</v>
      </c>
      <c r="J50" s="134" t="n"/>
      <c r="K50" s="135" t="n"/>
      <c r="L50" s="133" t="n">
        <v>4.26</v>
      </c>
      <c r="M50" s="135" t="n"/>
      <c r="N50" s="152" t="n">
        <v>26.59</v>
      </c>
      <c r="O50" s="138" t="n"/>
      <c r="P50" s="177" t="n">
        <v>2.89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1.xml><?xml version="1.0" encoding="utf-8"?>
<worksheet xmlns="http://schemas.openxmlformats.org/spreadsheetml/2006/main">
  <sheetPr>
    <tabColor rgb="FF92D050"/>
    <outlinePr summaryBelow="1" summaryRight="1"/>
    <pageSetUpPr/>
  </sheetPr>
  <dimension ref="A1:BQ87"/>
  <sheetViews>
    <sheetView showGridLines="0" topLeftCell="A20"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4.58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6.54</v>
      </c>
      <c r="O26" s="137" t="n"/>
      <c r="P26" s="138" t="n"/>
      <c r="Q26" s="7" t="n"/>
      <c r="R26" s="7" t="n"/>
      <c r="S26" s="136" t="n">
        <v>6.53</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PM-15</t>
        </is>
      </c>
      <c r="B30" s="138" t="n"/>
      <c r="C30" s="163" t="inlineStr">
        <is>
          <t>PM-15</t>
        </is>
      </c>
      <c r="D30" s="137" t="n"/>
      <c r="E30" s="138" t="n"/>
      <c r="F30" s="224" t="n">
        <v>0.08</v>
      </c>
      <c r="G30" s="138" t="n"/>
      <c r="H30" s="189" t="n">
        <v>0.5555555555555556</v>
      </c>
      <c r="I30" s="137" t="n"/>
      <c r="J30" s="138" t="n"/>
      <c r="K30" s="189" t="n">
        <v>0.5618055555555556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4.62</v>
      </c>
      <c r="D47" s="138" t="n"/>
      <c r="E47" s="166" t="n">
        <v>8</v>
      </c>
      <c r="F47" s="138" t="n"/>
      <c r="G47" s="161" t="n">
        <v>317.7</v>
      </c>
      <c r="H47" s="138" t="n"/>
      <c r="I47" s="133" t="n">
        <v>4.93</v>
      </c>
      <c r="J47" s="134" t="n"/>
      <c r="K47" s="135" t="n"/>
      <c r="L47" s="133" t="n">
        <v>4.54</v>
      </c>
      <c r="M47" s="135" t="n"/>
      <c r="N47" s="152" t="n">
        <v>25.55</v>
      </c>
      <c r="O47" s="138" t="n"/>
      <c r="P47" s="177" t="n">
        <v>86.09999999999999</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4.62</v>
      </c>
      <c r="D48" s="138" t="n"/>
      <c r="E48" s="166" t="n">
        <v>9</v>
      </c>
      <c r="F48" s="138" t="n"/>
      <c r="G48" s="161" t="n">
        <v>319.4</v>
      </c>
      <c r="H48" s="138" t="n"/>
      <c r="I48" s="133" t="n">
        <v>4.82</v>
      </c>
      <c r="J48" s="134" t="n"/>
      <c r="K48" s="135" t="n"/>
      <c r="L48" s="133" t="n">
        <v>4.56</v>
      </c>
      <c r="M48" s="135" t="n"/>
      <c r="N48" s="152" t="n">
        <v>25.11</v>
      </c>
      <c r="O48" s="138" t="n"/>
      <c r="P48" s="177" t="n">
        <v>22.8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4.62</v>
      </c>
      <c r="D49" s="138" t="n"/>
      <c r="E49" s="166" t="n">
        <v>8</v>
      </c>
      <c r="F49" s="138" t="n"/>
      <c r="G49" s="161" t="n">
        <v>329.1</v>
      </c>
      <c r="H49" s="138" t="n"/>
      <c r="I49" s="133" t="n">
        <v>4.76</v>
      </c>
      <c r="J49" s="134" t="n"/>
      <c r="K49" s="135" t="n"/>
      <c r="L49" s="133" t="n">
        <v>4.43</v>
      </c>
      <c r="M49" s="135" t="n"/>
      <c r="N49" s="152" t="n">
        <v>25.03</v>
      </c>
      <c r="O49" s="138" t="n"/>
      <c r="P49" s="177" t="n">
        <v>6.23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4.62</v>
      </c>
      <c r="D50" s="138" t="n"/>
      <c r="E50" s="166" t="n">
        <v>8</v>
      </c>
      <c r="F50" s="138" t="n"/>
      <c r="G50" s="161" t="n">
        <v>334</v>
      </c>
      <c r="H50" s="138" t="n"/>
      <c r="I50" s="133" t="n">
        <v>4.78</v>
      </c>
      <c r="J50" s="134" t="n"/>
      <c r="K50" s="135" t="n"/>
      <c r="L50" s="133" t="n">
        <v>4.39</v>
      </c>
      <c r="M50" s="135" t="n"/>
      <c r="N50" s="152" t="n">
        <v>24.87</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2.xml><?xml version="1.0" encoding="utf-8"?>
<worksheet xmlns="http://schemas.openxmlformats.org/spreadsheetml/2006/main">
  <sheetPr>
    <tabColor rgb="FF92D050"/>
    <outlinePr summaryBelow="1" summaryRight="1"/>
    <pageSetUpPr/>
  </sheetPr>
  <dimension ref="A1:BQ87"/>
  <sheetViews>
    <sheetView showGridLines="0" topLeftCell="F5" zoomScale="90" zoomScaleNormal="90" zoomScaleSheetLayoutView="70" workbookViewId="0">
      <selection activeCell="S51" sqref="S51:U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32.4</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19.42</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21.87</v>
      </c>
      <c r="O26" s="137" t="n"/>
      <c r="P26" s="138" t="n"/>
      <c r="Q26" s="7" t="n"/>
      <c r="R26" s="7" t="n"/>
      <c r="S26" s="136" t="n">
        <v>21.85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PM-16</t>
        </is>
      </c>
      <c r="B30" s="138" t="n"/>
      <c r="C30" s="163" t="inlineStr">
        <is>
          <t>PM-16</t>
        </is>
      </c>
      <c r="D30" s="137" t="n"/>
      <c r="E30" s="138" t="n"/>
      <c r="F30" s="224" t="n">
        <v>0.11</v>
      </c>
      <c r="G30" s="138" t="n"/>
      <c r="H30" s="189" t="n">
        <v>0.4472222222222222</v>
      </c>
      <c r="I30" s="137" t="n"/>
      <c r="J30" s="138" t="n"/>
      <c r="K30" s="189" t="n">
        <v>0.4534722222222222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19.45</v>
      </c>
      <c r="D47" s="138" t="n"/>
      <c r="E47" s="166" t="n">
        <v>31</v>
      </c>
      <c r="F47" s="138" t="n"/>
      <c r="G47" s="161" t="n">
        <v>220.1</v>
      </c>
      <c r="H47" s="138" t="n"/>
      <c r="I47" s="133" t="n">
        <v>2.05</v>
      </c>
      <c r="J47" s="134" t="n"/>
      <c r="K47" s="135" t="n"/>
      <c r="L47" s="133" t="n">
        <v>4.97</v>
      </c>
      <c r="M47" s="135" t="n"/>
      <c r="N47" s="152" t="n">
        <v>25.65</v>
      </c>
      <c r="O47" s="138" t="n"/>
      <c r="P47" s="177" t="n">
        <v>345</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19.45</v>
      </c>
      <c r="D48" s="138" t="n"/>
      <c r="E48" s="166" t="n">
        <v>31</v>
      </c>
      <c r="F48" s="138" t="n"/>
      <c r="G48" s="161" t="n">
        <v>219.5</v>
      </c>
      <c r="H48" s="138" t="n"/>
      <c r="I48" s="133" t="n">
        <v>2.07</v>
      </c>
      <c r="J48" s="134" t="n"/>
      <c r="K48" s="135" t="n"/>
      <c r="L48" s="133" t="n">
        <v>4.95</v>
      </c>
      <c r="M48" s="135" t="n"/>
      <c r="N48" s="152" t="n">
        <v>25.7</v>
      </c>
      <c r="O48" s="138" t="n"/>
      <c r="P48" s="177" t="n">
        <v>283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19.45</v>
      </c>
      <c r="D49" s="138" t="n"/>
      <c r="E49" s="166" t="n">
        <v>32</v>
      </c>
      <c r="F49" s="138" t="n"/>
      <c r="G49" s="161" t="n">
        <v>218.3</v>
      </c>
      <c r="H49" s="138" t="n"/>
      <c r="I49" s="133" t="n">
        <v>2.14</v>
      </c>
      <c r="J49" s="134" t="n"/>
      <c r="K49" s="135" t="n"/>
      <c r="L49" s="133" t="n">
        <v>4.99</v>
      </c>
      <c r="M49" s="135" t="n"/>
      <c r="N49" s="152" t="n">
        <v>25.54</v>
      </c>
      <c r="O49" s="138" t="n"/>
      <c r="P49" s="177" t="n">
        <v>231</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19.45</v>
      </c>
      <c r="D50" s="138" t="n"/>
      <c r="E50" s="166" t="n">
        <v>32</v>
      </c>
      <c r="F50" s="138" t="n"/>
      <c r="G50" s="161" t="n">
        <v>217.9</v>
      </c>
      <c r="H50" s="138" t="n"/>
      <c r="I50" s="133" t="n">
        <v>2.22</v>
      </c>
      <c r="J50" s="134" t="n"/>
      <c r="K50" s="135" t="n"/>
      <c r="L50" s="133" t="n">
        <v>4.86</v>
      </c>
      <c r="M50" s="135" t="n"/>
      <c r="N50" s="152" t="n">
        <v>25.51</v>
      </c>
      <c r="O50" s="138" t="n"/>
      <c r="P50" s="177" t="n">
        <v>190</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3.xml><?xml version="1.0" encoding="utf-8"?>
<worksheet xmlns="http://schemas.openxmlformats.org/spreadsheetml/2006/main">
  <sheetPr>
    <tabColor rgb="FF92D050"/>
    <outlinePr summaryBelow="1" summaryRight="1"/>
    <pageSetUpPr/>
  </sheetPr>
  <dimension ref="A1:BQ87"/>
  <sheetViews>
    <sheetView showGridLines="0" zoomScale="90" zoomScaleNormal="90" zoomScaleSheetLayoutView="70" workbookViewId="0">
      <selection activeCell="I22" sqref="I22:L22"/>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24.6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22.63</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27.44</v>
      </c>
      <c r="O26" s="137" t="n"/>
      <c r="P26" s="138" t="n"/>
      <c r="Q26" s="7" t="n"/>
      <c r="R26" s="7" t="n"/>
      <c r="S26" s="136" t="n">
        <v>23.1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PM-06</t>
        </is>
      </c>
      <c r="B30" s="138" t="n"/>
      <c r="C30" s="163" t="inlineStr">
        <is>
          <t>PM-06</t>
        </is>
      </c>
      <c r="D30" s="137" t="n"/>
      <c r="E30" s="138" t="n"/>
      <c r="F30" s="224" t="n">
        <v>0.09</v>
      </c>
      <c r="G30" s="138" t="n"/>
      <c r="H30" s="189" t="n">
        <v>0.3159722222222222</v>
      </c>
      <c r="I30" s="137" t="n"/>
      <c r="J30" s="138" t="n"/>
      <c r="K30" s="189" t="n">
        <v>0.3222222222222222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22.8</v>
      </c>
      <c r="D47" s="138" t="n"/>
      <c r="E47" s="166" t="n">
        <v>42</v>
      </c>
      <c r="F47" s="138" t="n"/>
      <c r="G47" s="161" t="n">
        <v>238.6</v>
      </c>
      <c r="H47" s="138" t="n"/>
      <c r="I47" s="133" t="n">
        <v>2.07</v>
      </c>
      <c r="J47" s="134" t="n"/>
      <c r="K47" s="135" t="n"/>
      <c r="L47" s="133" t="n">
        <v>5.07</v>
      </c>
      <c r="M47" s="135" t="n"/>
      <c r="N47" s="152" t="n">
        <v>22.4</v>
      </c>
      <c r="O47" s="138" t="n"/>
      <c r="P47" s="177" t="n">
        <v>18.3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22.8</v>
      </c>
      <c r="D48" s="138" t="n"/>
      <c r="E48" s="166" t="n">
        <v>41</v>
      </c>
      <c r="F48" s="138" t="n"/>
      <c r="G48" s="161" t="n">
        <v>238.6</v>
      </c>
      <c r="H48" s="138" t="n"/>
      <c r="I48" s="133" t="n">
        <v>2.02</v>
      </c>
      <c r="J48" s="134" t="n"/>
      <c r="K48" s="135" t="n"/>
      <c r="L48" s="133" t="n">
        <v>5.07</v>
      </c>
      <c r="M48" s="135" t="n"/>
      <c r="N48" s="152" t="n">
        <v>22.25</v>
      </c>
      <c r="O48" s="138" t="n"/>
      <c r="P48" s="177" t="n">
        <v>10</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22.8</v>
      </c>
      <c r="D49" s="138" t="n"/>
      <c r="E49" s="166" t="n">
        <v>41</v>
      </c>
      <c r="F49" s="138" t="n"/>
      <c r="G49" s="161" t="n">
        <v>238.7</v>
      </c>
      <c r="H49" s="138" t="n"/>
      <c r="I49" s="133" t="n">
        <v>1.98</v>
      </c>
      <c r="J49" s="134" t="n"/>
      <c r="K49" s="135" t="n"/>
      <c r="L49" s="133" t="n">
        <v>5.07</v>
      </c>
      <c r="M49" s="135" t="n"/>
      <c r="N49" s="152" t="n">
        <v>22.12</v>
      </c>
      <c r="O49" s="138" t="n"/>
      <c r="P49" s="177" t="n">
        <v>9.67</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22.8</v>
      </c>
      <c r="D50" s="138" t="n"/>
      <c r="E50" s="166" t="n">
        <v>41</v>
      </c>
      <c r="F50" s="138" t="n"/>
      <c r="G50" s="161" t="n">
        <v>238.9</v>
      </c>
      <c r="H50" s="138" t="n"/>
      <c r="I50" s="133" t="n">
        <v>1.9</v>
      </c>
      <c r="J50" s="134" t="n"/>
      <c r="K50" s="135" t="n"/>
      <c r="L50" s="133" t="n">
        <v>5.07</v>
      </c>
      <c r="M50" s="135" t="n"/>
      <c r="N50" s="152" t="n">
        <v>22.1</v>
      </c>
      <c r="O50" s="138" t="n"/>
      <c r="P50" s="177" t="n">
        <v>5.23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W133"/>
  <sheetViews>
    <sheetView view="pageBreakPreview" zoomScaleNormal="100" zoomScaleSheetLayoutView="100" workbookViewId="0">
      <selection activeCell="B30" sqref="B30:K30"/>
    </sheetView>
  </sheetViews>
  <sheetFormatPr baseColWidth="8" defaultColWidth="9.1796875" defaultRowHeight="12.5"/>
  <cols>
    <col width="15.54296875" customWidth="1" style="245" min="1" max="1"/>
    <col width="15.54296875" customWidth="1" style="234" min="2" max="2"/>
    <col width="10.7265625" customWidth="1" style="234" min="3" max="10"/>
    <col width="19" customWidth="1" style="234" min="11" max="11"/>
    <col width="9.1796875" customWidth="1" style="245" min="12" max="23"/>
    <col width="9.1796875" customWidth="1" style="234" min="24" max="24"/>
    <col width="9.1796875" customWidth="1" style="234" min="25" max="16384"/>
  </cols>
  <sheetData>
    <row r="1">
      <c r="A1" s="244" t="inlineStr">
        <is>
          <t>SRV-FOR-0127-Rev.5</t>
        </is>
      </c>
      <c r="B1" s="212" t="n"/>
      <c r="C1" s="212" t="n"/>
      <c r="D1" s="212" t="n"/>
      <c r="E1" s="212" t="n"/>
      <c r="F1" s="212" t="n"/>
      <c r="G1" s="212" t="n"/>
      <c r="H1" s="212" t="n"/>
      <c r="I1" s="212" t="n"/>
      <c r="J1" s="212" t="n"/>
      <c r="K1" s="212" t="n"/>
    </row>
    <row r="2" ht="84" customHeight="1">
      <c r="A2" s="242" t="n"/>
      <c r="B2" s="140" t="n"/>
      <c r="C2" s="249" t="inlineStr">
        <is>
          <t>RELATÓRIO DE ENSAIO E AMOSTRAGEM</t>
        </is>
      </c>
      <c r="D2" s="154" t="n"/>
      <c r="E2" s="154" t="n"/>
      <c r="F2" s="154" t="n"/>
      <c r="G2" s="154" t="n"/>
      <c r="H2" s="154" t="n"/>
      <c r="I2" s="154" t="n"/>
      <c r="J2" s="140" t="n"/>
      <c r="K2" s="74" t="n"/>
    </row>
    <row r="3" ht="4.5" customHeight="1"/>
    <row r="4">
      <c r="J4" s="243" t="inlineStr">
        <is>
          <t>R-00542/23-Rev.00</t>
        </is>
      </c>
    </row>
    <row r="5" ht="4.5" customHeight="1"/>
    <row r="6" ht="20.15" customHeight="1">
      <c r="A6" s="241" t="inlineStr">
        <is>
          <t>NOME:</t>
        </is>
      </c>
      <c r="B6" s="241" t="inlineStr">
        <is>
          <t>Servmar Serviços Técnicos Ambientais Ltda.</t>
        </is>
      </c>
      <c r="C6" s="154" t="n"/>
      <c r="D6" s="154" t="n"/>
      <c r="E6" s="154" t="n"/>
      <c r="F6" s="154" t="n"/>
      <c r="G6" s="154" t="n"/>
      <c r="H6" s="154" t="n"/>
      <c r="I6" s="154" t="n"/>
      <c r="J6" s="154" t="n"/>
      <c r="K6" s="140" t="n"/>
    </row>
    <row r="7" ht="4.5" customHeight="1"/>
    <row r="8" ht="20.15" customHeight="1">
      <c r="A8" s="241" t="inlineStr">
        <is>
          <t>ENDEREÇO:</t>
        </is>
      </c>
      <c r="B8" s="241" t="inlineStr">
        <is>
          <t>Rua das Carnaubeiras, nº 168, 10º andar – Parque Jabaquara, CEP: 04343-080 - São Paulo/SP</t>
        </is>
      </c>
      <c r="C8" s="154" t="n"/>
      <c r="D8" s="154" t="n"/>
      <c r="E8" s="154" t="n"/>
      <c r="F8" s="154" t="n"/>
      <c r="G8" s="154" t="n"/>
      <c r="H8" s="154" t="n"/>
      <c r="I8" s="154" t="n"/>
      <c r="J8" s="154" t="n"/>
      <c r="K8" s="140" t="n"/>
    </row>
    <row r="10" ht="20.15" customHeight="1">
      <c r="A10" s="241" t="inlineStr">
        <is>
          <t>INFORMAÇÕES DE CONTATO DO CLIENTE</t>
        </is>
      </c>
      <c r="B10" s="154" t="n"/>
      <c r="C10" s="154" t="n"/>
      <c r="D10" s="154" t="n"/>
      <c r="E10" s="154" t="n"/>
      <c r="F10" s="154" t="n"/>
      <c r="G10" s="154" t="n"/>
      <c r="H10" s="154" t="n"/>
      <c r="I10" s="154" t="n"/>
      <c r="J10" s="154" t="n"/>
      <c r="K10" s="140" t="n"/>
    </row>
    <row r="11" ht="4.5" customHeight="1"/>
    <row r="12" ht="20.15" customHeight="1">
      <c r="A12" s="241" t="inlineStr">
        <is>
          <t>RAZÃO SOCIAL:</t>
        </is>
      </c>
      <c r="B12" s="237" t="inlineStr">
        <is>
          <t>RAZÃO SOCIAL</t>
        </is>
      </c>
      <c r="C12" s="154" t="n"/>
      <c r="D12" s="154" t="n"/>
      <c r="E12" s="154" t="n"/>
      <c r="F12" s="154" t="n"/>
      <c r="G12" s="154" t="n"/>
      <c r="H12" s="154" t="n"/>
      <c r="I12" s="154" t="n"/>
      <c r="J12" s="154" t="n"/>
      <c r="K12" s="140" t="n"/>
    </row>
    <row r="13" ht="4.5" customHeight="1"/>
    <row r="14" ht="20.15" customHeight="1">
      <c r="A14" s="241" t="inlineStr">
        <is>
          <t>ENDEREÇO:</t>
        </is>
      </c>
      <c r="B14" s="237" t="inlineStr">
        <is>
          <t>ENDEREÇO</t>
        </is>
      </c>
      <c r="C14" s="154" t="n"/>
      <c r="D14" s="154" t="n"/>
      <c r="E14" s="154" t="n"/>
      <c r="F14" s="154" t="n"/>
      <c r="G14" s="154" t="n"/>
      <c r="H14" s="154" t="n"/>
      <c r="I14" s="154" t="n"/>
      <c r="J14" s="154" t="n"/>
      <c r="K14" s="140" t="n"/>
    </row>
    <row r="15" ht="4.5" customHeight="1"/>
    <row r="16" ht="20.15" customHeight="1">
      <c r="A16" s="241" t="inlineStr">
        <is>
          <t>CONTATO:</t>
        </is>
      </c>
      <c r="B16" s="237" t="inlineStr">
        <is>
          <t>CONTATO</t>
        </is>
      </c>
      <c r="C16" s="154" t="n"/>
      <c r="D16" s="154" t="n"/>
      <c r="E16" s="140" t="n"/>
      <c r="F16" s="241" t="inlineStr">
        <is>
          <t>Telefone:</t>
        </is>
      </c>
      <c r="G16" s="237" t="inlineStr">
        <is>
          <t>Telefone</t>
        </is>
      </c>
      <c r="H16" s="154" t="n"/>
      <c r="I16" s="154" t="n"/>
      <c r="J16" s="154" t="n"/>
      <c r="K16" s="140" t="n"/>
    </row>
    <row r="18" ht="20.15" customHeight="1">
      <c r="A18" s="241" t="inlineStr">
        <is>
          <t>DADOS DO LOCAL DE ENSAIO</t>
        </is>
      </c>
      <c r="B18" s="154" t="n"/>
      <c r="C18" s="154" t="n"/>
      <c r="D18" s="154" t="n"/>
      <c r="E18" s="154" t="n"/>
      <c r="F18" s="154" t="n"/>
      <c r="G18" s="154" t="n"/>
      <c r="H18" s="154" t="n"/>
      <c r="I18" s="154" t="n"/>
      <c r="J18" s="154" t="n"/>
      <c r="K18" s="140" t="n"/>
    </row>
    <row r="19" ht="4.5" customHeight="1"/>
    <row r="20" ht="20.15" customHeight="1">
      <c r="A20" s="233" t="inlineStr">
        <is>
          <t>NOME DO PROJETO:</t>
        </is>
      </c>
      <c r="C20" s="237" t="inlineStr">
        <is>
          <t>Toyota Sorocaba - Monitoramento analítico</t>
        </is>
      </c>
      <c r="D20" s="154" t="n"/>
      <c r="E20" s="154" t="n"/>
      <c r="F20" s="154" t="n"/>
      <c r="G20" s="154" t="n"/>
      <c r="H20" s="140" t="n"/>
      <c r="I20" s="241" t="inlineStr">
        <is>
          <t>Nº Projeto:</t>
        </is>
      </c>
      <c r="J20" s="248" t="n">
        <v>7938</v>
      </c>
      <c r="K20" s="140" t="n"/>
    </row>
    <row r="21" ht="4.5" customHeight="1"/>
    <row r="22" ht="20.15" customHeight="1">
      <c r="A22" s="233" t="inlineStr">
        <is>
          <t>ENDEREÇO:</t>
        </is>
      </c>
      <c r="C22" s="237" t="inlineStr">
        <is>
          <t>AV. TOYOTA, 9005 - ITAVUVU - SOROCABA - SÃO PAULO - 18079-755</t>
        </is>
      </c>
      <c r="D22" s="154" t="n"/>
      <c r="E22" s="154" t="n"/>
      <c r="F22" s="154" t="n"/>
      <c r="G22" s="154" t="n"/>
      <c r="H22" s="154" t="n"/>
      <c r="I22" s="154" t="n"/>
      <c r="J22" s="154" t="n"/>
      <c r="K22" s="140" t="n"/>
    </row>
    <row r="24" ht="20.15" customHeight="1">
      <c r="A24" s="233" t="inlineStr">
        <is>
          <t>PLANO DE AMOSTRAGEM</t>
        </is>
      </c>
      <c r="C24" s="73" t="inlineStr">
        <is>
          <t>Formulário:</t>
        </is>
      </c>
      <c r="D24" s="253" t="inlineStr">
        <is>
          <t>SRV-FOR-0130</t>
        </is>
      </c>
      <c r="E24" s="154" t="n"/>
      <c r="F24" s="128" t="inlineStr">
        <is>
          <t>Rev.4</t>
        </is>
      </c>
      <c r="I24" s="241" t="inlineStr">
        <is>
          <t>Nº OS:</t>
        </is>
      </c>
      <c r="J24" s="237" t="n">
        <v>766</v>
      </c>
      <c r="K24" s="140" t="n"/>
    </row>
    <row r="25" ht="4.5" customHeight="1"/>
    <row r="26" ht="20.15" customHeight="1">
      <c r="A26" s="241" t="inlineStr">
        <is>
          <t>MATRIZ:</t>
        </is>
      </c>
      <c r="B26" s="71" t="n"/>
      <c r="C26" s="241" t="inlineStr">
        <is>
          <t>Água bruta</t>
        </is>
      </c>
      <c r="D26" s="140" t="n"/>
      <c r="F26" s="71" t="n"/>
      <c r="G26" s="241" t="inlineStr">
        <is>
          <t>Água residual</t>
        </is>
      </c>
      <c r="H26" s="140" t="n"/>
    </row>
    <row r="27" ht="4.5" customHeight="1"/>
    <row r="28" ht="20.15" customHeight="1">
      <c r="A28" s="241" t="inlineStr">
        <is>
          <t>METODOLOGIAS DE ENSAIO E AMOSTRAGEM</t>
        </is>
      </c>
      <c r="B28" s="154" t="n"/>
      <c r="C28" s="154" t="n"/>
      <c r="D28" s="154" t="n"/>
      <c r="E28" s="154" t="n"/>
      <c r="F28" s="154" t="n"/>
      <c r="G28" s="154" t="n"/>
      <c r="H28" s="154" t="n"/>
      <c r="I28" s="154" t="n"/>
      <c r="J28" s="154" t="n"/>
      <c r="K28" s="140" t="n"/>
    </row>
    <row r="29" ht="4.5" customHeight="1"/>
    <row r="30" ht="20.15" customHeight="1">
      <c r="A30" s="241" t="inlineStr">
        <is>
          <t>APLICÁVEL:</t>
        </is>
      </c>
      <c r="B30" s="241" t="inlineStr">
        <is>
          <t>DESCRIÇÃO:</t>
        </is>
      </c>
      <c r="C30" s="154" t="n"/>
      <c r="D30" s="154" t="n"/>
      <c r="E30" s="154" t="n"/>
      <c r="F30" s="154" t="n"/>
      <c r="G30" s="154" t="n"/>
      <c r="H30" s="154" t="n"/>
      <c r="I30" s="154" t="n"/>
      <c r="J30" s="154" t="n"/>
      <c r="K30" s="140" t="n"/>
    </row>
    <row r="31" ht="4.5" customHeight="1"/>
    <row r="32" ht="20.15" customHeight="1">
      <c r="A32" s="241" t="inlineStr">
        <is>
          <t>SIM</t>
        </is>
      </c>
      <c r="B32" s="236" t="inlineStr">
        <is>
          <t>SMEWW, 23ª Edição – Método 4500H+B, 2017.</t>
        </is>
      </c>
      <c r="C32" s="154" t="n"/>
      <c r="D32" s="154" t="n"/>
      <c r="E32" s="154" t="n"/>
      <c r="F32" s="154" t="n"/>
      <c r="G32" s="154" t="n"/>
      <c r="H32" s="154" t="n"/>
      <c r="I32" s="154" t="n"/>
      <c r="J32" s="154" t="n"/>
      <c r="K32" s="140" t="n"/>
    </row>
    <row r="33" ht="4.5" customHeight="1">
      <c r="B33" s="236" t="n"/>
      <c r="C33" s="154" t="n"/>
      <c r="D33" s="154" t="n"/>
      <c r="E33" s="154" t="n"/>
      <c r="F33" s="154" t="n"/>
      <c r="G33" s="154" t="n"/>
      <c r="H33" s="154" t="n"/>
      <c r="I33" s="154" t="n"/>
      <c r="J33" s="154" t="n"/>
      <c r="K33" s="140" t="n"/>
    </row>
    <row r="34" ht="20.15" customHeight="1">
      <c r="A34" s="241" t="n"/>
      <c r="B34" s="236" t="inlineStr">
        <is>
          <t>SMEWW, 23ª Edição – Método 2510B, 2017.</t>
        </is>
      </c>
      <c r="C34" s="154" t="n"/>
      <c r="D34" s="154" t="n"/>
      <c r="E34" s="154" t="n"/>
      <c r="F34" s="154" t="n"/>
      <c r="G34" s="154" t="n"/>
      <c r="H34" s="154" t="n"/>
      <c r="I34" s="154" t="n"/>
      <c r="J34" s="154" t="n"/>
      <c r="K34" s="140" t="n"/>
    </row>
    <row r="35" ht="4.5" customHeight="1"/>
    <row r="36" ht="20.15" customHeight="1">
      <c r="A36" s="241" t="n"/>
      <c r="B36" s="236" t="inlineStr">
        <is>
          <t>SMEWW, 23ª Edição – Método 2580B, 2017.</t>
        </is>
      </c>
      <c r="C36" s="154" t="n"/>
      <c r="D36" s="154" t="n"/>
      <c r="E36" s="154" t="n"/>
      <c r="F36" s="154" t="n"/>
      <c r="G36" s="154" t="n"/>
      <c r="H36" s="154" t="n"/>
      <c r="I36" s="154" t="n"/>
      <c r="J36" s="154" t="n"/>
      <c r="K36" s="140" t="n"/>
    </row>
    <row r="37" ht="4.5" customHeight="1"/>
    <row r="38" ht="20.15" customHeight="1">
      <c r="A38" s="241" t="n"/>
      <c r="B38" s="236" t="inlineStr">
        <is>
          <t>SMEWW, 23ª Edição – Método 4500-O G, 2017.</t>
        </is>
      </c>
      <c r="C38" s="154" t="n"/>
      <c r="D38" s="154" t="n"/>
      <c r="E38" s="154" t="n"/>
      <c r="F38" s="154" t="n"/>
      <c r="G38" s="154" t="n"/>
      <c r="H38" s="154" t="n"/>
      <c r="I38" s="154" t="n"/>
      <c r="J38" s="154" t="n"/>
      <c r="K38" s="140" t="n"/>
    </row>
    <row r="39" ht="4.5" customHeight="1"/>
    <row r="40" ht="20.15" customHeight="1">
      <c r="A40" s="241" t="n"/>
      <c r="B40" s="236" t="inlineStr">
        <is>
          <t>SMEWW, 23ª Edição – Método 2550B, 2017.</t>
        </is>
      </c>
      <c r="C40" s="154" t="n"/>
      <c r="D40" s="154" t="n"/>
      <c r="E40" s="154" t="n"/>
      <c r="F40" s="154" t="n"/>
      <c r="G40" s="154" t="n"/>
      <c r="H40" s="154" t="n"/>
      <c r="I40" s="154" t="n"/>
      <c r="J40" s="154" t="n"/>
      <c r="K40" s="140" t="n"/>
    </row>
    <row r="41" ht="4.5" customHeight="1"/>
    <row r="42" ht="20.15" customHeight="1">
      <c r="A42" s="241" t="n"/>
      <c r="B42" s="236" t="inlineStr">
        <is>
          <t>SMEWW, 23ª Edição – Método 2130B, 2017.</t>
        </is>
      </c>
      <c r="C42" s="154" t="n"/>
      <c r="D42" s="154" t="n"/>
      <c r="E42" s="154" t="n"/>
      <c r="F42" s="154" t="n"/>
      <c r="G42" s="154" t="n"/>
      <c r="H42" s="154" t="n"/>
      <c r="I42" s="154" t="n"/>
      <c r="J42" s="154" t="n"/>
      <c r="K42" s="140" t="n"/>
    </row>
    <row r="43" ht="4.5" customHeight="1"/>
    <row r="44" ht="20.15" customHeight="1">
      <c r="A44" s="241" t="n"/>
      <c r="B44" s="236" t="inlineStr">
        <is>
          <t>SRV-PRO-0869-Rev.04 – Amostragem água bruta e residual.</t>
        </is>
      </c>
      <c r="C44" s="154" t="n"/>
      <c r="D44" s="154" t="n"/>
      <c r="E44" s="154" t="n"/>
      <c r="F44" s="154" t="n"/>
      <c r="G44" s="154" t="n"/>
      <c r="H44" s="154" t="n"/>
      <c r="I44" s="154" t="n"/>
      <c r="J44" s="154" t="n"/>
      <c r="K44" s="140" t="n"/>
    </row>
    <row r="45" ht="4.5" customHeight="1"/>
    <row r="46" ht="20.15" customHeight="1">
      <c r="A46" s="241" t="n"/>
      <c r="B46" s="236" t="inlineStr">
        <is>
          <t>SRV-PRO-0870-Rev.01 – Condições ambientais e manuseio de itens de ensaio.</t>
        </is>
      </c>
      <c r="C46" s="154" t="n"/>
      <c r="D46" s="154" t="n"/>
      <c r="E46" s="154" t="n"/>
      <c r="F46" s="154" t="n"/>
      <c r="G46" s="154" t="n"/>
      <c r="H46" s="154" t="n"/>
      <c r="I46" s="154" t="n"/>
      <c r="J46" s="154" t="n"/>
      <c r="K46" s="140" t="n"/>
    </row>
    <row r="47" ht="4.5" customHeight="1"/>
    <row r="48" ht="20.15" customHeight="1">
      <c r="A48" s="241" t="n"/>
      <c r="B48" s="236" t="inlineStr">
        <is>
          <t>ABNT NBR 15847 – Amostragem de água subterrânea em poços de monitoramento – Métodos de Purga, 2010.</t>
        </is>
      </c>
      <c r="C48" s="154" t="n"/>
      <c r="D48" s="154" t="n"/>
      <c r="E48" s="154" t="n"/>
      <c r="F48" s="154" t="n"/>
      <c r="G48" s="154" t="n"/>
      <c r="H48" s="154" t="n"/>
      <c r="I48" s="154" t="n"/>
      <c r="J48" s="154" t="n"/>
      <c r="K48" s="140" t="n"/>
    </row>
    <row r="49" ht="4.5" customHeight="1"/>
    <row r="50" ht="20.15" customHeight="1">
      <c r="A50" s="72" t="n"/>
      <c r="B50" s="236" t="inlineStr">
        <is>
          <t>ABNT NBR 9898 – Preservação e técnicas de amostragem de efluentes líquidos e corpos receptores, 1987.</t>
        </is>
      </c>
      <c r="C50" s="154" t="n"/>
      <c r="D50" s="154" t="n"/>
      <c r="E50" s="154" t="n"/>
      <c r="F50" s="154" t="n"/>
      <c r="G50" s="154" t="n"/>
      <c r="H50" s="154" t="n"/>
      <c r="I50" s="154" t="n"/>
      <c r="J50" s="154" t="n"/>
      <c r="K50" s="140" t="n"/>
    </row>
    <row r="51" ht="4.5" customHeight="1"/>
    <row r="52" ht="20.15" customHeight="1">
      <c r="A52" s="241" t="n"/>
      <c r="B52" s="236" t="inlineStr">
        <is>
          <t>ABNT NBR ISO/IEC 17025 – Requisitos gerais para a competência de laboratórios de ensaio e calibração, 2017.</t>
        </is>
      </c>
      <c r="C52" s="154" t="n"/>
      <c r="D52" s="154" t="n"/>
      <c r="E52" s="154" t="n"/>
      <c r="F52" s="154" t="n"/>
      <c r="G52" s="154" t="n"/>
      <c r="H52" s="154" t="n"/>
      <c r="I52" s="154" t="n"/>
      <c r="J52" s="154" t="n"/>
      <c r="K52" s="140" t="n"/>
    </row>
    <row r="53" ht="4.5" customHeight="1"/>
    <row r="54" ht="20.15" customHeight="1">
      <c r="A54" s="241" t="inlineStr">
        <is>
          <t>DADOS MEDIÇÃO</t>
        </is>
      </c>
      <c r="B54" s="154" t="n"/>
      <c r="C54" s="154" t="n"/>
      <c r="D54" s="154" t="n"/>
      <c r="E54" s="154" t="n"/>
      <c r="F54" s="154" t="n"/>
      <c r="G54" s="154" t="n"/>
      <c r="H54" s="154" t="n"/>
      <c r="I54" s="154" t="n"/>
      <c r="J54" s="154" t="n"/>
      <c r="K54" s="140" t="n"/>
    </row>
    <row r="56" ht="20.15" customHeight="1">
      <c r="A56" s="239" t="inlineStr">
        <is>
          <t>Multiparâmetro - Patrimônio Nº SRV-ITR-0001</t>
        </is>
      </c>
      <c r="B56" s="137" t="n"/>
      <c r="C56" s="138" t="n"/>
      <c r="D56" s="251" t="n">
        <v>1678</v>
      </c>
      <c r="E56" s="138" t="n"/>
      <c r="G56" s="250" t="inlineStr">
        <is>
          <t>Turbidimetro - Patrimônio Nº 
SRV-ITR-0007</t>
        </is>
      </c>
      <c r="H56" s="137" t="n"/>
      <c r="I56" s="138" t="n"/>
      <c r="J56" s="251" t="n">
        <v>1863</v>
      </c>
      <c r="K56" s="138" t="n"/>
    </row>
    <row r="58">
      <c r="A58" s="66" t="n"/>
      <c r="B58" s="247" t="inlineStr">
        <is>
          <t>Unidade:</t>
        </is>
      </c>
      <c r="D58" s="241" t="inlineStr">
        <is>
          <t>µs/cm</t>
        </is>
      </c>
      <c r="E58" s="241" t="inlineStr">
        <is>
          <t>mV</t>
        </is>
      </c>
      <c r="F58" s="241" t="inlineStr">
        <is>
          <t>mg/L</t>
        </is>
      </c>
      <c r="G58" s="241" t="inlineStr">
        <is>
          <t>UpH</t>
        </is>
      </c>
      <c r="H58" s="241" t="inlineStr">
        <is>
          <t>ºC</t>
        </is>
      </c>
      <c r="I58" s="241" t="inlineStr">
        <is>
          <t>NTU</t>
        </is>
      </c>
    </row>
    <row r="59">
      <c r="A59" s="235" t="inlineStr">
        <is>
          <t>L.Q.</t>
        </is>
      </c>
      <c r="B59" s="140" t="n"/>
      <c r="D59" s="241" t="n">
        <v>275</v>
      </c>
      <c r="E59" s="241" t="n">
        <v>105.4</v>
      </c>
      <c r="F59" s="241" t="n">
        <v>1.13</v>
      </c>
      <c r="G59" s="241" t="n">
        <v>1.18</v>
      </c>
      <c r="H59" s="241" t="n">
        <v>0.47</v>
      </c>
      <c r="I59" s="241" t="n">
        <v>10.65</v>
      </c>
    </row>
    <row r="60">
      <c r="A60" s="235" t="inlineStr">
        <is>
          <t>L.D.</t>
        </is>
      </c>
      <c r="B60" s="140" t="n"/>
      <c r="D60" s="241" t="n">
        <v>92</v>
      </c>
      <c r="E60" s="241" t="n">
        <v>35.1</v>
      </c>
      <c r="F60" s="241" t="n">
        <v>0.38</v>
      </c>
      <c r="G60" s="241" t="n">
        <v>0.39</v>
      </c>
      <c r="H60" s="241" t="n">
        <v>0.16</v>
      </c>
      <c r="I60" s="241" t="n">
        <v>3.55</v>
      </c>
    </row>
    <row r="61">
      <c r="A61" s="75" t="n"/>
      <c r="B61" s="75" t="n"/>
    </row>
    <row r="62" ht="30.75" customHeight="1">
      <c r="A62" s="252" t="inlineStr">
        <is>
          <t>Incerteza de medição</t>
        </is>
      </c>
      <c r="B62" s="140" t="n"/>
      <c r="D62" s="241" t="inlineStr">
        <is>
          <t>± 45</t>
        </is>
      </c>
      <c r="E62" s="241" t="inlineStr">
        <is>
          <t>±38,8</t>
        </is>
      </c>
      <c r="F62" s="241" t="inlineStr">
        <is>
          <t>±0,33</t>
        </is>
      </c>
      <c r="G62" s="241" t="inlineStr">
        <is>
          <t>±0,14</t>
        </is>
      </c>
      <c r="H62" s="241" t="inlineStr">
        <is>
          <t>±0,27</t>
        </is>
      </c>
      <c r="I62" s="241" t="inlineStr">
        <is>
          <t>±22,54</t>
        </is>
      </c>
    </row>
    <row r="63">
      <c r="A63" s="68" t="n"/>
    </row>
    <row r="64">
      <c r="A64" s="245" t="inlineStr">
        <is>
          <t>rodapé</t>
        </is>
      </c>
      <c r="B64" s="245" t="n"/>
      <c r="C64" s="245" t="n"/>
      <c r="D64" s="245" t="n"/>
      <c r="E64" s="245" t="n"/>
      <c r="F64" s="245" t="inlineStr">
        <is>
          <t>Página 35 de 36 (paginação)</t>
        </is>
      </c>
      <c r="G64" s="245" t="n"/>
      <c r="H64" s="245" t="n"/>
      <c r="I64" s="245" t="n"/>
      <c r="J64" s="245" t="n"/>
      <c r="K64" s="245" t="n"/>
    </row>
    <row r="65" ht="30" customHeight="1">
      <c r="B65" s="238" t="inlineStr">
        <is>
          <t>O presente relatório de ensaio atende aos requisitos da norma ISO/IEC 17025:2017.
7.8.2.1 (h) – Não são aplicáveis.</t>
        </is>
      </c>
    </row>
    <row r="66">
      <c r="A66" s="244" t="inlineStr">
        <is>
          <t>SRV-FOR-0127-Rev.5</t>
        </is>
      </c>
      <c r="B66" s="212" t="n"/>
      <c r="C66" s="212" t="n"/>
      <c r="D66" s="212" t="n"/>
      <c r="E66" s="212" t="n"/>
      <c r="F66" s="212" t="n"/>
      <c r="G66" s="212" t="n"/>
      <c r="H66" s="212" t="n"/>
      <c r="I66" s="212" t="n"/>
      <c r="J66" s="212" t="n"/>
      <c r="K66" s="212" t="n"/>
    </row>
    <row r="67" ht="84" customHeight="1">
      <c r="A67" s="242" t="n"/>
      <c r="B67" s="140" t="n"/>
      <c r="C67" s="249" t="inlineStr">
        <is>
          <t>RELATÓRIO DE ENSAIO E AMOSTRAGEM</t>
        </is>
      </c>
      <c r="D67" s="154" t="n"/>
      <c r="E67" s="154" t="n"/>
      <c r="F67" s="154" t="n"/>
      <c r="G67" s="154" t="n"/>
      <c r="H67" s="154" t="n"/>
      <c r="I67" s="154" t="n"/>
      <c r="J67" s="154" t="n"/>
      <c r="K67" s="140" t="n"/>
    </row>
    <row r="68" ht="4.5" customHeight="1"/>
    <row r="69">
      <c r="J69" s="243">
        <f>$J$4</f>
        <v/>
      </c>
    </row>
    <row r="70" ht="4.5" customHeight="1"/>
    <row r="71" ht="89.25" customFormat="1" customHeight="1" s="77">
      <c r="A71" s="232" t="inlineStr">
        <is>
          <t>Identificação da amostra:</t>
        </is>
      </c>
      <c r="B71" s="232" t="inlineStr">
        <is>
          <t>Data:</t>
        </is>
      </c>
      <c r="C71" s="232" t="inlineStr">
        <is>
          <t>Hora do ensaio:</t>
        </is>
      </c>
      <c r="D71" s="232" t="inlineStr">
        <is>
          <t>Hora da amostragem:</t>
        </is>
      </c>
      <c r="E71" s="232" t="inlineStr">
        <is>
          <t>Condutividade
µs/cm</t>
        </is>
      </c>
      <c r="F71" s="232" t="inlineStr">
        <is>
          <t>Potencial de oxirredução 
Mv</t>
        </is>
      </c>
      <c r="G71" s="232" t="inlineStr">
        <is>
          <t>Oxigênio Dissolvido
mg/L</t>
        </is>
      </c>
      <c r="H71" s="232" t="inlineStr">
        <is>
          <t>pH
UpH</t>
        </is>
      </c>
      <c r="I71" s="232" t="inlineStr">
        <is>
          <t>Temperatura
ºC</t>
        </is>
      </c>
      <c r="J71" s="232" t="inlineStr">
        <is>
          <t>Turbidez
NTU</t>
        </is>
      </c>
      <c r="K71" s="232" t="inlineStr">
        <is>
          <t xml:space="preserve">(*) Condições ambientais
Chuva nas ultimas 24h:
</t>
        </is>
      </c>
      <c r="L71" s="232" t="inlineStr">
        <is>
          <t>Houve desvio de método?</t>
        </is>
      </c>
      <c r="M71" s="154" t="n"/>
      <c r="N71" s="140" t="n"/>
      <c r="O71" s="232" t="inlineStr">
        <is>
          <t>Observações:</t>
        </is>
      </c>
      <c r="P71" s="129" t="inlineStr">
        <is>
          <t>Multiparâmetro</t>
        </is>
      </c>
      <c r="Q71" s="129" t="inlineStr">
        <is>
          <t>Bomba</t>
        </is>
      </c>
      <c r="R71" s="129" t="inlineStr">
        <is>
          <t>Turbidimetro</t>
        </is>
      </c>
      <c r="S71" s="129" t="inlineStr">
        <is>
          <t xml:space="preserve">Medidor de Nível </t>
        </is>
      </c>
      <c r="T71" s="129" t="inlineStr">
        <is>
          <t>Painel controlador</t>
        </is>
      </c>
      <c r="U71" s="129" t="inlineStr">
        <is>
          <t>Termometro</t>
        </is>
      </c>
      <c r="V71" s="129" t="inlineStr">
        <is>
          <t>Vazão
L/min</t>
        </is>
      </c>
      <c r="W71" s="129" t="inlineStr">
        <is>
          <t xml:space="preserve">Amostragem e ensaio realizado por: </t>
        </is>
      </c>
    </row>
    <row r="72" ht="20.15" customHeight="1">
      <c r="A72" s="242" t="inlineStr">
        <is>
          <t>PM-18</t>
        </is>
      </c>
      <c r="B72" s="79" t="n">
        <v>45197</v>
      </c>
      <c r="C72" s="80" t="n">
        <v>0.4652777777777778</v>
      </c>
      <c r="D72" s="80" t="n">
        <v>0.4715277777777778</v>
      </c>
      <c r="E72" s="242" t="n">
        <v>11</v>
      </c>
      <c r="F72" s="82" t="n">
        <v>276.5</v>
      </c>
      <c r="G72" s="81" t="n">
        <v>1.24</v>
      </c>
      <c r="H72" s="81" t="n">
        <v>4.34</v>
      </c>
      <c r="I72" s="81" t="n">
        <v>22.92</v>
      </c>
      <c r="J72" s="81" t="n">
        <v>35.7</v>
      </c>
      <c r="K72" s="242" t="n">
        <v>0</v>
      </c>
      <c r="L72" s="242" t="n"/>
      <c r="M72" s="242" t="n"/>
      <c r="N72" s="242" t="inlineStr">
        <is>
          <t>SIM - Não posicionado conforme requisitos da norma ABNT NBR 15847:2010 item 7.2 Purga de baixa-vazao: (7.2.1 Descrição do método), posicionado no meio da coluna de água</t>
        </is>
      </c>
      <c r="O72" s="242" t="n"/>
      <c r="P72" s="242" t="n">
        <v>1678</v>
      </c>
      <c r="Q72" s="242" t="n">
        <v>998</v>
      </c>
      <c r="R72" s="242" t="n">
        <v>1810</v>
      </c>
      <c r="S72" s="242" t="n">
        <v>1722</v>
      </c>
      <c r="T72" s="242" t="n">
        <v>80</v>
      </c>
      <c r="U72" s="242" t="n">
        <v>1759</v>
      </c>
      <c r="V72" s="242" t="n">
        <v>0.05</v>
      </c>
      <c r="W72" s="242" t="inlineStr">
        <is>
          <t xml:space="preserve">IVAN DIAS </t>
        </is>
      </c>
    </row>
    <row r="73" ht="20.15" customHeight="1">
      <c r="A73" s="242" t="inlineStr">
        <is>
          <t>PM-19</t>
        </is>
      </c>
      <c r="B73" s="79" t="n">
        <v>45197</v>
      </c>
      <c r="C73" s="80" t="n">
        <v>0.3805555555555555</v>
      </c>
      <c r="D73" s="80" t="n">
        <v>0.3868055555555556</v>
      </c>
      <c r="E73" s="242" t="n">
        <v>8</v>
      </c>
      <c r="F73" s="82" t="n">
        <v>338.3</v>
      </c>
      <c r="G73" s="81" t="n">
        <v>2.36</v>
      </c>
      <c r="H73" s="81" t="n">
        <v>4.47</v>
      </c>
      <c r="I73" s="81" t="n">
        <v>23.32</v>
      </c>
      <c r="J73" s="81" t="n">
        <v>238</v>
      </c>
      <c r="K73" s="242" t="n">
        <v>0</v>
      </c>
      <c r="L73" s="242" t="n"/>
      <c r="M73" s="242" t="n"/>
      <c r="N73" s="242" t="inlineStr">
        <is>
          <t>SIM - Não posicionado conforme requisitos da norma ABNT NBR 15847:2010 item 7.2 Purga de baixa-vazao: (7.2.1 Descrição do método), posicionado no meio da coluna de água</t>
        </is>
      </c>
      <c r="O73" s="242" t="n"/>
      <c r="P73" s="242" t="n">
        <v>1678</v>
      </c>
      <c r="Q73" s="242" t="n">
        <v>998</v>
      </c>
      <c r="R73" s="242" t="n">
        <v>1810</v>
      </c>
      <c r="S73" s="242" t="n">
        <v>1722</v>
      </c>
      <c r="T73" s="242" t="n">
        <v>80</v>
      </c>
      <c r="U73" s="242" t="n">
        <v>1759</v>
      </c>
      <c r="V73" s="242" t="n">
        <v>0.05</v>
      </c>
      <c r="W73" s="242" t="inlineStr">
        <is>
          <t xml:space="preserve">IVAN DIAS </t>
        </is>
      </c>
    </row>
    <row r="74" ht="20.15" customHeight="1">
      <c r="A74" s="242" t="inlineStr">
        <is>
          <t>PM-20</t>
        </is>
      </c>
      <c r="B74" s="79" t="n">
        <v>45196</v>
      </c>
      <c r="C74" s="80" t="n">
        <v>0.6805555555555556</v>
      </c>
      <c r="D74" s="80" t="n">
        <v>0.6868055555555556</v>
      </c>
      <c r="E74" s="242" t="n">
        <v>7</v>
      </c>
      <c r="F74" s="82" t="n">
        <v>338.4</v>
      </c>
      <c r="G74" s="81" t="n">
        <v>1.19</v>
      </c>
      <c r="H74" s="81" t="n">
        <v>4.48</v>
      </c>
      <c r="I74" s="81" t="n">
        <v>24.76</v>
      </c>
      <c r="J74" s="81" t="n">
        <v>2</v>
      </c>
      <c r="K74" s="242" t="n">
        <v>0</v>
      </c>
      <c r="L74" s="242" t="n"/>
      <c r="M74" s="242" t="n"/>
      <c r="N74" s="242" t="inlineStr">
        <is>
          <t>SIM - Não posicionado conforme requisitos da norma ABNT NBR 15847:2010 item 7.2 Purga de baixa-vazao: (7.2.1 Descrição do método), posicionado no meio da coluna de água</t>
        </is>
      </c>
      <c r="O74" s="242" t="n"/>
      <c r="P74" s="242" t="n">
        <v>1678</v>
      </c>
      <c r="Q74" s="242" t="n">
        <v>77</v>
      </c>
      <c r="R74" s="242" t="n">
        <v>1810</v>
      </c>
      <c r="S74" s="242" t="n">
        <v>1722</v>
      </c>
      <c r="T74" s="242" t="inlineStr">
        <is>
          <t>-</t>
        </is>
      </c>
      <c r="U74" s="242" t="n">
        <v>1759</v>
      </c>
      <c r="V74" s="242" t="n">
        <v>0.06</v>
      </c>
      <c r="W74" s="242" t="inlineStr">
        <is>
          <t xml:space="preserve">IVAN DIAS </t>
        </is>
      </c>
    </row>
    <row r="75" ht="20.15" customHeight="1">
      <c r="A75" s="242" t="inlineStr">
        <is>
          <t>PM-10</t>
        </is>
      </c>
      <c r="B75" s="79" t="n">
        <v>45196</v>
      </c>
      <c r="C75" s="80" t="n">
        <v>0.5847222222222223</v>
      </c>
      <c r="D75" s="80" t="n">
        <v>0.5909722222222222</v>
      </c>
      <c r="E75" s="242" t="n">
        <v>856</v>
      </c>
      <c r="F75" s="82" t="n">
        <v>443.4</v>
      </c>
      <c r="G75" s="81" t="n">
        <v>2.55</v>
      </c>
      <c r="H75" s="81" t="n">
        <v>3.73</v>
      </c>
      <c r="I75" s="81" t="n">
        <v>25.88</v>
      </c>
      <c r="J75" s="81" t="n">
        <v>10.1</v>
      </c>
      <c r="K75" s="242" t="n">
        <v>0</v>
      </c>
      <c r="L75" s="242" t="n"/>
      <c r="M75" s="242" t="n"/>
      <c r="N75" s="242" t="n"/>
      <c r="O75" s="242" t="inlineStr">
        <is>
          <t>REALIZADO A DUP, PM-10R</t>
        </is>
      </c>
      <c r="P75" s="242" t="n">
        <v>1678</v>
      </c>
      <c r="Q75" s="242" t="n">
        <v>77</v>
      </c>
      <c r="R75" s="242" t="n">
        <v>1810</v>
      </c>
      <c r="S75" s="242" t="n">
        <v>1722</v>
      </c>
      <c r="T75" s="242" t="inlineStr">
        <is>
          <t>-</t>
        </is>
      </c>
      <c r="U75" s="242" t="n">
        <v>1759</v>
      </c>
      <c r="V75" s="242" t="n">
        <v>0.1</v>
      </c>
      <c r="W75" s="242" t="inlineStr">
        <is>
          <t xml:space="preserve">IVAN DIAS </t>
        </is>
      </c>
    </row>
    <row r="76" ht="20.15" customHeight="1">
      <c r="A76" s="242" t="inlineStr">
        <is>
          <t>PM-09</t>
        </is>
      </c>
      <c r="B76" s="79" t="n">
        <v>45196</v>
      </c>
      <c r="C76" s="80" t="n">
        <v>0.45625</v>
      </c>
      <c r="D76" s="80" t="n">
        <v>0.4625</v>
      </c>
      <c r="E76" s="242" t="n">
        <v>304</v>
      </c>
      <c r="F76" s="82" t="n">
        <v>285.9</v>
      </c>
      <c r="G76" s="81" t="n">
        <v>4.62</v>
      </c>
      <c r="H76" s="81" t="n">
        <v>5.18</v>
      </c>
      <c r="I76" s="81" t="n">
        <v>25.9</v>
      </c>
      <c r="J76" s="81" t="n">
        <v>32.9</v>
      </c>
      <c r="K76" s="242" t="n">
        <v>0</v>
      </c>
      <c r="L76" s="242" t="n"/>
      <c r="M76" s="242" t="n"/>
      <c r="N76" s="242" t="inlineStr">
        <is>
          <t>SIM - Não posicionado conforme requisitos da norma ABNT NBR 15847:2010 item 7.2 Purga de baixa-vazao: (7.2.1 Descrição do método), posicionado no meio da coluna de água</t>
        </is>
      </c>
      <c r="O76" s="242" t="n"/>
      <c r="P76" s="242" t="n">
        <v>1678</v>
      </c>
      <c r="Q76" s="242" t="n">
        <v>77</v>
      </c>
      <c r="R76" s="242" t="n">
        <v>1810</v>
      </c>
      <c r="S76" s="242" t="n">
        <v>1722</v>
      </c>
      <c r="T76" s="242" t="inlineStr">
        <is>
          <t>-</t>
        </is>
      </c>
      <c r="U76" s="242" t="n">
        <v>1759</v>
      </c>
      <c r="V76" s="242" t="n">
        <v>0.1</v>
      </c>
      <c r="W76" s="242" t="inlineStr">
        <is>
          <t xml:space="preserve">IVAN DIAS </t>
        </is>
      </c>
    </row>
    <row r="77" ht="20.15" customHeight="1">
      <c r="A77" s="242" t="inlineStr">
        <is>
          <t>PM-12</t>
        </is>
      </c>
      <c r="B77" s="79" t="n">
        <v>45196</v>
      </c>
      <c r="C77" s="80" t="n">
        <v>0.4118055555555555</v>
      </c>
      <c r="D77" s="80" t="n">
        <v>0.4180555555555556</v>
      </c>
      <c r="E77" s="242" t="n">
        <v>22</v>
      </c>
      <c r="F77" s="82" t="n">
        <v>349</v>
      </c>
      <c r="G77" s="81" t="n">
        <v>2.23</v>
      </c>
      <c r="H77" s="81" t="n">
        <v>4.31</v>
      </c>
      <c r="I77" s="81" t="n">
        <v>26.4</v>
      </c>
      <c r="J77" s="81" t="n">
        <v>2</v>
      </c>
      <c r="K77" s="242" t="n">
        <v>0</v>
      </c>
      <c r="L77" s="242" t="n"/>
      <c r="M77" s="242" t="n"/>
      <c r="N77" s="242" t="inlineStr">
        <is>
          <t>SIM - Não posicionado conforme requisitos da norma ABNT NBR 15847:2010 item 7.2 Purga de baixa-vazao: (7.2.1 Descrição do método), posicionado no meio da coluna de água</t>
        </is>
      </c>
      <c r="O77" s="242" t="n"/>
      <c r="P77" s="242" t="n">
        <v>1678</v>
      </c>
      <c r="Q77" s="242" t="n">
        <v>77</v>
      </c>
      <c r="R77" s="242" t="n">
        <v>1810</v>
      </c>
      <c r="S77" s="242" t="n">
        <v>1722</v>
      </c>
      <c r="T77" s="242" t="inlineStr">
        <is>
          <t>-</t>
        </is>
      </c>
      <c r="U77" s="242" t="n">
        <v>1759</v>
      </c>
      <c r="V77" s="242" t="n">
        <v>0.1</v>
      </c>
      <c r="W77" s="242" t="inlineStr">
        <is>
          <t xml:space="preserve">IVAN DIAS </t>
        </is>
      </c>
    </row>
    <row r="78" ht="20.15" customHeight="1">
      <c r="A78" s="242" t="inlineStr">
        <is>
          <t>PM-13</t>
        </is>
      </c>
      <c r="B78" s="79" t="n">
        <v>45196</v>
      </c>
      <c r="C78" s="80" t="n">
        <v>0.35625</v>
      </c>
      <c r="D78" s="80" t="n">
        <v>0.3625</v>
      </c>
      <c r="E78" s="242" t="n">
        <v>28</v>
      </c>
      <c r="F78" s="82" t="n">
        <v>351.1</v>
      </c>
      <c r="G78" s="81" t="n">
        <v>4.36</v>
      </c>
      <c r="H78" s="81" t="n">
        <v>4.29</v>
      </c>
      <c r="I78" s="81" t="n">
        <v>24.38</v>
      </c>
      <c r="J78" s="81" t="n">
        <v>1.58</v>
      </c>
      <c r="K78" s="242" t="n">
        <v>0</v>
      </c>
      <c r="L78" s="242" t="n"/>
      <c r="M78" s="242" t="n"/>
      <c r="N78" s="242" t="inlineStr">
        <is>
          <t>SIM - Não posicionado conforme requisitos da norma ABNT NBR 15847:2010 item 7.2 Purga de baixa-vazao: (7.2.1 Descrição do método), posicionado no meio da coluna de água</t>
        </is>
      </c>
      <c r="O78" s="242" t="n"/>
      <c r="P78" s="242" t="n">
        <v>1678</v>
      </c>
      <c r="Q78" s="242" t="n">
        <v>77</v>
      </c>
      <c r="R78" s="242" t="n">
        <v>1810</v>
      </c>
      <c r="S78" s="242" t="n">
        <v>1722</v>
      </c>
      <c r="T78" s="242" t="inlineStr">
        <is>
          <t>-</t>
        </is>
      </c>
      <c r="U78" s="242" t="n">
        <v>1759</v>
      </c>
      <c r="V78" s="242" t="n">
        <v>0.1</v>
      </c>
      <c r="W78" s="242" t="inlineStr">
        <is>
          <t xml:space="preserve">IVAN DIAS </t>
        </is>
      </c>
    </row>
    <row r="79" ht="20.15" customHeight="1">
      <c r="A79" s="242" t="inlineStr">
        <is>
          <t>PM-08</t>
        </is>
      </c>
      <c r="B79" s="79" t="n">
        <v>45195</v>
      </c>
      <c r="C79" s="80" t="n">
        <v>0.6944444444444444</v>
      </c>
      <c r="D79" s="80" t="n">
        <v>0.7006944444444444</v>
      </c>
      <c r="E79" s="242" t="n">
        <v>41</v>
      </c>
      <c r="F79" s="82" t="n">
        <v>329.5</v>
      </c>
      <c r="G79" s="81" t="n">
        <v>2.11</v>
      </c>
      <c r="H79" s="81" t="n">
        <v>4.59</v>
      </c>
      <c r="I79" s="81" t="n">
        <v>23.96</v>
      </c>
      <c r="J79" s="81" t="n">
        <v>127</v>
      </c>
      <c r="K79" s="242" t="n">
        <v>0</v>
      </c>
      <c r="L79" s="242" t="n"/>
      <c r="M79" s="242" t="n"/>
      <c r="N79" s="242" t="n"/>
      <c r="O79" s="242" t="n"/>
      <c r="P79" s="242" t="n">
        <v>1678</v>
      </c>
      <c r="Q79" s="242" t="n">
        <v>998</v>
      </c>
      <c r="R79" s="242" t="n">
        <v>1810</v>
      </c>
      <c r="S79" s="242" t="n">
        <v>1722</v>
      </c>
      <c r="T79" s="242" t="n">
        <v>80</v>
      </c>
      <c r="U79" s="242" t="n">
        <v>1759</v>
      </c>
      <c r="V79" s="242" t="n">
        <v>0.12</v>
      </c>
      <c r="W79" s="242" t="inlineStr">
        <is>
          <t xml:space="preserve">IVAN DIAS </t>
        </is>
      </c>
    </row>
    <row r="80" ht="20.15" customHeight="1">
      <c r="A80" s="242" t="inlineStr">
        <is>
          <t>PM-14</t>
        </is>
      </c>
      <c r="B80" s="79" t="n">
        <v>45195</v>
      </c>
      <c r="C80" s="80" t="n">
        <v>0.6444444444444445</v>
      </c>
      <c r="D80" s="80" t="n">
        <v>0.6506944444444445</v>
      </c>
      <c r="E80" s="242" t="n">
        <v>12</v>
      </c>
      <c r="F80" s="82" t="n">
        <v>342.1</v>
      </c>
      <c r="G80" s="81" t="n">
        <v>1.87</v>
      </c>
      <c r="H80" s="81" t="n">
        <v>4.42</v>
      </c>
      <c r="I80" s="81" t="n">
        <v>24.92</v>
      </c>
      <c r="J80" s="81" t="n">
        <v>3</v>
      </c>
      <c r="K80" s="242" t="n">
        <v>0</v>
      </c>
      <c r="L80" s="242" t="n"/>
      <c r="M80" s="242" t="n"/>
      <c r="N80" s="242" t="n"/>
      <c r="O80" s="242" t="n"/>
      <c r="P80" s="242" t="n">
        <v>1678</v>
      </c>
      <c r="Q80" s="242" t="n">
        <v>77</v>
      </c>
      <c r="R80" s="242" t="n">
        <v>1810</v>
      </c>
      <c r="S80" s="242" t="n">
        <v>1722</v>
      </c>
      <c r="T80" s="242" t="inlineStr">
        <is>
          <t>-</t>
        </is>
      </c>
      <c r="U80" s="242" t="n">
        <v>1759</v>
      </c>
      <c r="V80" s="242" t="n">
        <v>0.15</v>
      </c>
      <c r="W80" s="242" t="inlineStr">
        <is>
          <t xml:space="preserve">IVAN DIAS </t>
        </is>
      </c>
    </row>
    <row r="81" ht="20.15" customHeight="1">
      <c r="A81" s="242" t="inlineStr">
        <is>
          <t>PM-11</t>
        </is>
      </c>
      <c r="B81" s="79" t="n">
        <v>45195</v>
      </c>
      <c r="C81" s="80" t="n">
        <v>0.5979166666666667</v>
      </c>
      <c r="D81" s="80" t="n">
        <v>0.6041666666666666</v>
      </c>
      <c r="E81" s="242" t="n">
        <v>11</v>
      </c>
      <c r="F81" s="82" t="n">
        <v>342.8</v>
      </c>
      <c r="G81" s="81" t="n">
        <v>3.31</v>
      </c>
      <c r="H81" s="81" t="n">
        <v>4.26</v>
      </c>
      <c r="I81" s="81" t="n">
        <v>26.59</v>
      </c>
      <c r="J81" s="81" t="n">
        <v>2.89</v>
      </c>
      <c r="K81" s="242" t="n">
        <v>0</v>
      </c>
      <c r="L81" s="242" t="n"/>
      <c r="M81" s="242" t="n"/>
      <c r="N81" s="242" t="n"/>
      <c r="O81" s="242" t="n"/>
      <c r="P81" s="242" t="n">
        <v>1678</v>
      </c>
      <c r="Q81" s="242" t="n">
        <v>77</v>
      </c>
      <c r="R81" s="242" t="n">
        <v>1810</v>
      </c>
      <c r="S81" s="242" t="n">
        <v>1722</v>
      </c>
      <c r="T81" s="242" t="inlineStr">
        <is>
          <t>-</t>
        </is>
      </c>
      <c r="U81" s="242" t="n">
        <v>1759</v>
      </c>
      <c r="V81" s="242" t="n">
        <v>0.11</v>
      </c>
      <c r="W81" s="242" t="inlineStr">
        <is>
          <t xml:space="preserve">IVAN DIAS </t>
        </is>
      </c>
    </row>
    <row r="82" ht="20.15" customHeight="1">
      <c r="A82" s="242" t="inlineStr">
        <is>
          <t>PM-15</t>
        </is>
      </c>
      <c r="B82" s="79" t="n">
        <v>45195</v>
      </c>
      <c r="C82" s="80" t="n">
        <v>0.5555555555555556</v>
      </c>
      <c r="D82" s="80" t="n">
        <v>0.5618055555555556</v>
      </c>
      <c r="E82" s="242" t="n">
        <v>8</v>
      </c>
      <c r="F82" s="82" t="n">
        <v>334</v>
      </c>
      <c r="G82" s="81" t="n">
        <v>4.78</v>
      </c>
      <c r="H82" s="81" t="n">
        <v>4.39</v>
      </c>
      <c r="I82" s="81" t="n">
        <v>24.87</v>
      </c>
      <c r="J82" s="81" t="n">
        <v>3</v>
      </c>
      <c r="K82" s="242" t="n">
        <v>0</v>
      </c>
      <c r="L82" s="242" t="n"/>
      <c r="M82" s="242" t="n"/>
      <c r="N82" s="242" t="n"/>
      <c r="O82" s="242" t="n"/>
      <c r="P82" s="242" t="n">
        <v>1678</v>
      </c>
      <c r="Q82" s="242" t="n">
        <v>77</v>
      </c>
      <c r="R82" s="242" t="n">
        <v>1810</v>
      </c>
      <c r="S82" s="242" t="n">
        <v>1722</v>
      </c>
      <c r="T82" s="242" t="inlineStr">
        <is>
          <t>-</t>
        </is>
      </c>
      <c r="U82" s="242" t="n">
        <v>1759</v>
      </c>
      <c r="V82" s="242" t="n">
        <v>0.08</v>
      </c>
      <c r="W82" s="242" t="inlineStr">
        <is>
          <t xml:space="preserve">IVAN DIAS </t>
        </is>
      </c>
    </row>
    <row r="83" ht="20.15" customHeight="1">
      <c r="A83" s="242" t="inlineStr">
        <is>
          <t>PM-16</t>
        </is>
      </c>
      <c r="B83" s="79" t="n">
        <v>45195</v>
      </c>
      <c r="C83" s="80" t="n">
        <v>0.4472222222222222</v>
      </c>
      <c r="D83" s="80" t="n">
        <v>0.4534722222222222</v>
      </c>
      <c r="E83" s="242" t="n">
        <v>32</v>
      </c>
      <c r="F83" s="82" t="n">
        <v>217.9</v>
      </c>
      <c r="G83" s="81" t="n">
        <v>2.22</v>
      </c>
      <c r="H83" s="81" t="n">
        <v>4.86</v>
      </c>
      <c r="I83" s="81" t="n">
        <v>25.51</v>
      </c>
      <c r="J83" s="81" t="n">
        <v>190</v>
      </c>
      <c r="K83" s="242" t="n">
        <v>0</v>
      </c>
      <c r="L83" s="242" t="n"/>
      <c r="M83" s="242" t="n"/>
      <c r="N83" s="242" t="n"/>
      <c r="O83" s="242" t="n"/>
      <c r="P83" s="242" t="n">
        <v>1678</v>
      </c>
      <c r="Q83" s="242" t="n">
        <v>998</v>
      </c>
      <c r="R83" s="242" t="n">
        <v>1810</v>
      </c>
      <c r="S83" s="242" t="n">
        <v>1722</v>
      </c>
      <c r="T83" s="242" t="n">
        <v>80</v>
      </c>
      <c r="U83" s="242" t="n">
        <v>1759</v>
      </c>
      <c r="V83" s="242" t="n">
        <v>0.11</v>
      </c>
      <c r="W83" s="242" t="inlineStr">
        <is>
          <t xml:space="preserve">IVAN DIAS </t>
        </is>
      </c>
    </row>
    <row r="84" ht="20.15" customHeight="1">
      <c r="A84" s="242" t="inlineStr">
        <is>
          <t>PM-06</t>
        </is>
      </c>
      <c r="B84" s="79" t="n">
        <v>45195</v>
      </c>
      <c r="C84" s="80" t="n">
        <v>0.3159722222222222</v>
      </c>
      <c r="D84" s="80" t="n">
        <v>0.3222222222222222</v>
      </c>
      <c r="E84" s="242" t="n">
        <v>41</v>
      </c>
      <c r="F84" s="82" t="n">
        <v>238.9</v>
      </c>
      <c r="G84" s="81" t="n">
        <v>1.9</v>
      </c>
      <c r="H84" s="81" t="n">
        <v>5.07</v>
      </c>
      <c r="I84" s="81" t="n">
        <v>22.1</v>
      </c>
      <c r="J84" s="81" t="n">
        <v>5.23</v>
      </c>
      <c r="K84" s="242" t="n">
        <v>0</v>
      </c>
      <c r="L84" s="242" t="n"/>
      <c r="M84" s="242" t="n"/>
      <c r="N84" s="242" t="n"/>
      <c r="O84" s="242" t="n"/>
      <c r="P84" s="242" t="n">
        <v>1678</v>
      </c>
      <c r="Q84" s="242" t="n">
        <v>998</v>
      </c>
      <c r="R84" s="242" t="n">
        <v>1810</v>
      </c>
      <c r="S84" s="242" t="n">
        <v>1722</v>
      </c>
      <c r="T84" s="242" t="n">
        <v>80</v>
      </c>
      <c r="U84" s="242" t="n">
        <v>1759</v>
      </c>
      <c r="V84" s="242" t="n">
        <v>0.09</v>
      </c>
      <c r="W84" s="242" t="inlineStr">
        <is>
          <t xml:space="preserve">IVAN DIAS </t>
        </is>
      </c>
    </row>
    <row r="85" ht="20.15" customHeight="1">
      <c r="A85" s="242" t="n"/>
      <c r="B85" s="79" t="n"/>
      <c r="C85" s="242" t="n"/>
      <c r="D85" s="242" t="n"/>
      <c r="E85" s="242" t="n"/>
      <c r="F85" s="82" t="n"/>
      <c r="G85" s="81" t="n"/>
      <c r="H85" s="81" t="n"/>
      <c r="I85" s="81" t="n"/>
      <c r="J85" s="81" t="n"/>
      <c r="K85" s="242" t="n"/>
      <c r="L85" s="242" t="n"/>
      <c r="M85" s="242" t="inlineStr">
        <is>
          <t>SRV-FOR-0127-Rev.5</t>
        </is>
      </c>
      <c r="N85" s="242" t="n"/>
      <c r="O85" s="242" t="n"/>
      <c r="P85" s="242" t="n"/>
      <c r="Q85" s="242" t="n"/>
      <c r="R85" s="242" t="n"/>
      <c r="S85" s="242" t="inlineStr">
        <is>
          <t>Nº Projeto:</t>
        </is>
      </c>
      <c r="T85" s="242" t="n"/>
      <c r="U85" s="242" t="n"/>
      <c r="V85" s="242" t="n"/>
      <c r="W85" s="242" t="n"/>
    </row>
    <row r="86" ht="20.15" customHeight="1">
      <c r="A86" s="242" t="inlineStr">
        <is>
          <t>Faturar para:</t>
        </is>
      </c>
      <c r="B86" s="79" t="n"/>
      <c r="C86" s="242" t="n"/>
      <c r="D86" s="242" t="n"/>
      <c r="E86" s="242" t="n"/>
      <c r="F86" s="82" t="n"/>
      <c r="G86" s="81" t="n"/>
      <c r="H86" s="81" t="n"/>
      <c r="I86" s="81" t="n"/>
      <c r="J86" s="81" t="n"/>
      <c r="K86" s="242" t="n"/>
      <c r="L86" s="242" t="n"/>
      <c r="M86" s="242" t="n"/>
      <c r="N86" s="242" t="n"/>
      <c r="O86" s="242" t="n"/>
      <c r="P86" s="242" t="n"/>
      <c r="Q86" s="242" t="n"/>
      <c r="R86" s="242" t="n"/>
      <c r="S86" s="242" t="n"/>
      <c r="T86" s="242" t="n"/>
      <c r="U86" s="242" t="n"/>
      <c r="V86" s="242" t="n"/>
      <c r="W86" s="242" t="n"/>
    </row>
    <row r="87" ht="20.15" customHeight="1">
      <c r="A87" s="242" t="n"/>
      <c r="B87" s="79" t="n"/>
      <c r="C87" s="242" t="n"/>
      <c r="D87" s="242" t="n"/>
      <c r="E87" s="242" t="n"/>
      <c r="F87" s="82" t="n"/>
      <c r="G87" s="81" t="n"/>
      <c r="H87" s="81" t="n"/>
      <c r="I87" s="81" t="n"/>
      <c r="J87" s="81" t="n"/>
      <c r="K87" s="242" t="n"/>
      <c r="L87" s="242" t="n"/>
      <c r="M87" s="242" t="n"/>
      <c r="N87" s="242" t="n"/>
      <c r="O87" s="242" t="n"/>
      <c r="P87" s="242" t="inlineStr">
        <is>
          <t>Nº Projeto:</t>
        </is>
      </c>
      <c r="Q87" s="242" t="n"/>
      <c r="R87" s="242" t="inlineStr">
        <is>
          <t>Nº OS:</t>
        </is>
      </c>
      <c r="S87" s="242" t="n"/>
      <c r="T87" s="242" t="n"/>
      <c r="U87" s="242" t="n"/>
      <c r="V87" s="242" t="n"/>
      <c r="W87" s="242" t="n"/>
    </row>
    <row r="88" ht="20.15" customHeight="1">
      <c r="A88" s="242" t="n"/>
      <c r="B88" s="79" t="n"/>
      <c r="C88" s="242" t="n"/>
      <c r="D88" s="242" t="n"/>
      <c r="E88" s="242" t="n"/>
      <c r="F88" s="82" t="n"/>
      <c r="G88" s="81" t="n"/>
      <c r="H88" s="81" t="n"/>
      <c r="I88" s="81" t="n"/>
      <c r="J88" s="81" t="n"/>
      <c r="K88" s="242" t="n"/>
      <c r="L88" s="242" t="n"/>
      <c r="M88" s="242" t="n"/>
      <c r="N88" s="242" t="n"/>
      <c r="O88" s="242" t="n"/>
      <c r="P88" s="242" t="n"/>
      <c r="Q88" s="242" t="n"/>
      <c r="R88" s="242" t="n"/>
      <c r="S88" s="242" t="n"/>
      <c r="T88" s="242" t="n"/>
      <c r="U88" s="242" t="n"/>
      <c r="V88" s="242" t="n"/>
      <c r="W88" s="242" t="n"/>
    </row>
    <row r="89" ht="20.15" customHeight="1">
      <c r="A89" s="242" t="n"/>
      <c r="B89" s="79" t="n"/>
      <c r="C89" s="242" t="n"/>
      <c r="D89" s="242" t="n"/>
      <c r="E89" s="242" t="n"/>
      <c r="F89" s="82" t="n"/>
      <c r="G89" s="81" t="n"/>
      <c r="H89" s="81" t="n"/>
      <c r="I89" s="81" t="n"/>
      <c r="J89" s="81" t="n"/>
      <c r="K89" s="242" t="n"/>
      <c r="L89" s="242" t="n"/>
      <c r="M89" s="242" t="n"/>
      <c r="N89" s="242" t="n"/>
      <c r="O89" s="242" t="n"/>
      <c r="P89" s="242" t="n"/>
      <c r="Q89" s="242" t="n"/>
      <c r="R89" s="242" t="n"/>
      <c r="S89" s="242" t="n"/>
      <c r="T89" s="242" t="n"/>
      <c r="U89" s="242" t="n"/>
      <c r="V89" s="242" t="n"/>
      <c r="W89" s="242" t="n"/>
    </row>
    <row r="90" ht="20.15" customHeight="1">
      <c r="A90" s="242" t="n"/>
      <c r="B90" s="79" t="n"/>
      <c r="C90" s="242" t="n"/>
      <c r="D90" s="242" t="n"/>
      <c r="E90" s="242" t="n"/>
      <c r="F90" s="82" t="n"/>
      <c r="G90" s="81" t="n"/>
      <c r="H90" s="81" t="n"/>
      <c r="I90" s="81" t="n"/>
      <c r="J90" s="81" t="n"/>
      <c r="K90" s="242" t="n"/>
      <c r="L90" s="242" t="n"/>
      <c r="M90" s="242" t="n"/>
      <c r="N90" s="242" t="n"/>
      <c r="O90" s="242" t="n"/>
      <c r="P90" s="242" t="n"/>
      <c r="Q90" s="242" t="n"/>
      <c r="R90" s="242" t="n"/>
      <c r="S90" s="242" t="n"/>
      <c r="T90" s="242" t="n"/>
      <c r="U90" s="242" t="n"/>
      <c r="V90" s="242" t="n"/>
      <c r="W90" s="242" t="n"/>
    </row>
    <row r="91" ht="20.15" customHeight="1">
      <c r="A91" s="242" t="n"/>
      <c r="B91" s="79" t="n"/>
      <c r="C91" s="242" t="n"/>
      <c r="D91" s="242" t="n"/>
      <c r="E91" s="242" t="n"/>
      <c r="F91" s="82" t="n"/>
      <c r="G91" s="81" t="n"/>
      <c r="H91" s="81" t="n"/>
      <c r="I91" s="81" t="n"/>
      <c r="J91" s="81" t="n"/>
      <c r="K91" s="242" t="n"/>
      <c r="L91" s="242" t="n"/>
      <c r="M91" s="242" t="n"/>
      <c r="N91" s="242" t="n"/>
      <c r="O91" s="242" t="n"/>
      <c r="P91" s="242" t="n"/>
      <c r="Q91" s="242" t="n"/>
      <c r="R91" s="242" t="n"/>
      <c r="S91" s="242" t="n"/>
      <c r="T91" s="242" t="n"/>
      <c r="U91" s="242" t="n"/>
      <c r="V91" s="242" t="n"/>
      <c r="W91" s="242" t="n"/>
    </row>
    <row r="92" ht="20.15" customHeight="1">
      <c r="A92" s="242" t="n"/>
      <c r="B92" s="79" t="n"/>
      <c r="C92" s="242" t="n"/>
      <c r="D92" s="242" t="n"/>
      <c r="E92" s="242" t="n"/>
      <c r="F92" s="82" t="n"/>
      <c r="G92" s="81" t="n"/>
      <c r="H92" s="81" t="n"/>
      <c r="I92" s="81" t="n"/>
      <c r="J92" s="81" t="n"/>
      <c r="K92" s="242" t="n"/>
      <c r="L92" s="242" t="n"/>
      <c r="M92" s="242" t="n"/>
      <c r="N92" s="242" t="n"/>
      <c r="O92" s="242" t="n"/>
      <c r="P92" s="242" t="n"/>
      <c r="Q92" s="242" t="n"/>
      <c r="R92" s="242" t="n"/>
      <c r="S92" s="242" t="n"/>
      <c r="T92" s="242" t="n"/>
      <c r="U92" s="242" t="n"/>
      <c r="V92" s="242" t="n"/>
      <c r="W92" s="242" t="n"/>
    </row>
    <row r="93" ht="20.15" customHeight="1">
      <c r="A93" s="242" t="n"/>
      <c r="B93" s="79" t="n"/>
      <c r="C93" s="242" t="n"/>
      <c r="D93" s="242" t="n"/>
      <c r="E93" s="242" t="n"/>
      <c r="F93" s="82" t="n"/>
      <c r="G93" s="81" t="n"/>
      <c r="H93" s="81" t="n"/>
      <c r="I93" s="81" t="n"/>
      <c r="J93" s="81" t="n"/>
      <c r="K93" s="242" t="n"/>
      <c r="L93" s="242" t="n"/>
      <c r="M93" s="242" t="n"/>
      <c r="N93" s="242" t="n"/>
      <c r="O93" s="242" t="n"/>
      <c r="P93" s="242" t="n"/>
      <c r="Q93" s="242" t="n"/>
      <c r="R93" s="242" t="n"/>
      <c r="S93" s="242" t="n"/>
      <c r="T93" s="242" t="n"/>
      <c r="U93" s="242" t="n"/>
      <c r="V93" s="242" t="n"/>
      <c r="W93" s="242" t="n"/>
    </row>
    <row r="94" ht="20.15" customHeight="1">
      <c r="A94" s="242" t="n"/>
      <c r="B94" s="79" t="n"/>
      <c r="C94" s="242" t="n"/>
      <c r="D94" s="242" t="n"/>
      <c r="E94" s="242" t="n"/>
      <c r="F94" s="82" t="n"/>
      <c r="G94" s="81" t="n"/>
      <c r="H94" s="81" t="n"/>
      <c r="I94" s="81" t="n"/>
      <c r="J94" s="81" t="n"/>
      <c r="K94" s="242" t="n"/>
      <c r="L94" s="242" t="n"/>
      <c r="M94" s="242" t="n"/>
      <c r="N94" s="242" t="n"/>
      <c r="O94" s="242" t="n"/>
      <c r="P94" s="242" t="n"/>
      <c r="Q94" s="242" t="n"/>
      <c r="R94" s="242" t="n"/>
      <c r="S94" s="242" t="n"/>
      <c r="T94" s="242" t="n"/>
      <c r="U94" s="242" t="n"/>
      <c r="V94" s="242" t="n"/>
      <c r="W94" s="242" t="n"/>
    </row>
    <row r="95" ht="20.15" customHeight="1">
      <c r="A95" s="242" t="n"/>
      <c r="B95" s="79" t="n"/>
      <c r="C95" s="242" t="n"/>
      <c r="D95" s="242" t="n"/>
      <c r="E95" s="242" t="n"/>
      <c r="F95" s="82" t="n"/>
      <c r="G95" s="81" t="n"/>
      <c r="H95" s="81" t="n"/>
      <c r="I95" s="81" t="n"/>
      <c r="J95" s="81" t="n"/>
      <c r="K95" s="242" t="n"/>
      <c r="L95" s="242" t="n"/>
      <c r="M95" s="242" t="n"/>
      <c r="N95" s="242" t="n"/>
      <c r="O95" s="242" t="n"/>
      <c r="P95" s="242" t="n"/>
      <c r="Q95" s="242" t="n"/>
      <c r="R95" s="242" t="n"/>
      <c r="S95" s="242" t="n"/>
      <c r="T95" s="242" t="n"/>
      <c r="U95" s="242" t="n"/>
      <c r="V95" s="242" t="n"/>
      <c r="W95" s="242" t="n"/>
    </row>
    <row r="96" ht="20.15" customHeight="1">
      <c r="A96" s="242" t="n"/>
      <c r="B96" s="79" t="n"/>
      <c r="C96" s="242" t="n"/>
      <c r="D96" s="242" t="n"/>
      <c r="E96" s="242" t="n"/>
      <c r="F96" s="82" t="n"/>
      <c r="G96" s="81" t="n"/>
      <c r="H96" s="81" t="n"/>
      <c r="I96" s="81" t="n"/>
      <c r="J96" s="81" t="n"/>
      <c r="K96" s="242" t="n"/>
      <c r="L96" s="242" t="n"/>
      <c r="M96" s="242" t="n"/>
      <c r="N96" s="242" t="n"/>
      <c r="O96" s="242" t="n"/>
      <c r="P96" s="242" t="n"/>
      <c r="Q96" s="242" t="n"/>
      <c r="R96" s="242" t="n"/>
      <c r="S96" s="242" t="n"/>
      <c r="T96" s="242" t="n"/>
      <c r="U96" s="242" t="n"/>
      <c r="V96" s="242" t="n"/>
      <c r="W96" s="242" t="n"/>
    </row>
    <row r="97" ht="20.15" customHeight="1">
      <c r="A97" s="242" t="n"/>
      <c r="B97" s="79" t="n"/>
      <c r="C97" s="242" t="n"/>
      <c r="D97" s="242" t="n"/>
      <c r="E97" s="242" t="n"/>
      <c r="F97" s="82" t="n"/>
      <c r="G97" s="81" t="n"/>
      <c r="H97" s="81" t="n"/>
      <c r="I97" s="81" t="n"/>
      <c r="J97" s="81" t="n"/>
      <c r="K97" s="242" t="n"/>
      <c r="L97" s="242" t="n"/>
      <c r="M97" s="242" t="n"/>
      <c r="N97" s="242" t="n"/>
      <c r="O97" s="242" t="n"/>
      <c r="P97" s="242" t="n"/>
      <c r="Q97" s="242" t="n"/>
      <c r="R97" s="242" t="n"/>
      <c r="S97" s="242" t="n"/>
      <c r="T97" s="242" t="n"/>
      <c r="U97" s="242" t="n"/>
      <c r="V97" s="242" t="n"/>
      <c r="W97" s="242" t="n"/>
    </row>
    <row r="98" ht="20.15" customHeight="1">
      <c r="A98" s="242" t="n"/>
      <c r="B98" s="79" t="n"/>
      <c r="C98" s="242" t="n"/>
      <c r="D98" s="242" t="n"/>
      <c r="E98" s="242" t="n"/>
      <c r="F98" s="82" t="n"/>
      <c r="G98" s="81" t="n"/>
      <c r="H98" s="81" t="n"/>
      <c r="I98" s="81" t="n"/>
      <c r="J98" s="81" t="n"/>
      <c r="K98" s="242" t="n"/>
      <c r="L98" s="242" t="n"/>
      <c r="M98" s="242" t="n"/>
      <c r="N98" s="242" t="n"/>
      <c r="O98" s="242" t="n"/>
      <c r="P98" s="242" t="n"/>
      <c r="Q98" s="242" t="n"/>
      <c r="R98" s="242" t="n"/>
      <c r="S98" s="242" t="n"/>
      <c r="T98" s="242" t="n"/>
      <c r="U98" s="242" t="n"/>
      <c r="V98" s="242" t="n"/>
      <c r="W98" s="242" t="n"/>
    </row>
    <row r="99" ht="20.15" customHeight="1">
      <c r="A99" s="242" t="n"/>
      <c r="B99" s="79" t="n"/>
      <c r="C99" s="242" t="n"/>
      <c r="D99" s="242" t="n"/>
      <c r="E99" s="242" t="n"/>
      <c r="F99" s="82" t="n"/>
      <c r="G99" s="81" t="n"/>
      <c r="H99" s="81" t="n"/>
      <c r="I99" s="81" t="n"/>
      <c r="J99" s="81" t="n"/>
      <c r="K99" s="242" t="n"/>
      <c r="L99" s="242" t="n"/>
      <c r="M99" s="242" t="n"/>
      <c r="N99" s="242" t="n"/>
      <c r="O99" s="242" t="n"/>
      <c r="P99" s="242" t="n"/>
      <c r="Q99" s="242" t="n"/>
      <c r="R99" s="242" t="n"/>
      <c r="S99" s="242" t="n"/>
      <c r="T99" s="242" t="n"/>
      <c r="U99" s="242" t="n"/>
      <c r="V99" s="242" t="n"/>
      <c r="W99" s="242" t="n"/>
    </row>
    <row r="100" ht="20.15" customHeight="1">
      <c r="A100" s="242" t="n"/>
      <c r="B100" s="79" t="n"/>
      <c r="C100" s="242" t="n"/>
      <c r="D100" s="242" t="n"/>
      <c r="E100" s="242" t="n"/>
      <c r="F100" s="82" t="n"/>
      <c r="G100" s="81" t="n"/>
      <c r="H100" s="81" t="n"/>
      <c r="I100" s="81" t="n"/>
      <c r="J100" s="81" t="n"/>
      <c r="K100" s="242" t="n"/>
      <c r="L100" s="242" t="n"/>
      <c r="M100" s="242" t="n"/>
      <c r="N100" s="242" t="n"/>
      <c r="O100" s="242" t="n"/>
      <c r="P100" s="242" t="n"/>
      <c r="Q100" s="242" t="n"/>
      <c r="R100" s="242" t="n"/>
      <c r="S100" s="242" t="n"/>
      <c r="T100" s="242" t="n"/>
      <c r="U100" s="242" t="n"/>
      <c r="V100" s="242" t="n"/>
      <c r="W100" s="242" t="n"/>
    </row>
    <row r="101" ht="20.15" customHeight="1">
      <c r="A101" s="242" t="n"/>
      <c r="B101" s="79" t="n"/>
      <c r="C101" s="242" t="n"/>
      <c r="D101" s="242" t="n"/>
      <c r="E101" s="242" t="n"/>
      <c r="F101" s="82" t="n"/>
      <c r="G101" s="81" t="n"/>
      <c r="H101" s="81" t="n"/>
      <c r="I101" s="81" t="n"/>
      <c r="J101" s="81" t="n"/>
      <c r="K101" s="242" t="n"/>
      <c r="L101" s="242" t="n"/>
      <c r="M101" s="242" t="n"/>
      <c r="N101" s="242" t="n"/>
      <c r="O101" s="242" t="n"/>
      <c r="P101" s="242" t="n"/>
      <c r="Q101" s="242" t="n"/>
      <c r="R101" s="242" t="n"/>
      <c r="S101" s="242" t="n"/>
      <c r="T101" s="242" t="n"/>
      <c r="U101" s="242" t="n"/>
      <c r="V101" s="242" t="n"/>
      <c r="W101" s="242" t="n"/>
    </row>
    <row r="102" ht="20.15" customHeight="1">
      <c r="A102" s="242" t="n"/>
      <c r="B102" s="79" t="n"/>
      <c r="C102" s="242" t="n"/>
      <c r="D102" s="242" t="n"/>
      <c r="E102" s="242" t="n"/>
      <c r="F102" s="82" t="n"/>
      <c r="G102" s="81" t="n"/>
      <c r="H102" s="81" t="n"/>
      <c r="I102" s="81" t="n"/>
      <c r="J102" s="81" t="n"/>
      <c r="K102" s="242" t="n"/>
      <c r="L102" s="242" t="n"/>
      <c r="M102" s="242" t="n"/>
      <c r="N102" s="242" t="n"/>
      <c r="O102" s="242" t="n"/>
      <c r="P102" s="242" t="n"/>
      <c r="Q102" s="242" t="n"/>
      <c r="R102" s="242" t="n"/>
      <c r="S102" s="242" t="n"/>
      <c r="T102" s="242" t="n"/>
      <c r="U102" s="242" t="n"/>
      <c r="V102" s="242" t="n"/>
      <c r="W102" s="242" t="n"/>
    </row>
    <row r="103" ht="20.15" customHeight="1">
      <c r="A103" s="242" t="n"/>
      <c r="B103" s="79" t="n"/>
      <c r="C103" s="242" t="n"/>
      <c r="D103" s="242" t="n"/>
      <c r="E103" s="242" t="n"/>
      <c r="F103" s="82" t="n"/>
      <c r="G103" s="81" t="n"/>
      <c r="H103" s="81" t="n"/>
      <c r="I103" s="81" t="n"/>
      <c r="J103" s="81" t="n"/>
      <c r="K103" s="242" t="n"/>
      <c r="L103" s="242" t="n"/>
      <c r="M103" s="242" t="n"/>
      <c r="N103" s="242" t="n"/>
      <c r="O103" s="242" t="n"/>
      <c r="P103" s="242" t="n"/>
      <c r="Q103" s="242" t="n"/>
      <c r="R103" s="242" t="n"/>
      <c r="S103" s="242" t="n"/>
      <c r="T103" s="242" t="n"/>
      <c r="U103" s="242" t="n"/>
      <c r="V103" s="242" t="n"/>
      <c r="W103" s="242" t="n"/>
    </row>
    <row r="104" ht="20.15" customHeight="1">
      <c r="A104" s="242" t="n"/>
      <c r="B104" s="79" t="n"/>
      <c r="C104" s="242" t="n"/>
      <c r="D104" s="242" t="n"/>
      <c r="E104" s="242" t="n"/>
      <c r="F104" s="82" t="n"/>
      <c r="G104" s="81" t="n"/>
      <c r="H104" s="81" t="n"/>
      <c r="I104" s="81" t="n"/>
      <c r="J104" s="81" t="n"/>
      <c r="K104" s="242" t="n"/>
      <c r="L104" s="242" t="n"/>
      <c r="M104" s="242" t="n"/>
      <c r="N104" s="242" t="n"/>
      <c r="O104" s="242" t="n"/>
      <c r="P104" s="242" t="n"/>
      <c r="Q104" s="242" t="n"/>
      <c r="R104" s="242" t="n"/>
      <c r="S104" s="242" t="n"/>
      <c r="T104" s="242" t="n"/>
      <c r="U104" s="242" t="n"/>
      <c r="V104" s="242" t="n"/>
      <c r="W104" s="242" t="n"/>
    </row>
    <row r="105" ht="20.15" customHeight="1">
      <c r="A105" s="242" t="n"/>
      <c r="B105" s="79" t="n"/>
      <c r="C105" s="242" t="n"/>
      <c r="D105" s="242" t="n"/>
      <c r="E105" s="242" t="n"/>
      <c r="F105" s="82" t="n"/>
      <c r="G105" s="81" t="n"/>
      <c r="H105" s="81" t="n"/>
      <c r="I105" s="81" t="n"/>
      <c r="J105" s="81" t="n"/>
      <c r="K105" s="242" t="n"/>
      <c r="L105" s="242" t="n"/>
      <c r="M105" s="242" t="n"/>
      <c r="N105" s="242" t="n"/>
      <c r="O105" s="242" t="n"/>
      <c r="P105" s="242" t="n"/>
      <c r="Q105" s="242" t="n"/>
      <c r="R105" s="242" t="n"/>
      <c r="S105" s="242" t="n"/>
      <c r="T105" s="242" t="n"/>
      <c r="U105" s="242" t="n"/>
      <c r="V105" s="242" t="n"/>
      <c r="W105" s="242" t="n"/>
    </row>
    <row r="106" ht="20.15" customHeight="1">
      <c r="A106" s="242" t="n"/>
      <c r="B106" s="79" t="n"/>
      <c r="C106" s="242" t="n"/>
      <c r="D106" s="242" t="n"/>
      <c r="E106" s="242" t="n"/>
      <c r="F106" s="82" t="n"/>
      <c r="G106" s="81" t="n"/>
      <c r="H106" s="81" t="n"/>
      <c r="I106" s="81" t="n"/>
      <c r="J106" s="81" t="n"/>
      <c r="K106" s="242" t="n"/>
      <c r="L106" s="242" t="n"/>
      <c r="M106" s="242" t="n"/>
      <c r="N106" s="242" t="n"/>
      <c r="O106" s="242" t="n"/>
      <c r="P106" s="242" t="n"/>
      <c r="Q106" s="242" t="n"/>
      <c r="R106" s="242" t="n"/>
      <c r="S106" s="242" t="n"/>
      <c r="T106" s="242" t="n"/>
      <c r="U106" s="242" t="n"/>
      <c r="V106" s="242" t="n"/>
      <c r="W106" s="242" t="n"/>
    </row>
    <row r="107" ht="20.15" customHeight="1">
      <c r="A107" s="242" t="n"/>
      <c r="B107" s="79" t="n"/>
      <c r="C107" s="242" t="n"/>
      <c r="D107" s="242" t="n"/>
      <c r="E107" s="242" t="n"/>
      <c r="F107" s="82" t="n"/>
      <c r="G107" s="81" t="n"/>
      <c r="H107" s="81" t="n"/>
      <c r="I107" s="81" t="n"/>
      <c r="J107" s="81" t="n"/>
      <c r="K107" s="242" t="n"/>
      <c r="L107" s="242" t="n"/>
      <c r="M107" s="242" t="n"/>
      <c r="N107" s="242" t="n"/>
      <c r="O107" s="242" t="n"/>
      <c r="P107" s="242" t="n"/>
      <c r="Q107" s="242" t="n"/>
      <c r="R107" s="242" t="n"/>
      <c r="S107" s="242" t="n"/>
      <c r="T107" s="242" t="n"/>
      <c r="U107" s="242" t="n"/>
      <c r="V107" s="242" t="n"/>
      <c r="W107" s="242" t="n"/>
    </row>
    <row r="108" ht="20.15" customHeight="1">
      <c r="A108" s="242" t="n"/>
      <c r="B108" s="79" t="n"/>
      <c r="C108" s="242" t="n"/>
      <c r="D108" s="242" t="n"/>
      <c r="E108" s="242" t="n"/>
      <c r="F108" s="82" t="n"/>
      <c r="G108" s="81" t="n"/>
      <c r="H108" s="81" t="n"/>
      <c r="I108" s="81" t="n"/>
      <c r="J108" s="81" t="n"/>
      <c r="K108" s="242" t="n"/>
      <c r="L108" s="242" t="n"/>
      <c r="M108" s="242" t="n"/>
      <c r="N108" s="242" t="n"/>
      <c r="O108" s="242" t="n"/>
      <c r="P108" s="242" t="n"/>
      <c r="Q108" s="242" t="n"/>
      <c r="R108" s="242" t="n"/>
      <c r="S108" s="242" t="n"/>
      <c r="T108" s="242" t="n"/>
      <c r="U108" s="242" t="n"/>
      <c r="V108" s="242" t="n"/>
      <c r="W108" s="242" t="n"/>
    </row>
    <row r="109" ht="20.15" customHeight="1">
      <c r="A109" s="242" t="n"/>
      <c r="B109" s="79" t="n"/>
      <c r="C109" s="242" t="n"/>
      <c r="D109" s="242" t="n"/>
      <c r="E109" s="242" t="n"/>
      <c r="F109" s="82" t="n"/>
      <c r="G109" s="81" t="n"/>
      <c r="H109" s="81" t="n"/>
      <c r="I109" s="81" t="n"/>
      <c r="J109" s="81" t="n"/>
      <c r="K109" s="242" t="n"/>
      <c r="L109" s="242" t="n"/>
      <c r="M109" s="242" t="n"/>
      <c r="N109" s="242" t="n"/>
      <c r="O109" s="242" t="n"/>
      <c r="P109" s="242" t="n"/>
      <c r="Q109" s="242" t="n"/>
      <c r="R109" s="242" t="n"/>
      <c r="S109" s="242" t="n"/>
      <c r="T109" s="242" t="n"/>
      <c r="U109" s="242" t="n"/>
      <c r="V109" s="242" t="n"/>
      <c r="W109" s="242" t="n"/>
    </row>
    <row r="110" ht="20.15" customHeight="1">
      <c r="A110" s="242" t="n"/>
      <c r="B110" s="79" t="n"/>
      <c r="C110" s="242" t="n"/>
      <c r="D110" s="242" t="n"/>
      <c r="E110" s="242" t="n"/>
      <c r="F110" s="82" t="n"/>
      <c r="G110" s="81" t="n"/>
      <c r="H110" s="81" t="n"/>
      <c r="I110" s="81" t="n"/>
      <c r="J110" s="81" t="n"/>
      <c r="K110" s="242" t="n"/>
      <c r="L110" s="242" t="n"/>
      <c r="M110" s="242" t="n"/>
      <c r="N110" s="242" t="n"/>
      <c r="O110" s="242" t="n"/>
      <c r="P110" s="242" t="n"/>
      <c r="Q110" s="242" t="n"/>
      <c r="R110" s="242" t="n"/>
      <c r="S110" s="242" t="n"/>
      <c r="T110" s="242" t="n"/>
      <c r="U110" s="242" t="n"/>
      <c r="V110" s="242" t="n"/>
      <c r="W110" s="242" t="n"/>
    </row>
    <row r="111" ht="20.15" customHeight="1">
      <c r="A111" s="242" t="n"/>
      <c r="B111" s="79" t="n"/>
      <c r="C111" s="242" t="n"/>
      <c r="D111" s="242" t="n"/>
      <c r="E111" s="242" t="n"/>
      <c r="F111" s="82" t="n"/>
      <c r="G111" s="81" t="n"/>
      <c r="H111" s="81" t="n"/>
      <c r="I111" s="81" t="n"/>
      <c r="J111" s="81" t="n"/>
      <c r="K111" s="242" t="n"/>
      <c r="L111" s="242" t="n"/>
      <c r="M111" s="242" t="n"/>
      <c r="N111" s="242" t="n"/>
      <c r="O111" s="242" t="n"/>
      <c r="P111" s="242" t="n"/>
      <c r="Q111" s="242" t="n"/>
      <c r="R111" s="242" t="n"/>
      <c r="S111" s="242" t="n"/>
      <c r="T111" s="242" t="n"/>
      <c r="U111" s="242" t="n"/>
      <c r="V111" s="242" t="n"/>
      <c r="W111" s="242" t="n"/>
    </row>
    <row r="112" ht="20.15" customHeight="1">
      <c r="A112" s="242" t="n"/>
      <c r="B112" s="79" t="n"/>
      <c r="C112" s="242" t="n"/>
      <c r="D112" s="242" t="n"/>
      <c r="E112" s="242" t="n"/>
      <c r="F112" s="82" t="n"/>
      <c r="G112" s="81" t="n"/>
      <c r="H112" s="81" t="n"/>
      <c r="I112" s="81" t="n"/>
      <c r="J112" s="81" t="n"/>
      <c r="K112" s="242" t="n"/>
      <c r="L112" s="242" t="n"/>
      <c r="M112" s="242" t="n"/>
      <c r="N112" s="242" t="n"/>
      <c r="O112" s="242" t="n"/>
      <c r="P112" s="242" t="n"/>
      <c r="Q112" s="242" t="n"/>
      <c r="R112" s="242" t="n"/>
      <c r="S112" s="242" t="n"/>
      <c r="T112" s="242" t="n"/>
      <c r="U112" s="242" t="n"/>
      <c r="V112" s="242" t="n"/>
      <c r="W112" s="242" t="n"/>
    </row>
    <row r="113" ht="20.15" customHeight="1">
      <c r="A113" s="246" t="inlineStr">
        <is>
          <t>rodapé</t>
        </is>
      </c>
      <c r="B113" s="245" t="n"/>
      <c r="C113" s="245" t="n"/>
      <c r="D113" s="245" t="n"/>
      <c r="E113" s="245" t="n"/>
      <c r="F113" s="245" t="inlineStr">
        <is>
          <t>Página 35 de 36 (paginação)</t>
        </is>
      </c>
      <c r="G113" s="245" t="n"/>
      <c r="H113" s="245" t="n"/>
      <c r="I113" s="245" t="n"/>
      <c r="J113" s="245" t="n"/>
      <c r="K113" s="245" t="n"/>
    </row>
    <row r="114" ht="39" customHeight="1">
      <c r="B114"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15" ht="20.15" customHeight="1">
      <c r="A115" s="244" t="inlineStr">
        <is>
          <t>SRV-FOR-0127-Rev.5</t>
        </is>
      </c>
      <c r="B115" s="212" t="n"/>
      <c r="C115" s="212" t="n"/>
      <c r="D115" s="212" t="n"/>
      <c r="E115" s="212" t="n"/>
      <c r="F115" s="212" t="n"/>
      <c r="G115" s="212" t="n"/>
      <c r="H115" s="212" t="n"/>
      <c r="I115" s="212" t="n"/>
      <c r="J115" s="212" t="n"/>
      <c r="K115" s="212" t="n"/>
    </row>
    <row r="116" ht="84" customHeight="1">
      <c r="A116" s="242" t="n"/>
      <c r="B116" s="140" t="n"/>
      <c r="C116" s="249" t="inlineStr">
        <is>
          <t>RELATÓRIO DE ENSAIO E AMOSTRAGEM</t>
        </is>
      </c>
      <c r="D116" s="154" t="n"/>
      <c r="E116" s="154" t="n"/>
      <c r="F116" s="154" t="n"/>
      <c r="G116" s="154" t="n"/>
      <c r="H116" s="154" t="n"/>
      <c r="I116" s="154" t="n"/>
      <c r="J116" s="154" t="n"/>
      <c r="K116" s="140" t="n"/>
    </row>
    <row r="117" ht="4.5" customHeight="1"/>
    <row r="118">
      <c r="J118" s="243">
        <f>$J$4</f>
        <v/>
      </c>
    </row>
    <row r="119" ht="4.5" customHeight="1"/>
    <row r="120" ht="20.15" customHeight="1">
      <c r="A120" s="241" t="inlineStr">
        <is>
          <t>OBSERVAÇÕES GERAIS</t>
        </is>
      </c>
      <c r="B120" s="154" t="n"/>
      <c r="C120" s="154" t="n"/>
      <c r="D120" s="154" t="n"/>
      <c r="E120" s="154" t="n"/>
      <c r="F120" s="154" t="n"/>
      <c r="G120" s="154" t="n"/>
      <c r="H120" s="154" t="n"/>
      <c r="I120" s="154" t="n"/>
      <c r="J120" s="154" t="n"/>
      <c r="K120" s="140" t="n"/>
    </row>
    <row r="121" ht="60" customHeight="1">
      <c r="A121" s="242" t="n"/>
      <c r="B121" s="154" t="n"/>
      <c r="C121" s="154" t="n"/>
      <c r="D121" s="154" t="n"/>
      <c r="E121" s="154" t="n"/>
      <c r="F121" s="154" t="n"/>
      <c r="G121" s="154" t="n"/>
      <c r="H121" s="154" t="n"/>
      <c r="I121" s="154" t="n"/>
      <c r="J121" s="154" t="n"/>
      <c r="K121" s="140" t="n"/>
    </row>
    <row r="122" ht="28.5" customHeight="1"/>
    <row r="123" ht="20.15" customHeight="1">
      <c r="A123" s="240" t="inlineStr">
        <is>
          <t>Signatário autorizado:</t>
        </is>
      </c>
      <c r="C123" s="245" t="n"/>
      <c r="D123" s="245" t="n"/>
      <c r="E123" s="245" t="n"/>
      <c r="F123" s="245" t="n"/>
      <c r="G123" s="245" t="n"/>
      <c r="H123" s="245" t="n"/>
      <c r="I123" s="245" t="n"/>
      <c r="J123" s="245" t="n"/>
      <c r="K123" s="245" t="n"/>
    </row>
    <row r="124" ht="4.5" customHeight="1">
      <c r="B124" s="245" t="n"/>
      <c r="C124" s="75" t="n"/>
      <c r="D124" s="75" t="n"/>
      <c r="E124" s="245" t="n"/>
      <c r="F124" s="245" t="n"/>
      <c r="G124" s="245" t="n"/>
      <c r="H124" s="245" t="n"/>
      <c r="I124" s="245" t="n"/>
      <c r="J124" s="245" t="n"/>
      <c r="K124" s="245" t="n"/>
    </row>
    <row r="125" ht="20.15" customHeight="1">
      <c r="B125" s="245" t="n"/>
      <c r="C125" s="247" t="inlineStr">
        <is>
          <t>NOME:</t>
        </is>
      </c>
      <c r="E125" s="242" t="n"/>
      <c r="F125" s="154" t="n"/>
      <c r="G125" s="154" t="n"/>
      <c r="H125" s="154" t="n"/>
      <c r="I125" s="154" t="n"/>
      <c r="J125" s="154" t="n"/>
      <c r="K125" s="140" t="n"/>
    </row>
    <row r="126" ht="4.5" customHeight="1">
      <c r="B126" s="245" t="n"/>
      <c r="C126" s="75" t="n"/>
      <c r="D126" s="75" t="n"/>
      <c r="E126" s="245" t="n"/>
      <c r="F126" s="245" t="n"/>
      <c r="G126" s="245" t="n"/>
      <c r="H126" s="245" t="n"/>
      <c r="I126" s="245" t="n"/>
      <c r="J126" s="245" t="n"/>
      <c r="K126" s="245" t="n"/>
    </row>
    <row r="127" ht="20.15" customHeight="1">
      <c r="C127" s="247" t="inlineStr">
        <is>
          <t>DATA DA EMISSÃO</t>
        </is>
      </c>
      <c r="E127" s="242" t="n"/>
      <c r="F127" s="154" t="n"/>
      <c r="G127" s="154" t="n"/>
      <c r="H127" s="154" t="n"/>
      <c r="I127" s="154" t="n"/>
      <c r="J127" s="154" t="n"/>
      <c r="K127" s="140" t="n"/>
    </row>
    <row r="129">
      <c r="A129" s="240" t="inlineStr">
        <is>
          <t>xxxxxxxxxxxxxxxxxxxxxxxxxxxxxxxxxxxxxxxxxxxxxxxxxxxxxxxxxxxxxxxxxxxxxxxxxxxxxxxxxxxxxxxxxxxxxxxxxxxxxxxxxxxxxxxxx</t>
        </is>
      </c>
    </row>
    <row r="131" ht="20.15" customHeight="1">
      <c r="A131" s="245" t="inlineStr">
        <is>
          <t>rodapé</t>
        </is>
      </c>
      <c r="B131" s="245" t="n"/>
      <c r="C131" s="245" t="n"/>
      <c r="D131" s="245" t="n"/>
      <c r="E131" s="245" t="n"/>
      <c r="F131" s="245" t="inlineStr">
        <is>
          <t>Página 35 de 36 (paginação)</t>
        </is>
      </c>
      <c r="G131" s="245" t="n"/>
      <c r="H131" s="245" t="n"/>
      <c r="I131" s="245" t="n"/>
      <c r="J131" s="245" t="n"/>
      <c r="K131" s="245" t="n"/>
    </row>
    <row r="132" ht="39" customHeight="1">
      <c r="B132"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33" ht="20.15" customHeight="1">
      <c r="B133" s="245" t="n"/>
      <c r="C133" s="245" t="n"/>
      <c r="D133" s="245" t="n"/>
      <c r="E133" s="245" t="n"/>
      <c r="F133" s="245" t="n"/>
      <c r="G133" s="245" t="n"/>
      <c r="H133" s="245" t="n"/>
      <c r="I133" s="245" t="n"/>
      <c r="J133" s="245" t="n"/>
      <c r="K133" s="75" t="n"/>
    </row>
  </sheetData>
  <mergeCells count="67">
    <mergeCell ref="L71:N71"/>
    <mergeCell ref="A24:B24"/>
    <mergeCell ref="A59:B59"/>
    <mergeCell ref="A60:B60"/>
    <mergeCell ref="B40:K40"/>
    <mergeCell ref="C22:K22"/>
    <mergeCell ref="B65:K65"/>
    <mergeCell ref="A56:C56"/>
    <mergeCell ref="A123:B123"/>
    <mergeCell ref="B30:K30"/>
    <mergeCell ref="B6:K6"/>
    <mergeCell ref="E125:K125"/>
    <mergeCell ref="B33:K33"/>
    <mergeCell ref="C26:D26"/>
    <mergeCell ref="J69:K69"/>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E127:K127"/>
    <mergeCell ref="A18:K18"/>
    <mergeCell ref="A2:B2"/>
    <mergeCell ref="B46:K46"/>
    <mergeCell ref="J20:K20"/>
    <mergeCell ref="C67:K67"/>
    <mergeCell ref="B52:K52"/>
    <mergeCell ref="C2:J2"/>
    <mergeCell ref="A129:K129"/>
    <mergeCell ref="B12:K12"/>
    <mergeCell ref="A116:B116"/>
    <mergeCell ref="G56:I56"/>
    <mergeCell ref="D56:E56"/>
    <mergeCell ref="B48:K48"/>
    <mergeCell ref="B42:K42"/>
    <mergeCell ref="G26:H26"/>
    <mergeCell ref="J118:K118"/>
    <mergeCell ref="A22:B22"/>
    <mergeCell ref="J56:K56"/>
    <mergeCell ref="A62:B62"/>
    <mergeCell ref="A20:B20"/>
    <mergeCell ref="C125:D125"/>
    <mergeCell ref="D24:E24"/>
    <mergeCell ref="B8:K8"/>
    <mergeCell ref="B132:K132"/>
    <mergeCell ref="B14:K14"/>
    <mergeCell ref="G16:K16"/>
    <mergeCell ref="C116:K116"/>
    <mergeCell ref="B44:K44"/>
    <mergeCell ref="A64:A65"/>
    <mergeCell ref="A121:K121"/>
    <mergeCell ref="A10:K10"/>
    <mergeCell ref="A115:K115"/>
    <mergeCell ref="A28:K28"/>
    <mergeCell ref="B38:K38"/>
    <mergeCell ref="C20:H20"/>
    <mergeCell ref="B34:K34"/>
    <mergeCell ref="A67:B67"/>
  </mergeCells>
  <dataValidations count="1">
    <dataValidation sqref="A56 A62:A63 A71 D56" showDropDown="0" showInputMessage="1" showErrorMessage="1" allowBlank="0" type="date" operator="greaterThan">
      <formula1>43709</formula1>
    </dataValidation>
  </dataValidations>
  <pageMargins left="0.511811024" right="0.511811024" top="0.787401575" bottom="0.787401575" header="0.31496062" footer="0.31496062"/>
  <pageSetup orientation="portrait" paperSize="9" scale="68"/>
  <rowBreaks count="2" manualBreakCount="2">
    <brk id="65" min="0" max="10" man="1"/>
    <brk id="114" min="0" max="10" man="1"/>
  </rowBreaks>
  <colBreaks count="1" manualBreakCount="1">
    <brk id="11" min="0" max="1048575" man="1"/>
  </colBreaks>
</worksheet>
</file>

<file path=xl/worksheets/sheet15.xml><?xml version="1.0" encoding="utf-8"?>
<worksheet xmlns="http://schemas.openxmlformats.org/spreadsheetml/2006/main">
  <sheetPr>
    <outlinePr summaryBelow="1" summaryRight="1"/>
    <pageSetUpPr/>
  </sheetPr>
  <dimension ref="A1:BD206"/>
  <sheetViews>
    <sheetView showGridLines="0" view="pageBreakPreview" topLeftCell="B6" zoomScale="70" zoomScaleNormal="100" zoomScaleSheetLayoutView="70" workbookViewId="0">
      <selection activeCell="E54" sqref="E54:K71"/>
    </sheetView>
  </sheetViews>
  <sheetFormatPr baseColWidth="8" defaultColWidth="9.1796875" defaultRowHeight="14.5"/>
  <cols>
    <col hidden="1" width="13.54296875" customWidth="1" style="265" min="1" max="1"/>
    <col width="3.26953125" customWidth="1" style="265" min="2" max="32"/>
    <col width="3.7265625" customWidth="1" style="265" min="33" max="33"/>
    <col width="3.26953125" customWidth="1" style="265" min="34" max="55"/>
    <col width="9.1796875" customWidth="1" style="265" min="56" max="56"/>
    <col width="9.1796875" customWidth="1" style="265" min="57" max="16384"/>
  </cols>
  <sheetData>
    <row r="1" ht="20.15" customHeight="1" thickTop="1">
      <c r="A1" s="83" t="inlineStr">
        <is>
          <t>Sim</t>
        </is>
      </c>
      <c r="B1" s="83" t="n"/>
      <c r="C1" s="353" t="inlineStr">
        <is>
          <t>SRV-FOR-0130-Rev.4</t>
        </is>
      </c>
      <c r="D1" s="302" t="n"/>
      <c r="E1" s="302" t="n"/>
      <c r="F1" s="302" t="n"/>
      <c r="G1" s="302" t="n"/>
      <c r="H1" s="302" t="n"/>
      <c r="I1" s="302" t="n"/>
      <c r="J1" s="302" t="n"/>
      <c r="K1" s="302" t="n"/>
      <c r="L1" s="302" t="n"/>
      <c r="M1" s="302" t="n"/>
      <c r="N1" s="302" t="n"/>
      <c r="O1" s="302" t="n"/>
      <c r="P1" s="302" t="n"/>
      <c r="Q1" s="302" t="n"/>
      <c r="R1" s="302" t="n"/>
      <c r="S1" s="302" t="n"/>
      <c r="T1" s="302" t="n"/>
      <c r="U1" s="302" t="n"/>
      <c r="V1" s="302" t="n"/>
      <c r="W1" s="302" t="n"/>
      <c r="X1" s="302" t="n"/>
      <c r="Y1" s="302" t="n"/>
      <c r="Z1" s="302" t="n"/>
      <c r="AA1" s="302" t="n"/>
      <c r="AB1" s="302" t="n"/>
      <c r="AC1" s="302" t="n"/>
      <c r="AD1" s="302" t="n"/>
      <c r="AE1" s="302" t="n"/>
      <c r="AF1" s="302" t="n"/>
      <c r="AG1" s="302" t="n"/>
      <c r="AH1" s="302" t="n"/>
      <c r="AI1" s="302" t="n"/>
      <c r="AJ1" s="302" t="n"/>
      <c r="AK1" s="302" t="n"/>
      <c r="AL1" s="302" t="n"/>
      <c r="AM1" s="302" t="n"/>
      <c r="AN1" s="302" t="n"/>
      <c r="AO1" s="302" t="n"/>
      <c r="AP1" s="302" t="n"/>
      <c r="AQ1" s="302" t="n"/>
      <c r="AR1" s="302" t="n"/>
      <c r="AS1" s="302" t="n"/>
      <c r="AT1" s="302" t="n"/>
      <c r="AU1" s="302" t="n"/>
      <c r="AV1" s="302" t="n"/>
      <c r="AW1" s="302" t="n"/>
      <c r="AX1" s="302" t="n"/>
      <c r="AY1" s="302" t="n"/>
      <c r="AZ1" s="302" t="n"/>
      <c r="BA1" s="302" t="n"/>
      <c r="BB1" s="302" t="n"/>
      <c r="BC1" s="84" t="n"/>
    </row>
    <row r="2">
      <c r="A2" s="86" t="inlineStr">
        <is>
          <t>Não</t>
        </is>
      </c>
      <c r="B2" s="87" t="n">
        <v>0</v>
      </c>
      <c r="C2" s="313" t="n"/>
      <c r="D2" s="216" t="n"/>
      <c r="E2" s="216" t="n"/>
      <c r="F2" s="216" t="n"/>
      <c r="G2" s="216" t="n"/>
      <c r="H2" s="216" t="n"/>
      <c r="I2" s="216" t="n"/>
      <c r="J2" s="216" t="n"/>
      <c r="K2" s="216" t="n"/>
      <c r="L2" s="216" t="n"/>
      <c r="M2" s="216" t="n"/>
      <c r="N2" s="216" t="n"/>
      <c r="O2" s="202" t="n"/>
      <c r="P2" s="346" t="inlineStr">
        <is>
          <t>PLANO DE AMOSTRAGEM ÁGUA BRUTA</t>
        </is>
      </c>
      <c r="Q2" s="216" t="n"/>
      <c r="R2" s="216" t="n"/>
      <c r="S2" s="216" t="n"/>
      <c r="T2" s="216" t="n"/>
      <c r="U2" s="216" t="n"/>
      <c r="V2" s="216" t="n"/>
      <c r="W2" s="216" t="n"/>
      <c r="X2" s="216" t="n"/>
      <c r="Y2" s="216" t="n"/>
      <c r="Z2" s="216" t="n"/>
      <c r="AA2" s="216" t="n"/>
      <c r="AB2" s="216" t="n"/>
      <c r="AC2" s="216" t="n"/>
      <c r="AD2" s="216" t="n"/>
      <c r="AE2" s="216" t="n"/>
      <c r="AF2" s="216" t="n"/>
      <c r="AG2" s="216" t="n"/>
      <c r="AH2" s="216" t="n"/>
      <c r="AI2" s="216" t="n"/>
      <c r="AJ2" s="216" t="n"/>
      <c r="AK2" s="216" t="n"/>
      <c r="AL2" s="216" t="n"/>
      <c r="AM2" s="216" t="n"/>
      <c r="AN2" s="216" t="n"/>
      <c r="AO2" s="216" t="n"/>
      <c r="AP2" s="216" t="n"/>
      <c r="AQ2" s="216" t="n"/>
      <c r="AR2" s="216" t="n"/>
      <c r="AS2" s="216" t="n"/>
      <c r="AT2" s="216" t="n"/>
      <c r="AU2" s="216" t="n"/>
      <c r="AV2" s="216" t="n"/>
      <c r="AW2" s="216" t="n"/>
      <c r="AX2" s="216" t="n"/>
      <c r="AY2" s="216" t="n"/>
      <c r="AZ2" s="216" t="n"/>
      <c r="BA2" s="216" t="n"/>
      <c r="BB2" s="202" t="n"/>
      <c r="BC2" s="88" t="n"/>
    </row>
    <row r="3">
      <c r="A3" s="86" t="inlineStr">
        <is>
          <t>Baixa Vazão - Peristáltica</t>
        </is>
      </c>
      <c r="B3" s="86" t="n"/>
      <c r="C3" s="293" t="n"/>
      <c r="O3" s="294" t="n"/>
      <c r="P3" s="293" t="n"/>
      <c r="BB3" s="294" t="n"/>
      <c r="BC3" s="88" t="n"/>
    </row>
    <row r="4" ht="15" customHeight="1">
      <c r="A4" s="89" t="inlineStr">
        <is>
          <t>Baixa Vazão - Bexiga</t>
        </is>
      </c>
      <c r="B4" s="86" t="n"/>
      <c r="C4" s="293" t="n"/>
      <c r="O4" s="294" t="n"/>
      <c r="P4" s="293" t="n"/>
      <c r="BB4" s="294" t="n"/>
      <c r="BC4" s="88" t="n"/>
    </row>
    <row r="5" ht="15" customHeight="1">
      <c r="A5" s="89" t="inlineStr">
        <is>
          <t>Água de Abastecimento</t>
        </is>
      </c>
      <c r="B5" s="86" t="n"/>
      <c r="C5" s="293" t="n"/>
      <c r="O5" s="294" t="n"/>
      <c r="P5" s="293" t="n"/>
      <c r="BB5" s="294" t="n"/>
      <c r="BC5" s="88" t="n"/>
    </row>
    <row r="6">
      <c r="A6" s="86" t="inlineStr">
        <is>
          <t>Efluente</t>
        </is>
      </c>
      <c r="B6" s="86" t="n"/>
      <c r="C6" s="295" t="n"/>
      <c r="D6" s="212" t="n"/>
      <c r="E6" s="212" t="n"/>
      <c r="F6" s="212" t="n"/>
      <c r="G6" s="212" t="n"/>
      <c r="H6" s="212" t="n"/>
      <c r="I6" s="212" t="n"/>
      <c r="J6" s="212" t="n"/>
      <c r="K6" s="212" t="n"/>
      <c r="L6" s="212" t="n"/>
      <c r="M6" s="212" t="n"/>
      <c r="N6" s="212" t="n"/>
      <c r="O6" s="296" t="n"/>
      <c r="P6" s="295" t="n"/>
      <c r="Q6" s="212" t="n"/>
      <c r="R6" s="212" t="n"/>
      <c r="S6" s="212" t="n"/>
      <c r="T6" s="212" t="n"/>
      <c r="U6" s="212" t="n"/>
      <c r="V6" s="212" t="n"/>
      <c r="W6" s="212" t="n"/>
      <c r="X6" s="212" t="n"/>
      <c r="Y6" s="212" t="n"/>
      <c r="Z6" s="212" t="n"/>
      <c r="AA6" s="212" t="n"/>
      <c r="AB6" s="212" t="n"/>
      <c r="AC6" s="212" t="n"/>
      <c r="AD6" s="212" t="n"/>
      <c r="AE6" s="212" t="n"/>
      <c r="AF6" s="212" t="n"/>
      <c r="AG6" s="212" t="n"/>
      <c r="AH6" s="212" t="n"/>
      <c r="AI6" s="212" t="n"/>
      <c r="AJ6" s="212" t="n"/>
      <c r="AK6" s="212" t="n"/>
      <c r="AL6" s="212" t="n"/>
      <c r="AM6" s="212" t="n"/>
      <c r="AN6" s="212" t="n"/>
      <c r="AO6" s="212" t="n"/>
      <c r="AP6" s="212" t="n"/>
      <c r="AQ6" s="212" t="n"/>
      <c r="AR6" s="212" t="n"/>
      <c r="AS6" s="212" t="n"/>
      <c r="AT6" s="212" t="n"/>
      <c r="AU6" s="212" t="n"/>
      <c r="AV6" s="212" t="n"/>
      <c r="AW6" s="212" t="n"/>
      <c r="AX6" s="212" t="n"/>
      <c r="AY6" s="212" t="n"/>
      <c r="AZ6" s="212" t="n"/>
      <c r="BA6" s="212" t="n"/>
      <c r="BB6" s="296" t="n"/>
      <c r="BC6" s="88" t="n"/>
    </row>
    <row r="7">
      <c r="A7" s="86" t="inlineStr">
        <is>
          <t>Purga mínima</t>
        </is>
      </c>
      <c r="B7" s="86" t="n"/>
      <c r="C7" s="90" t="n"/>
      <c r="D7" s="90" t="n"/>
      <c r="E7" s="90" t="n"/>
      <c r="F7" s="90" t="n"/>
      <c r="G7" s="90" t="n"/>
      <c r="H7" s="90" t="n"/>
      <c r="I7" s="90" t="n"/>
      <c r="J7" s="90" t="n"/>
      <c r="K7" s="91" t="n"/>
      <c r="L7" s="91" t="n"/>
      <c r="M7" s="91" t="n"/>
      <c r="N7" s="91" t="n"/>
      <c r="O7" s="91" t="n"/>
      <c r="P7" s="91" t="n"/>
      <c r="Q7" s="90" t="n"/>
      <c r="R7" s="90" t="n"/>
      <c r="S7" s="90" t="n"/>
      <c r="T7" s="90" t="n"/>
      <c r="U7" s="90" t="n"/>
      <c r="V7" s="90" t="n"/>
      <c r="W7" s="90" t="n"/>
      <c r="X7" s="254" t="inlineStr">
        <is>
          <t>Conforme NIT-DICLA-057-Rev.04</t>
        </is>
      </c>
      <c r="AI7" s="90" t="n"/>
      <c r="AJ7" s="90" t="n"/>
      <c r="AK7" s="90" t="n"/>
      <c r="AL7" s="90" t="n"/>
      <c r="AM7" s="90" t="n"/>
      <c r="AN7" s="90" t="n"/>
      <c r="AO7" s="90" t="n"/>
      <c r="AP7" s="90" t="n"/>
      <c r="AQ7" s="90" t="n"/>
      <c r="AR7" s="90" t="n"/>
      <c r="AS7" s="90" t="n"/>
      <c r="AT7" s="90" t="n"/>
      <c r="AU7" s="90" t="n"/>
      <c r="AV7" s="90" t="n"/>
      <c r="AW7" s="90" t="n"/>
      <c r="AX7" s="90" t="n"/>
      <c r="AY7" s="90" t="n"/>
      <c r="AZ7" s="90" t="n"/>
      <c r="BA7" s="90" t="n"/>
      <c r="BB7" s="90" t="n"/>
      <c r="BC7" s="88" t="n"/>
    </row>
    <row r="8" ht="6" customHeight="1">
      <c r="A8" s="86" t="inlineStr">
        <is>
          <t>Purga por volume determinado</t>
        </is>
      </c>
      <c r="B8" s="86" t="n"/>
      <c r="C8" s="93" t="n"/>
      <c r="D8" s="93" t="n"/>
      <c r="E8" s="93" t="n"/>
      <c r="F8" s="93" t="n"/>
      <c r="G8" s="93" t="n"/>
      <c r="H8" s="93" t="n"/>
      <c r="I8" s="93" t="n"/>
      <c r="J8" s="93" t="n"/>
      <c r="K8" s="93" t="n"/>
      <c r="L8" s="93" t="n"/>
      <c r="M8" s="93" t="n"/>
      <c r="N8" s="93" t="n"/>
      <c r="O8" s="93" t="n"/>
      <c r="P8" s="93" t="n"/>
      <c r="Q8" s="93" t="n"/>
      <c r="R8" s="93" t="n"/>
      <c r="S8" s="93" t="n"/>
      <c r="T8" s="93" t="n"/>
      <c r="U8" s="93" t="n"/>
      <c r="V8" s="93" t="n"/>
      <c r="W8" s="93" t="n"/>
      <c r="X8" s="93" t="n"/>
      <c r="Y8" s="93" t="n"/>
      <c r="Z8" s="93" t="n"/>
      <c r="AA8" s="93" t="n"/>
      <c r="AB8" s="93" t="n"/>
      <c r="AC8" s="93" t="n"/>
      <c r="AD8" s="93" t="n"/>
      <c r="AE8" s="93" t="n"/>
      <c r="AF8" s="93" t="n"/>
      <c r="AG8" s="93" t="n"/>
      <c r="AH8" s="93" t="n"/>
      <c r="AI8" s="93" t="n"/>
      <c r="AJ8" s="93" t="n"/>
      <c r="AK8" s="93" t="n"/>
      <c r="AL8" s="93" t="n"/>
      <c r="AM8" s="93" t="n"/>
      <c r="AN8" s="93" t="n"/>
      <c r="AO8" s="93" t="n"/>
      <c r="AP8" s="93" t="n"/>
      <c r="AQ8" s="93" t="n"/>
      <c r="AR8" s="93" t="n"/>
      <c r="AS8" s="93" t="n"/>
      <c r="AT8" s="93" t="n"/>
      <c r="AU8" s="93" t="n"/>
      <c r="AV8" s="93" t="n"/>
      <c r="AW8" s="93" t="n"/>
      <c r="AX8" s="93" t="n"/>
      <c r="AY8" s="93" t="n"/>
      <c r="AZ8" s="93" t="n"/>
      <c r="BA8" s="93" t="n"/>
      <c r="BB8" s="93" t="n"/>
      <c r="BC8" s="88" t="n"/>
    </row>
    <row r="9">
      <c r="A9" s="86" t="inlineStr">
        <is>
          <t>Água Subterrânea Bruta</t>
        </is>
      </c>
      <c r="B9" s="86" t="n"/>
      <c r="C9" s="261" t="inlineStr">
        <is>
          <t>Nº OS</t>
        </is>
      </c>
      <c r="D9" s="258" t="n"/>
      <c r="E9" s="258" t="n"/>
      <c r="F9" s="258" t="n"/>
      <c r="G9" s="258" t="n"/>
      <c r="H9" s="258" t="n"/>
      <c r="I9" s="256" t="n"/>
      <c r="J9" s="93" t="n"/>
      <c r="K9" s="286" t="inlineStr">
        <is>
          <t>1.4</t>
        </is>
      </c>
      <c r="L9" s="256" t="n"/>
      <c r="M9" s="261" t="inlineStr">
        <is>
          <t>Tipo de matriz</t>
        </is>
      </c>
      <c r="N9" s="258" t="n"/>
      <c r="O9" s="258" t="n"/>
      <c r="P9" s="258" t="n"/>
      <c r="Q9" s="258" t="n"/>
      <c r="R9" s="258" t="n"/>
      <c r="S9" s="258" t="n"/>
      <c r="T9" s="258" t="n"/>
      <c r="U9" s="258" t="n"/>
      <c r="V9" s="258" t="n"/>
      <c r="W9" s="258" t="n"/>
      <c r="X9" s="258" t="n"/>
      <c r="Y9" s="258" t="n"/>
      <c r="Z9" s="256" t="n"/>
      <c r="AA9" s="93" t="n"/>
      <c r="AB9" s="261" t="inlineStr">
        <is>
          <t>Nº do projeto</t>
        </is>
      </c>
      <c r="AC9" s="258" t="n"/>
      <c r="AD9" s="258" t="n"/>
      <c r="AE9" s="258" t="n"/>
      <c r="AF9" s="258" t="n"/>
      <c r="AG9" s="256" t="n"/>
      <c r="AH9" s="93" t="n"/>
      <c r="AI9" s="261" t="inlineStr">
        <is>
          <t>Data da solicitação</t>
        </is>
      </c>
      <c r="AJ9" s="258" t="n"/>
      <c r="AK9" s="258" t="n"/>
      <c r="AL9" s="258" t="n"/>
      <c r="AM9" s="258" t="n"/>
      <c r="AN9" s="258" t="n"/>
      <c r="AO9" s="256" t="n"/>
      <c r="AP9" s="93" t="n"/>
      <c r="AQ9" s="261" t="inlineStr">
        <is>
          <t>Data sugerida</t>
        </is>
      </c>
      <c r="AR9" s="258" t="n"/>
      <c r="AS9" s="258" t="n"/>
      <c r="AT9" s="258" t="n"/>
      <c r="AU9" s="258" t="n"/>
      <c r="AV9" s="258" t="n"/>
      <c r="AW9" s="258" t="n"/>
      <c r="AX9" s="258" t="n"/>
      <c r="AY9" s="258" t="n"/>
      <c r="AZ9" s="258" t="n"/>
      <c r="BA9" s="258" t="n"/>
      <c r="BB9" s="256" t="n"/>
      <c r="BC9" s="88" t="n"/>
    </row>
    <row r="10" ht="15" customHeight="1">
      <c r="A10" s="86" t="inlineStr">
        <is>
          <t>Água de Abastecimento</t>
        </is>
      </c>
      <c r="B10" s="86" t="n"/>
      <c r="C10" s="271" t="n">
        <v>766</v>
      </c>
      <c r="D10" s="272" t="n"/>
      <c r="E10" s="272" t="n"/>
      <c r="F10" s="272" t="n"/>
      <c r="G10" s="272" t="n"/>
      <c r="H10" s="272" t="n"/>
      <c r="I10" s="273" t="n"/>
      <c r="J10" s="93" t="n"/>
      <c r="K10" s="271" t="inlineStr">
        <is>
          <t>Água Subterrânea Bruta</t>
        </is>
      </c>
      <c r="L10" s="272" t="n"/>
      <c r="M10" s="272" t="n"/>
      <c r="N10" s="272" t="n"/>
      <c r="O10" s="272" t="n"/>
      <c r="P10" s="272" t="n"/>
      <c r="Q10" s="272" t="n"/>
      <c r="R10" s="272" t="n"/>
      <c r="S10" s="272" t="n"/>
      <c r="T10" s="272" t="n"/>
      <c r="U10" s="272" t="n"/>
      <c r="V10" s="272" t="n"/>
      <c r="W10" s="272" t="n"/>
      <c r="X10" s="272" t="n"/>
      <c r="Y10" s="272" t="n"/>
      <c r="Z10" s="273" t="n"/>
      <c r="AA10" s="93" t="n"/>
      <c r="AB10" s="351" t="inlineStr">
        <is>
          <t>-</t>
        </is>
      </c>
      <c r="AC10" s="272" t="n"/>
      <c r="AD10" s="272" t="n"/>
      <c r="AE10" s="272" t="n"/>
      <c r="AF10" s="272" t="n"/>
      <c r="AG10" s="273" t="n"/>
      <c r="AH10" s="93" t="n"/>
      <c r="AI10" s="335" t="n">
        <v>45189</v>
      </c>
      <c r="AJ10" s="272" t="n"/>
      <c r="AK10" s="272" t="n"/>
      <c r="AL10" s="272" t="n"/>
      <c r="AM10" s="272" t="n"/>
      <c r="AN10" s="272" t="n"/>
      <c r="AO10" s="273" t="n"/>
      <c r="AP10" s="93" t="n"/>
      <c r="AQ10" s="335" t="n">
        <v>45191</v>
      </c>
      <c r="AR10" s="272" t="n"/>
      <c r="AS10" s="272" t="n"/>
      <c r="AT10" s="272" t="n"/>
      <c r="AU10" s="272" t="n"/>
      <c r="AV10" s="272" t="n"/>
      <c r="AW10" s="272" t="n"/>
      <c r="AX10" s="272" t="n"/>
      <c r="AY10" s="272" t="n"/>
      <c r="AZ10" s="272" t="n"/>
      <c r="BA10" s="272" t="n"/>
      <c r="BB10" s="273" t="n"/>
      <c r="BC10" s="88" t="n"/>
    </row>
    <row r="11" ht="10" customHeight="1">
      <c r="A11" s="86" t="inlineStr">
        <is>
          <t>Efluente</t>
        </is>
      </c>
      <c r="B11" s="86" t="n"/>
      <c r="C11" s="93" t="n"/>
      <c r="D11" s="93" t="n"/>
      <c r="E11" s="93" t="n"/>
      <c r="F11" s="93" t="n"/>
      <c r="G11" s="93" t="n"/>
      <c r="H11" s="93" t="n"/>
      <c r="I11" s="93" t="n"/>
      <c r="J11" s="93" t="n"/>
      <c r="K11" s="93" t="n"/>
      <c r="L11" s="93" t="n"/>
      <c r="M11" s="93" t="n"/>
      <c r="N11" s="93" t="n"/>
      <c r="O11" s="93" t="n"/>
      <c r="P11" s="93" t="n"/>
      <c r="Q11" s="93" t="n"/>
      <c r="R11" s="93" t="n"/>
      <c r="S11" s="93" t="n"/>
      <c r="T11" s="93" t="n"/>
      <c r="U11" s="93" t="n"/>
      <c r="V11" s="93" t="n"/>
      <c r="W11" s="93" t="n"/>
      <c r="X11" s="93" t="n"/>
      <c r="Y11" s="93" t="n"/>
      <c r="Z11" s="93" t="n"/>
      <c r="AA11" s="93" t="n"/>
      <c r="AB11" s="93" t="n"/>
      <c r="AC11" s="93" t="n"/>
      <c r="AD11" s="93" t="n"/>
      <c r="AE11" s="93" t="n"/>
      <c r="AF11" s="93" t="n"/>
      <c r="AG11" s="93" t="n"/>
      <c r="AH11" s="93" t="n"/>
      <c r="AI11" s="93" t="n"/>
      <c r="AJ11" s="93" t="n"/>
      <c r="AK11" s="93" t="n"/>
      <c r="AL11" s="93" t="n"/>
      <c r="AM11" s="93" t="n"/>
      <c r="AN11" s="93" t="n"/>
      <c r="AO11" s="93" t="n"/>
      <c r="AP11" s="93" t="n"/>
      <c r="AQ11" s="93" t="n"/>
      <c r="AR11" s="93" t="n"/>
      <c r="AS11" s="93" t="n"/>
      <c r="AT11" s="93" t="n"/>
      <c r="AU11" s="93" t="n"/>
      <c r="AV11" s="93" t="n"/>
      <c r="AW11" s="93" t="n"/>
      <c r="AX11" s="93" t="n"/>
      <c r="AY11" s="93" t="n"/>
      <c r="AZ11" s="93" t="n"/>
      <c r="BA11" s="93" t="n"/>
      <c r="BB11" s="93" t="n"/>
      <c r="BC11" s="88" t="n"/>
    </row>
    <row r="12">
      <c r="A12" s="86" t="n"/>
      <c r="B12" s="86" t="n"/>
      <c r="C12" s="261" t="inlineStr">
        <is>
          <t>Título do projeto</t>
        </is>
      </c>
      <c r="D12" s="258" t="n"/>
      <c r="E12" s="258" t="n"/>
      <c r="F12" s="258" t="n"/>
      <c r="G12" s="258" t="n"/>
      <c r="H12" s="258" t="n"/>
      <c r="I12" s="258" t="n"/>
      <c r="J12" s="258" t="n"/>
      <c r="K12" s="258" t="n"/>
      <c r="L12" s="258" t="n"/>
      <c r="M12" s="258" t="n"/>
      <c r="N12" s="258" t="n"/>
      <c r="O12" s="258" t="n"/>
      <c r="P12" s="258" t="n"/>
      <c r="Q12" s="258" t="n"/>
      <c r="R12" s="258" t="n"/>
      <c r="S12" s="258" t="n"/>
      <c r="T12" s="258" t="n"/>
      <c r="U12" s="258" t="n"/>
      <c r="V12" s="258" t="n"/>
      <c r="W12" s="258" t="n"/>
      <c r="X12" s="258" t="n"/>
      <c r="Y12" s="258" t="n"/>
      <c r="Z12" s="258" t="n"/>
      <c r="AA12" s="258" t="n"/>
      <c r="AB12" s="258" t="n"/>
      <c r="AC12" s="258" t="n"/>
      <c r="AD12" s="258" t="n"/>
      <c r="AE12" s="258" t="n"/>
      <c r="AF12" s="258" t="n"/>
      <c r="AG12" s="258" t="n"/>
      <c r="AH12" s="258" t="n"/>
      <c r="AI12" s="258" t="n"/>
      <c r="AJ12" s="258" t="n"/>
      <c r="AK12" s="258" t="n"/>
      <c r="AL12" s="258" t="n"/>
      <c r="AM12" s="258" t="n"/>
      <c r="AN12" s="258" t="n"/>
      <c r="AO12" s="258" t="n"/>
      <c r="AP12" s="258" t="n"/>
      <c r="AQ12" s="258" t="n"/>
      <c r="AR12" s="258" t="n"/>
      <c r="AS12" s="258" t="n"/>
      <c r="AT12" s="258" t="n"/>
      <c r="AU12" s="258" t="n"/>
      <c r="AV12" s="258" t="n"/>
      <c r="AW12" s="258" t="n"/>
      <c r="AX12" s="258" t="n"/>
      <c r="AY12" s="258" t="n"/>
      <c r="AZ12" s="258" t="n"/>
      <c r="BA12" s="258" t="n"/>
      <c r="BB12" s="256" t="n"/>
      <c r="BC12" s="88" t="n"/>
    </row>
    <row r="13">
      <c r="A13" s="94" t="inlineStr">
        <is>
          <t>ANGELA ABREU</t>
        </is>
      </c>
      <c r="B13" s="86" t="n"/>
      <c r="C13" s="311" t="inlineStr">
        <is>
          <t>Toyota Sorocaba - Monitoramento analítico</t>
        </is>
      </c>
      <c r="D13" s="272" t="n"/>
      <c r="E13" s="272" t="n"/>
      <c r="F13" s="272" t="n"/>
      <c r="G13" s="272" t="n"/>
      <c r="H13" s="272" t="n"/>
      <c r="I13" s="272" t="n"/>
      <c r="J13" s="272" t="n"/>
      <c r="K13" s="272" t="n"/>
      <c r="L13" s="272" t="n"/>
      <c r="M13" s="272" t="n"/>
      <c r="N13" s="272" t="n"/>
      <c r="O13" s="272" t="n"/>
      <c r="P13" s="272" t="n"/>
      <c r="Q13" s="272" t="n"/>
      <c r="R13" s="272" t="n"/>
      <c r="S13" s="272" t="n"/>
      <c r="T13" s="272" t="n"/>
      <c r="U13" s="272" t="n"/>
      <c r="V13" s="272" t="n"/>
      <c r="W13" s="272" t="n"/>
      <c r="X13" s="272" t="n"/>
      <c r="Y13" s="272" t="n"/>
      <c r="Z13" s="272" t="n"/>
      <c r="AA13" s="272" t="n"/>
      <c r="AB13" s="272" t="n"/>
      <c r="AC13" s="272" t="n"/>
      <c r="AD13" s="272" t="n"/>
      <c r="AE13" s="272" t="n"/>
      <c r="AF13" s="272" t="n"/>
      <c r="AG13" s="272" t="n"/>
      <c r="AH13" s="272" t="n"/>
      <c r="AI13" s="272" t="n"/>
      <c r="AJ13" s="272" t="n"/>
      <c r="AK13" s="272" t="n"/>
      <c r="AL13" s="272" t="n"/>
      <c r="AM13" s="272" t="n"/>
      <c r="AN13" s="272" t="n"/>
      <c r="AO13" s="272" t="n"/>
      <c r="AP13" s="272" t="n"/>
      <c r="AQ13" s="272" t="n"/>
      <c r="AR13" s="272" t="n"/>
      <c r="AS13" s="272" t="n"/>
      <c r="AT13" s="272" t="n"/>
      <c r="AU13" s="272" t="n"/>
      <c r="AV13" s="272" t="n"/>
      <c r="AW13" s="272" t="n"/>
      <c r="AX13" s="272" t="n"/>
      <c r="AY13" s="272" t="n"/>
      <c r="AZ13" s="272" t="n"/>
      <c r="BA13" s="272" t="n"/>
      <c r="BB13" s="273" t="n"/>
      <c r="BC13" s="88" t="n"/>
    </row>
    <row r="14" ht="10" customHeight="1">
      <c r="A14" s="94" t="inlineStr">
        <is>
          <t xml:space="preserve">ANTÔNIO ADRIANO PERREIRA VICENTE </t>
        </is>
      </c>
      <c r="B14" s="86" t="n"/>
      <c r="C14" s="93" t="n"/>
      <c r="D14" s="93" t="n"/>
      <c r="E14" s="93" t="n"/>
      <c r="F14" s="93" t="n"/>
      <c r="G14" s="93" t="n"/>
      <c r="H14" s="93" t="n"/>
      <c r="I14" s="93" t="n"/>
      <c r="J14" s="93" t="n"/>
      <c r="K14" s="93" t="n"/>
      <c r="L14" s="93" t="n"/>
      <c r="M14" s="93" t="n"/>
      <c r="N14" s="93" t="n"/>
      <c r="O14" s="93" t="n"/>
      <c r="P14" s="93" t="n"/>
      <c r="Q14" s="93" t="n"/>
      <c r="R14" s="93" t="n"/>
      <c r="S14" s="93" t="n"/>
      <c r="T14" s="93" t="n"/>
      <c r="U14" s="93" t="n"/>
      <c r="V14" s="93" t="n"/>
      <c r="W14" s="93" t="n"/>
      <c r="X14" s="93" t="n"/>
      <c r="Y14" s="93" t="n"/>
      <c r="Z14" s="93" t="n"/>
      <c r="AA14" s="93" t="n"/>
      <c r="AB14" s="93" t="n"/>
      <c r="AC14" s="93" t="n"/>
      <c r="AD14" s="93" t="n"/>
      <c r="AE14" s="93" t="n"/>
      <c r="AF14" s="93" t="n"/>
      <c r="AG14" s="93" t="n"/>
      <c r="AH14" s="93" t="n"/>
      <c r="AI14" s="93" t="n"/>
      <c r="AJ14" s="93" t="n"/>
      <c r="AK14" s="93" t="n"/>
      <c r="AL14" s="93" t="n"/>
      <c r="AM14" s="93" t="n"/>
      <c r="AN14" s="93" t="n"/>
      <c r="AO14" s="93" t="n"/>
      <c r="AP14" s="93" t="n"/>
      <c r="AQ14" s="93" t="n"/>
      <c r="AR14" s="93" t="n"/>
      <c r="AS14" s="93" t="n"/>
      <c r="AT14" s="93" t="n"/>
      <c r="AU14" s="93" t="n"/>
      <c r="AV14" s="93" t="n"/>
      <c r="AW14" s="93" t="n"/>
      <c r="AX14" s="93" t="n"/>
      <c r="AY14" s="93" t="n"/>
      <c r="AZ14" s="93" t="n"/>
      <c r="BA14" s="93" t="n"/>
      <c r="BB14" s="93" t="n"/>
      <c r="BC14" s="88" t="n"/>
    </row>
    <row r="15">
      <c r="A15" s="94" t="inlineStr">
        <is>
          <t>ANDREZA FERRARI DOMENI</t>
        </is>
      </c>
      <c r="B15" s="86" t="n"/>
      <c r="C15" s="261" t="inlineStr">
        <is>
          <t>Endereço</t>
        </is>
      </c>
      <c r="D15" s="258" t="n"/>
      <c r="E15" s="258" t="n"/>
      <c r="F15" s="258" t="n"/>
      <c r="G15" s="258" t="n"/>
      <c r="H15" s="258" t="n"/>
      <c r="I15" s="258" t="n"/>
      <c r="J15" s="258" t="n"/>
      <c r="K15" s="258" t="n"/>
      <c r="L15" s="258" t="n"/>
      <c r="M15" s="258" t="n"/>
      <c r="N15" s="258" t="n"/>
      <c r="O15" s="258" t="n"/>
      <c r="P15" s="258" t="n"/>
      <c r="Q15" s="258" t="n"/>
      <c r="R15" s="258" t="n"/>
      <c r="S15" s="258" t="n"/>
      <c r="T15" s="258" t="n"/>
      <c r="U15" s="258" t="n"/>
      <c r="V15" s="258" t="n"/>
      <c r="W15" s="258" t="n"/>
      <c r="X15" s="258" t="n"/>
      <c r="Y15" s="258" t="n"/>
      <c r="Z15" s="258" t="n"/>
      <c r="AA15" s="258" t="n"/>
      <c r="AB15" s="256" t="n"/>
      <c r="AC15" s="95" t="n"/>
      <c r="AD15" s="261" t="inlineStr">
        <is>
          <t>Bairro</t>
        </is>
      </c>
      <c r="AE15" s="258" t="n"/>
      <c r="AF15" s="258" t="n"/>
      <c r="AG15" s="258" t="n"/>
      <c r="AH15" s="258" t="n"/>
      <c r="AI15" s="258" t="n"/>
      <c r="AJ15" s="258" t="n"/>
      <c r="AK15" s="258" t="n"/>
      <c r="AL15" s="258" t="n"/>
      <c r="AM15" s="258" t="n"/>
      <c r="AN15" s="258" t="n"/>
      <c r="AO15" s="256" t="n"/>
      <c r="AP15" s="95" t="n"/>
      <c r="AQ15" s="261" t="inlineStr">
        <is>
          <t>Cidade</t>
        </is>
      </c>
      <c r="AR15" s="258" t="n"/>
      <c r="AS15" s="258" t="n"/>
      <c r="AT15" s="258" t="n"/>
      <c r="AU15" s="258" t="n"/>
      <c r="AV15" s="258" t="n"/>
      <c r="AW15" s="258" t="n"/>
      <c r="AX15" s="258" t="n"/>
      <c r="AY15" s="258" t="n"/>
      <c r="AZ15" s="258" t="n"/>
      <c r="BA15" s="258" t="n"/>
      <c r="BB15" s="256" t="n"/>
      <c r="BC15" s="88" t="n"/>
    </row>
    <row r="16">
      <c r="A16" s="94" t="inlineStr">
        <is>
          <t>DEIVISON RODRIGUES MOURA</t>
        </is>
      </c>
      <c r="B16" s="86" t="n"/>
      <c r="C16" s="317" t="inlineStr">
        <is>
          <t>AV. TOYOTA, 9005</t>
        </is>
      </c>
      <c r="D16" s="318" t="n"/>
      <c r="E16" s="318" t="n"/>
      <c r="F16" s="318" t="n"/>
      <c r="G16" s="318" t="n"/>
      <c r="H16" s="318" t="n"/>
      <c r="I16" s="318" t="n"/>
      <c r="J16" s="318" t="n"/>
      <c r="K16" s="318" t="n"/>
      <c r="L16" s="318" t="n"/>
      <c r="M16" s="318" t="n"/>
      <c r="N16" s="318" t="n"/>
      <c r="O16" s="318" t="n"/>
      <c r="P16" s="318" t="n"/>
      <c r="Q16" s="318" t="n"/>
      <c r="R16" s="318" t="n"/>
      <c r="S16" s="318" t="n"/>
      <c r="T16" s="318" t="n"/>
      <c r="U16" s="318" t="n"/>
      <c r="V16" s="318" t="n"/>
      <c r="W16" s="318" t="n"/>
      <c r="X16" s="318" t="n"/>
      <c r="Y16" s="318" t="n"/>
      <c r="Z16" s="318" t="n"/>
      <c r="AA16" s="318" t="n"/>
      <c r="AB16" s="319" t="n"/>
      <c r="AC16" s="96" t="n"/>
      <c r="AD16" s="317" t="inlineStr">
        <is>
          <t>ITAVUVU</t>
        </is>
      </c>
      <c r="AE16" s="318" t="n"/>
      <c r="AF16" s="318" t="n"/>
      <c r="AG16" s="318" t="n"/>
      <c r="AH16" s="318" t="n"/>
      <c r="AI16" s="318" t="n"/>
      <c r="AJ16" s="318" t="n"/>
      <c r="AK16" s="318" t="n"/>
      <c r="AL16" s="318" t="n"/>
      <c r="AM16" s="318" t="n"/>
      <c r="AN16" s="318" t="n"/>
      <c r="AO16" s="319" t="n"/>
      <c r="AP16" s="96" t="n"/>
      <c r="AQ16" s="271" t="inlineStr">
        <is>
          <t>SOROCABA</t>
        </is>
      </c>
      <c r="AR16" s="272" t="n"/>
      <c r="AS16" s="272" t="n"/>
      <c r="AT16" s="272" t="n"/>
      <c r="AU16" s="272" t="n"/>
      <c r="AV16" s="272" t="n"/>
      <c r="AW16" s="272" t="n"/>
      <c r="AX16" s="272" t="n"/>
      <c r="AY16" s="272" t="n"/>
      <c r="AZ16" s="272" t="n"/>
      <c r="BA16" s="272" t="n"/>
      <c r="BB16" s="273" t="n"/>
      <c r="BC16" s="88" t="n"/>
    </row>
    <row r="17" ht="10" customHeight="1">
      <c r="A17" s="94" t="inlineStr">
        <is>
          <t>JOÃO MARCOS SILVEIRA SANTOS</t>
        </is>
      </c>
      <c r="B17" s="86" t="n"/>
      <c r="C17" s="93" t="n"/>
      <c r="D17" s="93" t="n"/>
      <c r="E17" s="93" t="n"/>
      <c r="F17" s="93" t="n"/>
      <c r="G17" s="93" t="n"/>
      <c r="H17" s="93" t="n"/>
      <c r="I17" s="93" t="n"/>
      <c r="J17" s="93" t="n"/>
      <c r="K17" s="93" t="n"/>
      <c r="L17" s="93" t="n"/>
      <c r="M17" s="93" t="n"/>
      <c r="N17" s="93" t="n"/>
      <c r="O17" s="93" t="n"/>
      <c r="P17" s="93" t="n"/>
      <c r="Q17" s="93" t="n"/>
      <c r="R17" s="93" t="n"/>
      <c r="S17" s="93" t="n"/>
      <c r="T17" s="93" t="n"/>
      <c r="U17" s="93" t="n"/>
      <c r="V17" s="93" t="n"/>
      <c r="W17" s="93" t="n"/>
      <c r="X17" s="93" t="n"/>
      <c r="Y17" s="93" t="n"/>
      <c r="Z17" s="93" t="n"/>
      <c r="AA17" s="93" t="n"/>
      <c r="AB17" s="93" t="n"/>
      <c r="AC17" s="93" t="n"/>
      <c r="AD17" s="93" t="n"/>
      <c r="AE17" s="93" t="n"/>
      <c r="AF17" s="93" t="n"/>
      <c r="AG17" s="93" t="n"/>
      <c r="AH17" s="93" t="n"/>
      <c r="AI17" s="93" t="n"/>
      <c r="AJ17" s="93" t="n"/>
      <c r="AK17" s="93" t="n"/>
      <c r="AL17" s="93" t="n"/>
      <c r="AM17" s="93" t="n"/>
      <c r="AN17" s="93" t="n"/>
      <c r="AO17" s="93" t="n"/>
      <c r="AP17" s="93" t="n"/>
      <c r="AQ17" s="93" t="n"/>
      <c r="AR17" s="93" t="n"/>
      <c r="AS17" s="93" t="n"/>
      <c r="AT17" s="93" t="n"/>
      <c r="AU17" s="93" t="n"/>
      <c r="AV17" s="93" t="n"/>
      <c r="AW17" s="93" t="n"/>
      <c r="AX17" s="93" t="n"/>
      <c r="AY17" s="93" t="n"/>
      <c r="AZ17" s="93" t="n"/>
      <c r="BA17" s="93" t="n"/>
      <c r="BB17" s="93" t="n"/>
      <c r="BC17" s="88" t="n"/>
    </row>
    <row r="18">
      <c r="A18" s="94" t="inlineStr">
        <is>
          <t>HENRIQUE QUEIROZ</t>
        </is>
      </c>
      <c r="B18" s="86" t="n"/>
      <c r="C18" s="261" t="inlineStr">
        <is>
          <t>Estado</t>
        </is>
      </c>
      <c r="D18" s="258" t="n"/>
      <c r="E18" s="258" t="n"/>
      <c r="F18" s="258" t="n"/>
      <c r="G18" s="258" t="n"/>
      <c r="H18" s="258" t="n"/>
      <c r="I18" s="258" t="n"/>
      <c r="J18" s="258" t="n"/>
      <c r="K18" s="258" t="n"/>
      <c r="L18" s="258" t="n"/>
      <c r="M18" s="258" t="n"/>
      <c r="N18" s="256" t="n"/>
      <c r="O18" s="95" t="n"/>
      <c r="P18" s="261" t="inlineStr">
        <is>
          <t>CEP</t>
        </is>
      </c>
      <c r="Q18" s="258" t="n"/>
      <c r="R18" s="258" t="n"/>
      <c r="S18" s="258" t="n"/>
      <c r="T18" s="258" t="n"/>
      <c r="U18" s="258" t="n"/>
      <c r="V18" s="258" t="n"/>
      <c r="W18" s="258" t="n"/>
      <c r="X18" s="258" t="n"/>
      <c r="Y18" s="258" t="n"/>
      <c r="Z18" s="256" t="n"/>
      <c r="AA18" s="95" t="n"/>
      <c r="AB18" s="261" t="inlineStr">
        <is>
          <t>Gestor</t>
        </is>
      </c>
      <c r="AC18" s="258" t="n"/>
      <c r="AD18" s="258" t="n"/>
      <c r="AE18" s="258" t="n"/>
      <c r="AF18" s="258" t="n"/>
      <c r="AG18" s="258" t="n"/>
      <c r="AH18" s="258" t="n"/>
      <c r="AI18" s="258" t="n"/>
      <c r="AJ18" s="258" t="n"/>
      <c r="AK18" s="258" t="n"/>
      <c r="AL18" s="258" t="n"/>
      <c r="AM18" s="258" t="n"/>
      <c r="AN18" s="258" t="n"/>
      <c r="AO18" s="258" t="n"/>
      <c r="AP18" s="256" t="n"/>
      <c r="AQ18" s="254" t="n"/>
      <c r="AR18" s="261" t="inlineStr">
        <is>
          <t>Telefone e Ramal</t>
        </is>
      </c>
      <c r="AS18" s="258" t="n"/>
      <c r="AT18" s="258" t="n"/>
      <c r="AU18" s="258" t="n"/>
      <c r="AV18" s="258" t="n"/>
      <c r="AW18" s="258" t="n"/>
      <c r="AX18" s="258" t="n"/>
      <c r="AY18" s="258" t="n"/>
      <c r="AZ18" s="258" t="n"/>
      <c r="BA18" s="258" t="n"/>
      <c r="BB18" s="256" t="n"/>
      <c r="BC18" s="88" t="n"/>
    </row>
    <row r="19">
      <c r="A19" s="94" t="inlineStr">
        <is>
          <t>ÍCARO ERIZUNA</t>
        </is>
      </c>
      <c r="B19" s="86" t="n"/>
      <c r="C19" s="271" t="inlineStr">
        <is>
          <t>SÃO PAULO</t>
        </is>
      </c>
      <c r="D19" s="272" t="n"/>
      <c r="E19" s="272" t="n"/>
      <c r="F19" s="272" t="n"/>
      <c r="G19" s="272" t="n"/>
      <c r="H19" s="272" t="n"/>
      <c r="I19" s="272" t="n"/>
      <c r="J19" s="272" t="n"/>
      <c r="K19" s="272" t="n"/>
      <c r="L19" s="272" t="n"/>
      <c r="M19" s="272" t="n"/>
      <c r="N19" s="273" t="n"/>
      <c r="O19" s="96" t="n"/>
      <c r="P19" s="362" t="inlineStr">
        <is>
          <t>18079-755</t>
        </is>
      </c>
      <c r="Q19" s="149" t="n"/>
      <c r="R19" s="149" t="n"/>
      <c r="S19" s="149" t="n"/>
      <c r="T19" s="149" t="n"/>
      <c r="U19" s="149" t="n"/>
      <c r="V19" s="149" t="n"/>
      <c r="W19" s="149" t="n"/>
      <c r="X19" s="149" t="n"/>
      <c r="Y19" s="149" t="n"/>
      <c r="Z19" s="150" t="n"/>
      <c r="AA19" s="96" t="n"/>
      <c r="AB19" s="271" t="inlineStr">
        <is>
          <t>IVANA SANTINONI</t>
        </is>
      </c>
      <c r="AC19" s="272" t="n"/>
      <c r="AD19" s="272" t="n"/>
      <c r="AE19" s="272" t="n"/>
      <c r="AF19" s="272" t="n"/>
      <c r="AG19" s="272" t="n"/>
      <c r="AH19" s="272" t="n"/>
      <c r="AI19" s="272" t="n"/>
      <c r="AJ19" s="272" t="n"/>
      <c r="AK19" s="272" t="n"/>
      <c r="AL19" s="272" t="n"/>
      <c r="AM19" s="272" t="n"/>
      <c r="AN19" s="272" t="n"/>
      <c r="AO19" s="272" t="n"/>
      <c r="AP19" s="273" t="n"/>
      <c r="AQ19" s="97" t="n"/>
      <c r="AR19" s="363" t="inlineStr">
        <is>
          <t>(11) 5070-6905</t>
        </is>
      </c>
      <c r="AS19" s="272" t="n"/>
      <c r="AT19" s="272" t="n"/>
      <c r="AU19" s="272" t="n"/>
      <c r="AV19" s="272" t="n"/>
      <c r="AW19" s="272" t="n"/>
      <c r="AX19" s="272" t="n"/>
      <c r="AY19" s="272" t="n"/>
      <c r="AZ19" s="272" t="n"/>
      <c r="BA19" s="272" t="n"/>
      <c r="BB19" s="273" t="n"/>
      <c r="BC19" s="88" t="n"/>
    </row>
    <row r="20" ht="10" customHeight="1">
      <c r="A20" s="94" t="inlineStr">
        <is>
          <t>IVAN DIAS SOUZA</t>
        </is>
      </c>
      <c r="B20" s="86" t="n"/>
      <c r="C20" s="98" t="n"/>
      <c r="D20" s="98" t="n"/>
      <c r="E20" s="98" t="n"/>
      <c r="F20" s="98" t="n"/>
      <c r="G20" s="98" t="n"/>
      <c r="H20" s="98" t="n"/>
      <c r="I20" s="98" t="n"/>
      <c r="J20" s="98" t="n"/>
      <c r="K20" s="98" t="n"/>
      <c r="L20" s="98" t="n"/>
      <c r="M20" s="98" t="n"/>
      <c r="N20" s="98" t="n"/>
      <c r="O20" s="98" t="n"/>
      <c r="P20" s="98" t="n"/>
      <c r="Q20" s="98" t="n"/>
      <c r="R20" s="98" t="n"/>
      <c r="S20" s="98" t="n"/>
      <c r="T20" s="98" t="n"/>
      <c r="U20" s="98" t="n"/>
      <c r="V20" s="98" t="n"/>
      <c r="W20" s="98" t="n"/>
      <c r="X20" s="98" t="n"/>
      <c r="Y20" s="98" t="n"/>
      <c r="Z20" s="98" t="n"/>
      <c r="AA20" s="98" t="n"/>
      <c r="AB20" s="98" t="n"/>
      <c r="AC20" s="98" t="n"/>
      <c r="AD20" s="98" t="n"/>
      <c r="AE20" s="98" t="n"/>
      <c r="AF20" s="98" t="n"/>
      <c r="AG20" s="98" t="n"/>
      <c r="AH20" s="98" t="n"/>
      <c r="AI20" s="98" t="n"/>
      <c r="AJ20" s="98" t="n"/>
      <c r="AK20" s="98" t="n"/>
      <c r="AL20" s="93" t="n"/>
      <c r="AM20" s="99" t="n"/>
      <c r="AN20" s="99" t="n"/>
      <c r="AO20" s="99" t="n"/>
      <c r="AP20" s="99" t="n"/>
      <c r="AQ20" s="99" t="n"/>
      <c r="AR20" s="99" t="n"/>
      <c r="AS20" s="99" t="n"/>
      <c r="AT20" s="99" t="n"/>
      <c r="AU20" s="99" t="n"/>
      <c r="AV20" s="99" t="n"/>
      <c r="AW20" s="99" t="n"/>
      <c r="AX20" s="99" t="n"/>
      <c r="AY20" s="99" t="n"/>
      <c r="AZ20" s="99" t="n"/>
      <c r="BA20" s="99" t="n"/>
      <c r="BB20" s="99" t="n"/>
      <c r="BC20" s="88" t="n"/>
    </row>
    <row r="21" ht="15" customHeight="1">
      <c r="A21" s="94" t="n"/>
      <c r="B21" s="86" t="n"/>
      <c r="C21" s="286" t="inlineStr">
        <is>
          <t>1.3</t>
        </is>
      </c>
      <c r="D21" s="283" t="n"/>
      <c r="E21" s="261" t="inlineStr">
        <is>
          <t>Duração do projeto</t>
        </is>
      </c>
      <c r="F21" s="282" t="n"/>
      <c r="G21" s="282" t="n"/>
      <c r="H21" s="282" t="n"/>
      <c r="I21" s="282" t="n"/>
      <c r="J21" s="282" t="n"/>
      <c r="K21" s="282" t="n"/>
      <c r="L21" s="282" t="n"/>
      <c r="M21" s="282" t="n"/>
      <c r="N21" s="282" t="n"/>
      <c r="O21" s="283" t="n"/>
      <c r="P21" s="98" t="n"/>
      <c r="Q21" s="261" t="inlineStr">
        <is>
          <t>Data de inicio</t>
        </is>
      </c>
      <c r="R21" s="258" t="n"/>
      <c r="S21" s="258" t="n"/>
      <c r="T21" s="258" t="n"/>
      <c r="U21" s="258" t="n"/>
      <c r="V21" s="256" t="n"/>
      <c r="W21" s="98" t="n"/>
      <c r="X21" s="261" t="inlineStr">
        <is>
          <t>Data fim</t>
        </is>
      </c>
      <c r="Y21" s="258" t="n"/>
      <c r="Z21" s="258" t="n"/>
      <c r="AA21" s="258" t="n"/>
      <c r="AB21" s="258" t="n"/>
      <c r="AC21" s="256" t="n"/>
      <c r="AD21" s="98" t="n"/>
      <c r="AE21" s="286" t="inlineStr">
        <is>
          <t>1.5</t>
        </is>
      </c>
      <c r="AF21" s="283" t="n"/>
      <c r="AG21" s="261" t="inlineStr">
        <is>
          <t>Frequência da amostragem</t>
        </is>
      </c>
      <c r="AH21" s="282" t="n"/>
      <c r="AI21" s="282" t="n"/>
      <c r="AJ21" s="282" t="n"/>
      <c r="AK21" s="282" t="n"/>
      <c r="AL21" s="282" t="n"/>
      <c r="AM21" s="282" t="n"/>
      <c r="AN21" s="283" t="n"/>
      <c r="AO21" s="93" t="n"/>
      <c r="AP21" s="261" t="inlineStr">
        <is>
          <t>Total de campanhas</t>
        </is>
      </c>
      <c r="AQ21" s="258" t="n"/>
      <c r="AR21" s="258" t="n"/>
      <c r="AS21" s="258" t="n"/>
      <c r="AT21" s="258" t="n"/>
      <c r="AU21" s="256" t="n"/>
      <c r="AV21" s="98" t="n"/>
      <c r="AW21" s="261" t="inlineStr">
        <is>
          <t>Campanha Nº</t>
        </is>
      </c>
      <c r="AX21" s="258" t="n"/>
      <c r="AY21" s="258" t="n"/>
      <c r="AZ21" s="258" t="n"/>
      <c r="BA21" s="258" t="n"/>
      <c r="BB21" s="256" t="n"/>
      <c r="BC21" s="88" t="n"/>
    </row>
    <row r="22" ht="15" customHeight="1">
      <c r="A22" s="94" t="inlineStr">
        <is>
          <t>MÁRIO SÉRGIO DE OLIVEIRA CARNEIRO</t>
        </is>
      </c>
      <c r="B22" s="86" t="n"/>
      <c r="C22" s="288" t="n"/>
      <c r="D22" s="273" t="n"/>
      <c r="E22" s="288" t="n"/>
      <c r="F22" s="272" t="n"/>
      <c r="G22" s="272" t="n"/>
      <c r="H22" s="272" t="n"/>
      <c r="I22" s="272" t="n"/>
      <c r="J22" s="272" t="n"/>
      <c r="K22" s="272" t="n"/>
      <c r="L22" s="272" t="n"/>
      <c r="M22" s="272" t="n"/>
      <c r="N22" s="272" t="n"/>
      <c r="O22" s="273" t="n"/>
      <c r="P22" s="98" t="n"/>
      <c r="Q22" s="335" t="n">
        <v>45194</v>
      </c>
      <c r="R22" s="272" t="n"/>
      <c r="S22" s="272" t="n"/>
      <c r="T22" s="272" t="n"/>
      <c r="U22" s="272" t="n"/>
      <c r="V22" s="273" t="n"/>
      <c r="W22" s="100" t="n"/>
      <c r="X22" s="335" t="n">
        <v>45198</v>
      </c>
      <c r="Y22" s="272" t="n"/>
      <c r="Z22" s="272" t="n"/>
      <c r="AA22" s="272" t="n"/>
      <c r="AB22" s="272" t="n"/>
      <c r="AC22" s="273" t="n"/>
      <c r="AD22" s="98" t="n"/>
      <c r="AE22" s="288" t="n"/>
      <c r="AF22" s="273" t="n"/>
      <c r="AG22" s="288" t="n"/>
      <c r="AH22" s="272" t="n"/>
      <c r="AI22" s="272" t="n"/>
      <c r="AJ22" s="272" t="n"/>
      <c r="AK22" s="272" t="n"/>
      <c r="AL22" s="272" t="n"/>
      <c r="AM22" s="272" t="n"/>
      <c r="AN22" s="273" t="n"/>
      <c r="AO22" s="99" t="n"/>
      <c r="AP22" s="271" t="n">
        <v>4</v>
      </c>
      <c r="AQ22" s="272" t="n"/>
      <c r="AR22" s="272" t="n"/>
      <c r="AS22" s="272" t="n"/>
      <c r="AT22" s="272" t="n"/>
      <c r="AU22" s="273" t="n"/>
      <c r="AV22" s="100" t="n"/>
      <c r="AW22" s="271" t="n">
        <v>1</v>
      </c>
      <c r="AX22" s="272" t="n"/>
      <c r="AY22" s="272" t="n"/>
      <c r="AZ22" s="272" t="n"/>
      <c r="BA22" s="272" t="n"/>
      <c r="BB22" s="273" t="n"/>
      <c r="BC22" s="88" t="n"/>
    </row>
    <row r="23" ht="12" customHeight="1">
      <c r="A23" s="94" t="inlineStr">
        <is>
          <t xml:space="preserve">MACIEL SANTOS </t>
        </is>
      </c>
      <c r="B23" s="101" t="n"/>
      <c r="C23" s="102" t="n"/>
      <c r="D23" s="102" t="n"/>
      <c r="E23" s="102" t="n"/>
      <c r="F23" s="102" t="n"/>
      <c r="G23" s="102" t="n"/>
      <c r="H23" s="102" t="n"/>
      <c r="I23" s="102" t="n"/>
      <c r="J23" s="102" t="n"/>
      <c r="K23" s="93" t="n"/>
      <c r="L23" s="93" t="n"/>
      <c r="M23" s="93" t="n"/>
      <c r="N23" s="93" t="n"/>
      <c r="O23" s="93" t="n"/>
      <c r="P23" s="93" t="n"/>
      <c r="Q23" s="93" t="n"/>
      <c r="R23" s="93" t="n"/>
      <c r="S23" s="93" t="n"/>
      <c r="T23" s="93" t="n"/>
      <c r="U23" s="93" t="n"/>
      <c r="V23" s="93" t="n"/>
      <c r="W23" s="93" t="n"/>
      <c r="X23" s="93" t="n"/>
      <c r="Y23" s="93" t="n"/>
      <c r="Z23" s="93" t="n"/>
      <c r="AA23" s="93" t="n"/>
      <c r="AB23" s="93" t="n"/>
      <c r="AC23" s="93" t="n"/>
      <c r="AD23" s="93" t="n"/>
      <c r="AE23" s="93" t="n"/>
      <c r="AF23" s="93" t="n"/>
      <c r="AG23" s="93" t="n"/>
      <c r="AH23" s="93" t="n"/>
      <c r="AI23" s="93" t="n"/>
      <c r="AJ23" s="93" t="n"/>
      <c r="AK23" s="93" t="n"/>
      <c r="AL23" s="93" t="n"/>
      <c r="AM23" s="93" t="n"/>
      <c r="AN23" s="93" t="n"/>
      <c r="AO23" s="93" t="n"/>
      <c r="AP23" s="93" t="n"/>
      <c r="AQ23" s="93" t="n"/>
      <c r="AR23" s="93" t="n"/>
      <c r="AS23" s="93" t="n"/>
      <c r="AT23" s="93" t="n"/>
      <c r="AU23" s="93" t="n"/>
      <c r="AV23" s="93" t="n"/>
      <c r="AW23" s="93" t="n"/>
      <c r="AX23" s="93" t="n"/>
      <c r="AY23" s="93" t="n"/>
      <c r="AZ23" s="93" t="n"/>
      <c r="BA23" s="99" t="n"/>
      <c r="BB23" s="93" t="n"/>
      <c r="BC23" s="88" t="n"/>
    </row>
    <row r="24" ht="17.25" customHeight="1">
      <c r="A24" s="94" t="inlineStr">
        <is>
          <t>PAULO EDUARDO SANTOS PINTO</t>
        </is>
      </c>
      <c r="B24" s="86" t="n"/>
      <c r="C24" s="286" t="inlineStr">
        <is>
          <t>1.1</t>
        </is>
      </c>
      <c r="D24" s="256" t="n"/>
      <c r="E24" s="261" t="inlineStr">
        <is>
          <t>Finalidade do ensaio</t>
        </is>
      </c>
      <c r="F24" s="258" t="n"/>
      <c r="G24" s="258" t="n"/>
      <c r="H24" s="258" t="n"/>
      <c r="I24" s="258" t="n"/>
      <c r="J24" s="258" t="n"/>
      <c r="K24" s="258" t="n"/>
      <c r="L24" s="258" t="n"/>
      <c r="M24" s="258" t="n"/>
      <c r="N24" s="258" t="n"/>
      <c r="O24" s="256" t="n"/>
      <c r="P24" s="361" t="inlineStr">
        <is>
          <t>Monitoramento analítico</t>
        </is>
      </c>
      <c r="Q24" s="318" t="n"/>
      <c r="R24" s="318" t="n"/>
      <c r="S24" s="318" t="n"/>
      <c r="T24" s="318" t="n"/>
      <c r="U24" s="318" t="n"/>
      <c r="V24" s="318" t="n"/>
      <c r="W24" s="318" t="n"/>
      <c r="X24" s="318" t="n"/>
      <c r="Y24" s="318" t="n"/>
      <c r="Z24" s="318" t="n"/>
      <c r="AA24" s="318" t="n"/>
      <c r="AB24" s="318" t="n"/>
      <c r="AC24" s="318" t="n"/>
      <c r="AD24" s="318" t="n"/>
      <c r="AE24" s="318" t="n"/>
      <c r="AF24" s="318" t="n"/>
      <c r="AG24" s="318" t="n"/>
      <c r="AH24" s="318" t="n"/>
      <c r="AI24" s="318" t="n"/>
      <c r="AJ24" s="318" t="n"/>
      <c r="AK24" s="318" t="n"/>
      <c r="AL24" s="318" t="n"/>
      <c r="AM24" s="318" t="n"/>
      <c r="AN24" s="318" t="n"/>
      <c r="AO24" s="318" t="n"/>
      <c r="AP24" s="318" t="n"/>
      <c r="AQ24" s="318" t="n"/>
      <c r="AR24" s="318" t="n"/>
      <c r="AS24" s="318" t="n"/>
      <c r="AT24" s="318" t="n"/>
      <c r="AU24" s="318" t="n"/>
      <c r="AV24" s="318" t="n"/>
      <c r="AW24" s="318" t="n"/>
      <c r="AX24" s="318" t="n"/>
      <c r="AY24" s="318" t="n"/>
      <c r="AZ24" s="318" t="n"/>
      <c r="BA24" s="318" t="n"/>
      <c r="BB24" s="319" t="n"/>
      <c r="BC24" s="88" t="n"/>
    </row>
    <row r="25" ht="10" customHeight="1">
      <c r="A25" s="94" t="inlineStr">
        <is>
          <t xml:space="preserve">RENAN ARAUJO PATRICIO </t>
        </is>
      </c>
      <c r="B25" s="86" t="n"/>
      <c r="C25" s="98" t="n"/>
      <c r="D25" s="98" t="n"/>
      <c r="E25" s="98" t="n"/>
      <c r="F25" s="98" t="n"/>
      <c r="G25" s="98" t="n"/>
      <c r="H25" s="98" t="n"/>
      <c r="I25" s="98" t="n"/>
      <c r="J25" s="98" t="n"/>
      <c r="K25" s="98" t="n"/>
      <c r="L25" s="98" t="n"/>
      <c r="M25" s="98" t="n"/>
      <c r="N25" s="98" t="n"/>
      <c r="O25" s="98" t="n"/>
      <c r="P25" s="98" t="n"/>
      <c r="Q25" s="98" t="n"/>
      <c r="R25" s="98" t="n"/>
      <c r="S25" s="98" t="n"/>
      <c r="T25" s="98" t="n"/>
      <c r="U25" s="98" t="n"/>
      <c r="V25" s="98" t="n"/>
      <c r="W25" s="98" t="n"/>
      <c r="X25" s="98" t="n"/>
      <c r="Y25" s="98" t="n"/>
      <c r="Z25" s="98" t="n"/>
      <c r="AA25" s="98" t="n"/>
      <c r="AB25" s="98" t="n"/>
      <c r="AC25" s="98" t="n"/>
      <c r="AD25" s="98" t="n"/>
      <c r="AE25" s="98" t="n"/>
      <c r="AF25" s="98" t="n"/>
      <c r="AG25" s="98" t="n"/>
      <c r="AH25" s="98" t="n"/>
      <c r="AI25" s="98" t="n"/>
      <c r="AJ25" s="98" t="n"/>
      <c r="AK25" s="98" t="n"/>
      <c r="AL25" s="97" t="n"/>
      <c r="AM25" s="99" t="n"/>
      <c r="AN25" s="99" t="n"/>
      <c r="AO25" s="99" t="n"/>
      <c r="AP25" s="99" t="n"/>
      <c r="AQ25" s="99" t="n"/>
      <c r="AR25" s="99" t="n"/>
      <c r="AS25" s="99" t="n"/>
      <c r="AT25" s="99" t="n"/>
      <c r="AU25" s="99" t="n"/>
      <c r="AV25" s="99" t="n"/>
      <c r="AW25" s="99" t="n"/>
      <c r="AX25" s="99" t="n"/>
      <c r="AY25" s="99" t="n"/>
      <c r="AZ25" s="99" t="n"/>
      <c r="BA25" s="99" t="n"/>
      <c r="BB25" s="99" t="n"/>
      <c r="BC25" s="88" t="n"/>
    </row>
    <row r="26" ht="15.75" customHeight="1">
      <c r="A26" s="94" t="inlineStr">
        <is>
          <t>SAMUEL OLIVEIRA GONCALVES</t>
        </is>
      </c>
      <c r="B26" s="86" t="n"/>
      <c r="C26" s="286" t="inlineStr">
        <is>
          <t>1.2</t>
        </is>
      </c>
      <c r="D26" s="256" t="n"/>
      <c r="E26" s="261" t="inlineStr">
        <is>
          <t>Requisito do cliente</t>
        </is>
      </c>
      <c r="F26" s="258" t="n"/>
      <c r="G26" s="258" t="n"/>
      <c r="H26" s="258" t="n"/>
      <c r="I26" s="258" t="n"/>
      <c r="J26" s="258" t="n"/>
      <c r="K26" s="258" t="n"/>
      <c r="L26" s="258" t="n"/>
      <c r="M26" s="258" t="n"/>
      <c r="N26" s="258" t="n"/>
      <c r="O26" s="256" t="n"/>
      <c r="P26" s="361" t="inlineStr">
        <is>
          <t>DD 038/2017 e ABNT 17025</t>
        </is>
      </c>
      <c r="Q26" s="318" t="n"/>
      <c r="R26" s="318" t="n"/>
      <c r="S26" s="318" t="n"/>
      <c r="T26" s="318" t="n"/>
      <c r="U26" s="318" t="n"/>
      <c r="V26" s="318" t="n"/>
      <c r="W26" s="318" t="n"/>
      <c r="X26" s="318" t="n"/>
      <c r="Y26" s="318" t="n"/>
      <c r="Z26" s="318" t="n"/>
      <c r="AA26" s="318" t="n"/>
      <c r="AB26" s="318" t="n"/>
      <c r="AC26" s="318" t="n"/>
      <c r="AD26" s="318" t="n"/>
      <c r="AE26" s="318" t="n"/>
      <c r="AF26" s="318" t="n"/>
      <c r="AG26" s="318" t="n"/>
      <c r="AH26" s="318" t="n"/>
      <c r="AI26" s="318" t="n"/>
      <c r="AJ26" s="318" t="n"/>
      <c r="AK26" s="318" t="n"/>
      <c r="AL26" s="318" t="n"/>
      <c r="AM26" s="318" t="n"/>
      <c r="AN26" s="318" t="n"/>
      <c r="AO26" s="318" t="n"/>
      <c r="AP26" s="318" t="n"/>
      <c r="AQ26" s="318" t="n"/>
      <c r="AR26" s="318" t="n"/>
      <c r="AS26" s="318" t="n"/>
      <c r="AT26" s="318" t="n"/>
      <c r="AU26" s="318" t="n"/>
      <c r="AV26" s="318" t="n"/>
      <c r="AW26" s="318" t="n"/>
      <c r="AX26" s="318" t="n"/>
      <c r="AY26" s="318" t="n"/>
      <c r="AZ26" s="318" t="n"/>
      <c r="BA26" s="318" t="n"/>
      <c r="BB26" s="319" t="n"/>
      <c r="BC26" s="88" t="n"/>
    </row>
    <row r="27" ht="10" customHeight="1">
      <c r="A27" s="94" t="inlineStr">
        <is>
          <t>SIVALDO S. PINHEIRO</t>
        </is>
      </c>
      <c r="B27" s="86" t="n"/>
      <c r="C27" s="98" t="n"/>
      <c r="D27" s="98" t="n"/>
      <c r="E27" s="98" t="n"/>
      <c r="F27" s="98" t="n"/>
      <c r="G27" s="98" t="n"/>
      <c r="H27" s="98" t="n"/>
      <c r="I27" s="98" t="n"/>
      <c r="J27" s="98" t="n"/>
      <c r="K27" s="98" t="n"/>
      <c r="L27" s="98" t="n"/>
      <c r="M27" s="98" t="n"/>
      <c r="N27" s="98" t="n"/>
      <c r="O27" s="98" t="n"/>
      <c r="P27" s="98" t="n"/>
      <c r="Q27" s="98" t="n"/>
      <c r="R27" s="98" t="n"/>
      <c r="S27" s="98" t="n"/>
      <c r="T27" s="98" t="n"/>
      <c r="U27" s="98" t="n"/>
      <c r="V27" s="98" t="n"/>
      <c r="W27" s="98" t="n"/>
      <c r="X27" s="98" t="n"/>
      <c r="Y27" s="98" t="n"/>
      <c r="Z27" s="98" t="n"/>
      <c r="AA27" s="98" t="n"/>
      <c r="AB27" s="98" t="n"/>
      <c r="AC27" s="98" t="n"/>
      <c r="AD27" s="98" t="n"/>
      <c r="AE27" s="98" t="n"/>
      <c r="AF27" s="98" t="n"/>
      <c r="AG27" s="98" t="n"/>
      <c r="AH27" s="98" t="n"/>
      <c r="AI27" s="98" t="n"/>
      <c r="AJ27" s="98" t="n"/>
      <c r="AK27" s="98" t="n"/>
      <c r="AL27" s="97" t="n"/>
      <c r="AM27" s="99" t="n"/>
      <c r="AN27" s="99" t="n"/>
      <c r="AO27" s="99" t="n"/>
      <c r="AP27" s="99" t="n"/>
      <c r="AQ27" s="99" t="n"/>
      <c r="AR27" s="99" t="n"/>
      <c r="AS27" s="99" t="n"/>
      <c r="AT27" s="99" t="n"/>
      <c r="AU27" s="99" t="n"/>
      <c r="AV27" s="99" t="n"/>
      <c r="AW27" s="99" t="n"/>
      <c r="AX27" s="99" t="n"/>
      <c r="AY27" s="99" t="n"/>
      <c r="AZ27" s="99" t="n"/>
      <c r="BA27" s="99" t="n"/>
      <c r="BB27" s="99" t="n"/>
      <c r="BC27" s="88" t="n"/>
    </row>
    <row r="28" ht="15" customHeight="1">
      <c r="A28" s="94" t="inlineStr">
        <is>
          <t>VICTÓRIA DUARTE</t>
        </is>
      </c>
      <c r="B28" s="86" t="n"/>
      <c r="C28" s="261" t="inlineStr">
        <is>
          <t>Laboratório</t>
        </is>
      </c>
      <c r="D28" s="258" t="n"/>
      <c r="E28" s="258" t="n"/>
      <c r="F28" s="258" t="n"/>
      <c r="G28" s="258" t="n"/>
      <c r="H28" s="258" t="n"/>
      <c r="I28" s="258" t="n"/>
      <c r="J28" s="258" t="n"/>
      <c r="K28" s="258" t="n"/>
      <c r="L28" s="258" t="n"/>
      <c r="M28" s="258" t="n"/>
      <c r="N28" s="258" t="n"/>
      <c r="O28" s="256" t="n"/>
      <c r="P28" s="356" t="inlineStr">
        <is>
          <t>CEIMIC</t>
        </is>
      </c>
      <c r="Q28" s="272" t="n"/>
      <c r="R28" s="272" t="n"/>
      <c r="S28" s="272" t="n"/>
      <c r="T28" s="272" t="n"/>
      <c r="U28" s="272" t="n"/>
      <c r="V28" s="272" t="n"/>
      <c r="W28" s="272" t="n"/>
      <c r="X28" s="272" t="n"/>
      <c r="Y28" s="272" t="n"/>
      <c r="Z28" s="272" t="n"/>
      <c r="AA28" s="272" t="n"/>
      <c r="AB28" s="272" t="n"/>
      <c r="AC28" s="272" t="n"/>
      <c r="AD28" s="272" t="n"/>
      <c r="AE28" s="272" t="n"/>
      <c r="AF28" s="272" t="n"/>
      <c r="AG28" s="272" t="n"/>
      <c r="AH28" s="272" t="n"/>
      <c r="AI28" s="272" t="n"/>
      <c r="AJ28" s="272" t="n"/>
      <c r="AK28" s="272" t="n"/>
      <c r="AL28" s="272" t="n"/>
      <c r="AM28" s="272" t="n"/>
      <c r="AN28" s="272" t="n"/>
      <c r="AO28" s="272" t="n"/>
      <c r="AP28" s="272" t="n"/>
      <c r="AQ28" s="272" t="n"/>
      <c r="AR28" s="272" t="n"/>
      <c r="AS28" s="272" t="n"/>
      <c r="AT28" s="272" t="n"/>
      <c r="AU28" s="272" t="n"/>
      <c r="AV28" s="272" t="n"/>
      <c r="AW28" s="272" t="n"/>
      <c r="AX28" s="272" t="n"/>
      <c r="AY28" s="272" t="n"/>
      <c r="AZ28" s="272" t="n"/>
      <c r="BA28" s="272" t="n"/>
      <c r="BB28" s="273" t="n"/>
      <c r="BC28" s="88" t="n"/>
    </row>
    <row r="29" ht="10" customHeight="1">
      <c r="A29" s="94" t="inlineStr">
        <is>
          <t>THIAGO FERNANDO ELOY PIMENTA</t>
        </is>
      </c>
      <c r="B29" s="86" t="n"/>
      <c r="C29" s="98" t="n"/>
      <c r="D29" s="98" t="n"/>
      <c r="E29" s="98" t="n"/>
      <c r="F29" s="98" t="n"/>
      <c r="G29" s="98" t="n"/>
      <c r="H29" s="98" t="n"/>
      <c r="I29" s="98" t="n"/>
      <c r="J29" s="98" t="n"/>
      <c r="K29" s="98" t="n"/>
      <c r="L29" s="98" t="n"/>
      <c r="M29" s="98" t="n"/>
      <c r="N29" s="98" t="n"/>
      <c r="O29" s="98" t="n"/>
      <c r="P29" s="98" t="n"/>
      <c r="Q29" s="98" t="n"/>
      <c r="R29" s="98" t="n"/>
      <c r="S29" s="98" t="n"/>
      <c r="T29" s="98" t="n"/>
      <c r="U29" s="98" t="n"/>
      <c r="V29" s="98" t="n"/>
      <c r="W29" s="98" t="n"/>
      <c r="X29" s="98" t="n"/>
      <c r="Y29" s="98" t="n"/>
      <c r="Z29" s="98" t="n"/>
      <c r="AA29" s="98" t="n"/>
      <c r="AB29" s="98" t="n"/>
      <c r="AC29" s="98" t="n"/>
      <c r="AD29" s="98" t="n"/>
      <c r="AE29" s="98" t="n"/>
      <c r="AF29" s="98" t="n"/>
      <c r="AG29" s="98" t="n"/>
      <c r="AH29" s="98" t="n"/>
      <c r="AI29" s="98" t="n"/>
      <c r="AJ29" s="98" t="n"/>
      <c r="AK29" s="98" t="n"/>
      <c r="AL29" s="93" t="n"/>
      <c r="AM29" s="99" t="n"/>
      <c r="AN29" s="99" t="n"/>
      <c r="AO29" s="99" t="n"/>
      <c r="AP29" s="99" t="n"/>
      <c r="AQ29" s="99" t="n"/>
      <c r="AR29" s="99" t="n"/>
      <c r="AS29" s="99" t="n"/>
      <c r="AT29" s="99" t="n"/>
      <c r="AU29" s="99" t="n"/>
      <c r="AV29" s="99" t="n"/>
      <c r="AW29" s="99" t="n"/>
      <c r="AX29" s="99" t="n"/>
      <c r="AY29" s="99" t="n"/>
      <c r="AZ29" s="99" t="n"/>
      <c r="BA29" s="99" t="n"/>
      <c r="BB29" s="99" t="n"/>
      <c r="BC29" s="88" t="n"/>
    </row>
    <row r="30">
      <c r="A30" s="86" t="inlineStr">
        <is>
          <t>WESLEY ALAECIO FERREIRA FILHO</t>
        </is>
      </c>
      <c r="B30" s="86" t="n"/>
      <c r="C30" s="261" t="inlineStr">
        <is>
          <t>Faturar para:</t>
        </is>
      </c>
      <c r="D30" s="258" t="n"/>
      <c r="E30" s="258" t="n"/>
      <c r="F30" s="258" t="n"/>
      <c r="G30" s="258" t="n"/>
      <c r="H30" s="258" t="n"/>
      <c r="I30" s="258" t="n"/>
      <c r="J30" s="258" t="n"/>
      <c r="K30" s="258" t="n"/>
      <c r="L30" s="258" t="n"/>
      <c r="M30" s="258" t="n"/>
      <c r="N30" s="258" t="n"/>
      <c r="O30" s="256" t="n"/>
      <c r="P30" s="98" t="n"/>
      <c r="Q30" s="261" t="inlineStr">
        <is>
          <t>Nº da proposta</t>
        </is>
      </c>
      <c r="R30" s="258" t="n"/>
      <c r="S30" s="258" t="n"/>
      <c r="T30" s="258" t="n"/>
      <c r="U30" s="258" t="n"/>
      <c r="V30" s="258" t="n"/>
      <c r="W30" s="258" t="n"/>
      <c r="X30" s="258" t="n"/>
      <c r="Y30" s="258" t="n"/>
      <c r="Z30" s="258" t="n"/>
      <c r="AA30" s="258" t="n"/>
      <c r="AB30" s="256" t="n"/>
      <c r="AC30" s="98" t="n"/>
      <c r="AD30" s="261" t="inlineStr">
        <is>
          <t>Rush</t>
        </is>
      </c>
      <c r="AE30" s="258" t="n"/>
      <c r="AF30" s="258" t="n"/>
      <c r="AG30" s="258" t="n"/>
      <c r="AH30" s="258" t="n"/>
      <c r="AI30" s="258" t="n"/>
      <c r="AJ30" s="258" t="n"/>
      <c r="AK30" s="258" t="n"/>
      <c r="AL30" s="258" t="n"/>
      <c r="AM30" s="258" t="n"/>
      <c r="AN30" s="258" t="n"/>
      <c r="AO30" s="256" t="n"/>
      <c r="AP30" s="99" t="n"/>
      <c r="AQ30" s="261" t="inlineStr">
        <is>
          <t>Nº de dias</t>
        </is>
      </c>
      <c r="AR30" s="258" t="n"/>
      <c r="AS30" s="258" t="n"/>
      <c r="AT30" s="258" t="n"/>
      <c r="AU30" s="258" t="n"/>
      <c r="AV30" s="258" t="n"/>
      <c r="AW30" s="258" t="n"/>
      <c r="AX30" s="258" t="n"/>
      <c r="AY30" s="258" t="n"/>
      <c r="AZ30" s="258" t="n"/>
      <c r="BA30" s="258" t="n"/>
      <c r="BB30" s="256" t="n"/>
      <c r="BC30" s="88" t="n"/>
    </row>
    <row r="31">
      <c r="B31" s="86" t="n"/>
      <c r="C31" s="348" t="inlineStr">
        <is>
          <t>Cliente</t>
        </is>
      </c>
      <c r="D31" s="272" t="n"/>
      <c r="E31" s="272" t="n"/>
      <c r="F31" s="272" t="n"/>
      <c r="G31" s="272" t="n"/>
      <c r="H31" s="272" t="n"/>
      <c r="I31" s="272" t="n"/>
      <c r="J31" s="272" t="n"/>
      <c r="K31" s="272" t="n"/>
      <c r="L31" s="272" t="n"/>
      <c r="M31" s="272" t="n"/>
      <c r="N31" s="272" t="n"/>
      <c r="O31" s="273" t="n"/>
      <c r="P31" s="98" t="n"/>
      <c r="Q31" s="271" t="inlineStr">
        <is>
          <t>N° 3155-3/2023</t>
        </is>
      </c>
      <c r="R31" s="272" t="n"/>
      <c r="S31" s="272" t="n"/>
      <c r="T31" s="272" t="n"/>
      <c r="U31" s="272" t="n"/>
      <c r="V31" s="272" t="n"/>
      <c r="W31" s="272" t="n"/>
      <c r="X31" s="272" t="n"/>
      <c r="Y31" s="272" t="n"/>
      <c r="Z31" s="272" t="n"/>
      <c r="AA31" s="272" t="n"/>
      <c r="AB31" s="273" t="n"/>
      <c r="AC31" s="98" t="n"/>
      <c r="AD31" s="271" t="inlineStr">
        <is>
          <t>não</t>
        </is>
      </c>
      <c r="AE31" s="272" t="n"/>
      <c r="AF31" s="272" t="n"/>
      <c r="AG31" s="272" t="n"/>
      <c r="AH31" s="272" t="n"/>
      <c r="AI31" s="272" t="n"/>
      <c r="AJ31" s="272" t="n"/>
      <c r="AK31" s="272" t="n"/>
      <c r="AL31" s="272" t="n"/>
      <c r="AM31" s="272" t="n"/>
      <c r="AN31" s="272" t="n"/>
      <c r="AO31" s="273" t="n"/>
      <c r="AP31" s="99" t="n"/>
      <c r="AQ31" s="271" t="inlineStr">
        <is>
          <t>-</t>
        </is>
      </c>
      <c r="AR31" s="272" t="n"/>
      <c r="AS31" s="272" t="n"/>
      <c r="AT31" s="272" t="n"/>
      <c r="AU31" s="272" t="n"/>
      <c r="AV31" s="272" t="n"/>
      <c r="AW31" s="272" t="n"/>
      <c r="AX31" s="272" t="n"/>
      <c r="AY31" s="272" t="n"/>
      <c r="AZ31" s="272" t="n"/>
      <c r="BA31" s="272" t="n"/>
      <c r="BB31" s="273" t="n"/>
      <c r="BC31" s="88" t="n"/>
    </row>
    <row r="32" ht="10" customHeight="1">
      <c r="B32" s="86" t="n"/>
      <c r="C32" s="303" t="n"/>
      <c r="BC32" s="88" t="n"/>
    </row>
    <row r="33" ht="24.75" customHeight="1">
      <c r="A33" s="86" t="n"/>
      <c r="B33" s="86" t="n"/>
      <c r="C33" s="286" t="inlineStr">
        <is>
          <t>1.4</t>
        </is>
      </c>
      <c r="D33" s="256" t="n"/>
      <c r="E33" s="261" t="inlineStr">
        <is>
          <t>Quantidade total de amostra</t>
        </is>
      </c>
      <c r="F33" s="258" t="n"/>
      <c r="G33" s="258" t="n"/>
      <c r="H33" s="258" t="n"/>
      <c r="I33" s="258" t="n"/>
      <c r="J33" s="258" t="n"/>
      <c r="K33" s="258" t="n"/>
      <c r="L33" s="258" t="n"/>
      <c r="M33" s="258" t="n"/>
      <c r="N33" s="256" t="n"/>
      <c r="O33" s="303" t="n"/>
      <c r="P33" s="257" t="inlineStr">
        <is>
          <t>Monitoramento físico e químico</t>
        </is>
      </c>
      <c r="Q33" s="258" t="n"/>
      <c r="R33" s="258" t="n"/>
      <c r="S33" s="258" t="n"/>
      <c r="T33" s="258" t="n"/>
      <c r="U33" s="258" t="n"/>
      <c r="V33" s="256" t="n"/>
      <c r="W33" s="303" t="n"/>
      <c r="X33" s="257" t="inlineStr">
        <is>
          <t>Medir turbidez?</t>
        </is>
      </c>
      <c r="Y33" s="258" t="n"/>
      <c r="Z33" s="258" t="n"/>
      <c r="AA33" s="256" t="n"/>
      <c r="AB33" s="303" t="n"/>
      <c r="AC33" s="257" t="inlineStr">
        <is>
          <t>Metodologia de coleta</t>
        </is>
      </c>
      <c r="AD33" s="258" t="n"/>
      <c r="AE33" s="258" t="n"/>
      <c r="AF33" s="258" t="n"/>
      <c r="AG33" s="258" t="n"/>
      <c r="AH33" s="258" t="n"/>
      <c r="AI33" s="258" t="n"/>
      <c r="AJ33" s="258" t="n"/>
      <c r="AK33" s="258" t="n"/>
      <c r="AL33" s="258" t="n"/>
      <c r="AM33" s="258" t="n"/>
      <c r="AN33" s="258" t="n"/>
      <c r="AO33" s="258" t="n"/>
      <c r="AP33" s="256" t="n"/>
      <c r="AQ33" s="303" t="n"/>
      <c r="AR33" s="257" t="inlineStr">
        <is>
          <t>Profundidade máxima da superficie aquifero livre</t>
        </is>
      </c>
      <c r="AS33" s="258" t="n"/>
      <c r="AT33" s="258" t="n"/>
      <c r="AU33" s="258" t="n"/>
      <c r="AV33" s="258" t="n"/>
      <c r="AW33" s="258" t="n"/>
      <c r="AX33" s="258" t="n"/>
      <c r="AY33" s="258" t="n"/>
      <c r="AZ33" s="258" t="n"/>
      <c r="BA33" s="258" t="n"/>
      <c r="BB33" s="256" t="n"/>
      <c r="BC33" s="88" t="n"/>
    </row>
    <row r="34" ht="15" customHeight="1">
      <c r="A34" s="86" t="n"/>
      <c r="B34" s="86" t="n"/>
      <c r="C34" s="98" t="n"/>
      <c r="D34" s="98" t="n"/>
      <c r="E34" s="311" t="n">
        <v>18</v>
      </c>
      <c r="F34" s="272" t="n"/>
      <c r="G34" s="272" t="n"/>
      <c r="H34" s="272" t="n"/>
      <c r="I34" s="272" t="n"/>
      <c r="J34" s="272" t="n"/>
      <c r="K34" s="272" t="n"/>
      <c r="L34" s="272" t="n"/>
      <c r="M34" s="272" t="n"/>
      <c r="N34" s="273" t="n"/>
      <c r="O34" s="104" t="n"/>
      <c r="P34" s="311" t="inlineStr">
        <is>
          <t>sim</t>
        </is>
      </c>
      <c r="Q34" s="272" t="n"/>
      <c r="R34" s="272" t="n"/>
      <c r="S34" s="272" t="n"/>
      <c r="T34" s="272" t="n"/>
      <c r="U34" s="272" t="n"/>
      <c r="V34" s="273" t="n"/>
      <c r="W34" s="303" t="n"/>
      <c r="X34" s="311" t="inlineStr">
        <is>
          <t>sim</t>
        </is>
      </c>
      <c r="Y34" s="272" t="n"/>
      <c r="Z34" s="272" t="n"/>
      <c r="AA34" s="273" t="n"/>
      <c r="AB34" s="303" t="n"/>
      <c r="AC34" s="311" t="inlineStr">
        <is>
          <t>Baixa Vazão - Bexiga</t>
        </is>
      </c>
      <c r="AD34" s="272" t="n"/>
      <c r="AE34" s="272" t="n"/>
      <c r="AF34" s="272" t="n"/>
      <c r="AG34" s="272" t="n"/>
      <c r="AH34" s="272" t="n"/>
      <c r="AI34" s="272" t="n"/>
      <c r="AJ34" s="272" t="n"/>
      <c r="AK34" s="272" t="n"/>
      <c r="AL34" s="272" t="n"/>
      <c r="AM34" s="272" t="n"/>
      <c r="AN34" s="272" t="n"/>
      <c r="AO34" s="272" t="n"/>
      <c r="AP34" s="273" t="n"/>
      <c r="AQ34" s="303" t="n"/>
      <c r="AR34" s="311" t="n">
        <v>23.1</v>
      </c>
      <c r="AS34" s="272" t="n"/>
      <c r="AT34" s="272" t="n"/>
      <c r="AU34" s="272" t="n"/>
      <c r="AV34" s="272" t="n"/>
      <c r="AW34" s="272" t="n"/>
      <c r="AX34" s="272" t="n"/>
      <c r="AY34" s="272" t="n"/>
      <c r="AZ34" s="272" t="n"/>
      <c r="BA34" s="272" t="n"/>
      <c r="BB34" s="273" t="n"/>
      <c r="BC34" s="88" t="n"/>
    </row>
    <row r="35" ht="6" customHeight="1">
      <c r="A35" s="86" t="n"/>
      <c r="B35" s="86" t="n"/>
      <c r="C35" s="98" t="n"/>
      <c r="D35" s="98" t="n"/>
      <c r="E35" s="98" t="n"/>
      <c r="F35" s="98" t="n"/>
      <c r="G35" s="98" t="n"/>
      <c r="H35" s="98" t="n"/>
      <c r="I35" s="98" t="n"/>
      <c r="J35" s="98" t="n"/>
      <c r="K35" s="98" t="n"/>
      <c r="L35" s="98" t="n"/>
      <c r="M35" s="98" t="n"/>
      <c r="N35" s="98" t="n"/>
      <c r="O35" s="98" t="n"/>
      <c r="P35" s="98" t="n"/>
      <c r="Q35" s="98" t="n"/>
      <c r="R35" s="98" t="n"/>
      <c r="S35" s="98" t="n"/>
      <c r="T35" s="98" t="n"/>
      <c r="U35" s="98" t="n"/>
      <c r="V35" s="98" t="n"/>
      <c r="W35" s="98" t="n"/>
      <c r="X35" s="98" t="n"/>
      <c r="Y35" s="98" t="n"/>
      <c r="Z35" s="98" t="n"/>
      <c r="AA35" s="98" t="n"/>
      <c r="AB35" s="98" t="n"/>
      <c r="AC35" s="98" t="n"/>
      <c r="AD35" s="98" t="n"/>
      <c r="AE35" s="98" t="n"/>
      <c r="AF35" s="98" t="n"/>
      <c r="AG35" s="98" t="n"/>
      <c r="AH35" s="98" t="n"/>
      <c r="AI35" s="98" t="n"/>
      <c r="AJ35" s="98" t="n"/>
      <c r="AK35" s="98" t="n"/>
      <c r="AL35" s="93" t="n"/>
      <c r="AM35" s="99" t="n"/>
      <c r="AN35" s="99" t="n"/>
      <c r="AO35" s="99" t="n"/>
      <c r="AP35" s="99" t="n"/>
      <c r="AQ35" s="99" t="n"/>
      <c r="AR35" s="99" t="n"/>
      <c r="AS35" s="99" t="n"/>
      <c r="AT35" s="99" t="n"/>
      <c r="AU35" s="99" t="n"/>
      <c r="AV35" s="99" t="n"/>
      <c r="AW35" s="99" t="n"/>
      <c r="AX35" s="99" t="n"/>
      <c r="AY35" s="99" t="n"/>
      <c r="AZ35" s="99" t="n"/>
      <c r="BA35" s="99" t="n"/>
      <c r="BB35" s="99" t="n"/>
      <c r="BC35" s="88" t="n"/>
    </row>
    <row r="36" ht="15" customHeight="1">
      <c r="A36" s="86" t="inlineStr">
        <is>
          <t>Servmar</t>
        </is>
      </c>
      <c r="B36" s="86" t="n"/>
      <c r="C36" s="286" t="inlineStr">
        <is>
          <t>1.7</t>
        </is>
      </c>
      <c r="D36" s="256" t="n"/>
      <c r="E36" s="261" t="inlineStr">
        <is>
          <t>AMOSTRAS DE CONTROLE DE QUALIDADE</t>
        </is>
      </c>
      <c r="F36" s="258" t="n"/>
      <c r="G36" s="258" t="n"/>
      <c r="H36" s="258" t="n"/>
      <c r="I36" s="258" t="n"/>
      <c r="J36" s="258" t="n"/>
      <c r="K36" s="258" t="n"/>
      <c r="L36" s="258" t="n"/>
      <c r="M36" s="258" t="n"/>
      <c r="N36" s="258" t="n"/>
      <c r="O36" s="258" t="n"/>
      <c r="P36" s="258" t="n"/>
      <c r="Q36" s="258" t="n"/>
      <c r="R36" s="258" t="n"/>
      <c r="S36" s="258" t="n"/>
      <c r="T36" s="258" t="n"/>
      <c r="U36" s="258" t="n"/>
      <c r="V36" s="258" t="n"/>
      <c r="W36" s="258" t="n"/>
      <c r="X36" s="258" t="n"/>
      <c r="Y36" s="258" t="n"/>
      <c r="Z36" s="258" t="n"/>
      <c r="AA36" s="258" t="n"/>
      <c r="AB36" s="258" t="n"/>
      <c r="AC36" s="258" t="n"/>
      <c r="AD36" s="258" t="n"/>
      <c r="AE36" s="258" t="n"/>
      <c r="AF36" s="258" t="n"/>
      <c r="AG36" s="258" t="n"/>
      <c r="AH36" s="258" t="n"/>
      <c r="AI36" s="258" t="n"/>
      <c r="AJ36" s="258" t="n"/>
      <c r="AK36" s="258" t="n"/>
      <c r="AL36" s="258" t="n"/>
      <c r="AM36" s="258" t="n"/>
      <c r="AN36" s="258" t="n"/>
      <c r="AO36" s="258" t="n"/>
      <c r="AP36" s="258" t="n"/>
      <c r="AQ36" s="258" t="n"/>
      <c r="AR36" s="258" t="n"/>
      <c r="AS36" s="258" t="n"/>
      <c r="AT36" s="258" t="n"/>
      <c r="AU36" s="258" t="n"/>
      <c r="AV36" s="258" t="n"/>
      <c r="AW36" s="258" t="n"/>
      <c r="AX36" s="258" t="n"/>
      <c r="AY36" s="258" t="n"/>
      <c r="AZ36" s="258" t="n"/>
      <c r="BA36" s="258" t="n"/>
      <c r="BB36" s="256" t="n"/>
      <c r="BC36" s="88" t="n"/>
    </row>
    <row r="37" ht="6" customHeight="1">
      <c r="A37" s="86" t="inlineStr">
        <is>
          <t>Cliente</t>
        </is>
      </c>
      <c r="B37" s="86" t="n"/>
      <c r="C37" s="98" t="n"/>
      <c r="D37" s="98" t="n"/>
      <c r="E37" s="98" t="n"/>
      <c r="F37" s="98" t="n"/>
      <c r="G37" s="98" t="n"/>
      <c r="H37" s="98" t="n"/>
      <c r="I37" s="98" t="n"/>
      <c r="J37" s="98" t="n"/>
      <c r="K37" s="98" t="n"/>
      <c r="L37" s="98" t="n"/>
      <c r="M37" s="98" t="n"/>
      <c r="N37" s="98" t="n"/>
      <c r="O37" s="98" t="n"/>
      <c r="P37" s="98" t="n"/>
      <c r="Q37" s="98" t="n"/>
      <c r="R37" s="98" t="n"/>
      <c r="S37" s="98" t="n"/>
      <c r="T37" s="98" t="n"/>
      <c r="U37" s="98" t="n"/>
      <c r="V37" s="98" t="n"/>
      <c r="W37" s="98" t="n"/>
      <c r="X37" s="98" t="n"/>
      <c r="Y37" s="98" t="n"/>
      <c r="Z37" s="98" t="n"/>
      <c r="AA37" s="98" t="n"/>
      <c r="AB37" s="98" t="n"/>
      <c r="AC37" s="98" t="n"/>
      <c r="AD37" s="98" t="n"/>
      <c r="AE37" s="98" t="n"/>
      <c r="AF37" s="98" t="n"/>
      <c r="AG37" s="98" t="n"/>
      <c r="AH37" s="98" t="n"/>
      <c r="AI37" s="98" t="n"/>
      <c r="AJ37" s="98" t="n"/>
      <c r="AK37" s="98" t="n"/>
      <c r="AL37" s="93" t="n"/>
      <c r="AM37" s="99" t="n"/>
      <c r="AN37" s="99" t="n"/>
      <c r="AO37" s="99" t="n"/>
      <c r="AP37" s="99" t="n"/>
      <c r="AQ37" s="99" t="n"/>
      <c r="AR37" s="99" t="n"/>
      <c r="AS37" s="99" t="n"/>
      <c r="AT37" s="99" t="n"/>
      <c r="AU37" s="99" t="n"/>
      <c r="AV37" s="99" t="n"/>
      <c r="AW37" s="99" t="n"/>
      <c r="AX37" s="99" t="n"/>
      <c r="AY37" s="99" t="n"/>
      <c r="AZ37" s="99" t="n"/>
      <c r="BA37" s="99" t="n"/>
      <c r="BB37" s="99" t="n"/>
      <c r="BC37" s="88" t="n"/>
    </row>
    <row r="38" ht="58.5" customHeight="1">
      <c r="A38" s="86" t="n"/>
      <c r="B38" s="86" t="n"/>
      <c r="C38" s="257" t="inlineStr">
        <is>
          <t>Tipo de amostra de controle</t>
        </is>
      </c>
      <c r="D38" s="258" t="n"/>
      <c r="E38" s="258" t="n"/>
      <c r="F38" s="258" t="n"/>
      <c r="G38" s="258" t="n"/>
      <c r="H38" s="256" t="n"/>
      <c r="I38" s="93" t="n"/>
      <c r="J38" s="257" t="inlineStr">
        <is>
          <t>Branco de amostragem</t>
        </is>
      </c>
      <c r="K38" s="258" t="n"/>
      <c r="L38" s="258" t="n"/>
      <c r="M38" s="258" t="n"/>
      <c r="N38" s="258" t="n"/>
      <c r="O38" s="256" t="n"/>
      <c r="P38" s="93" t="n"/>
      <c r="Q38" s="257" t="inlineStr">
        <is>
          <t>Branco de equipamento</t>
        </is>
      </c>
      <c r="R38" s="258" t="n"/>
      <c r="S38" s="258" t="n"/>
      <c r="T38" s="258" t="n"/>
      <c r="U38" s="258" t="n"/>
      <c r="V38" s="256" t="n"/>
      <c r="W38" s="93" t="n"/>
      <c r="X38" s="257" t="inlineStr">
        <is>
          <t>Branco de 
campo</t>
        </is>
      </c>
      <c r="Y38" s="258" t="n"/>
      <c r="Z38" s="258" t="n"/>
      <c r="AA38" s="258" t="n"/>
      <c r="AB38" s="258" t="n"/>
      <c r="AC38" s="256" t="n"/>
      <c r="AD38" s="93" t="n"/>
      <c r="AE38" s="257" t="inlineStr">
        <is>
          <t>Duplicata</t>
        </is>
      </c>
      <c r="AF38" s="258" t="n"/>
      <c r="AG38" s="258" t="n"/>
      <c r="AH38" s="258" t="n"/>
      <c r="AI38" s="258" t="n"/>
      <c r="AJ38" s="256" t="n"/>
      <c r="AK38" s="93" t="n"/>
      <c r="AL38" s="257" t="inlineStr">
        <is>
          <t>Branco de 
viagem</t>
        </is>
      </c>
      <c r="AM38" s="258" t="n"/>
      <c r="AN38" s="258" t="n"/>
      <c r="AO38" s="258" t="n"/>
      <c r="AP38" s="256" t="n"/>
      <c r="AQ38" s="93" t="n"/>
      <c r="AR38" s="257" t="inlineStr">
        <is>
          <t>Branco de temperatura</t>
        </is>
      </c>
      <c r="AS38" s="258" t="n"/>
      <c r="AT38" s="258" t="n"/>
      <c r="AU38" s="258" t="n"/>
      <c r="AV38" s="256" t="n"/>
      <c r="AW38" s="93" t="n"/>
      <c r="AX38" s="257" t="inlineStr">
        <is>
          <t>Amostra para comparações inter-laboratoriais</t>
        </is>
      </c>
      <c r="AY38" s="258" t="n"/>
      <c r="AZ38" s="258" t="n"/>
      <c r="BA38" s="258" t="n"/>
      <c r="BB38" s="256" t="n"/>
      <c r="BC38" s="88" t="n"/>
    </row>
    <row r="39" ht="15" customHeight="1">
      <c r="A39" s="86" t="n"/>
      <c r="B39" s="86" t="n"/>
      <c r="C39" s="257" t="inlineStr">
        <is>
          <t>Aplicável</t>
        </is>
      </c>
      <c r="D39" s="258" t="n"/>
      <c r="E39" s="258" t="n"/>
      <c r="F39" s="258" t="n"/>
      <c r="G39" s="258" t="n"/>
      <c r="H39" s="256" t="n"/>
      <c r="I39" s="93" t="n"/>
      <c r="J39" s="266" t="inlineStr">
        <is>
          <t>não</t>
        </is>
      </c>
      <c r="K39" s="258" t="n"/>
      <c r="L39" s="258" t="n"/>
      <c r="M39" s="258" t="n"/>
      <c r="N39" s="258" t="n"/>
      <c r="O39" s="256" t="n"/>
      <c r="P39" s="93" t="n"/>
      <c r="Q39" s="266" t="inlineStr">
        <is>
          <t>sim</t>
        </is>
      </c>
      <c r="R39" s="258" t="n"/>
      <c r="S39" s="258" t="n"/>
      <c r="T39" s="258" t="n"/>
      <c r="U39" s="258" t="n"/>
      <c r="V39" s="256" t="n"/>
      <c r="W39" s="93" t="n"/>
      <c r="X39" s="266" t="inlineStr">
        <is>
          <t>SIM</t>
        </is>
      </c>
      <c r="Y39" s="258" t="n"/>
      <c r="Z39" s="258" t="n"/>
      <c r="AA39" s="258" t="n"/>
      <c r="AB39" s="258" t="n"/>
      <c r="AC39" s="256" t="n"/>
      <c r="AD39" s="93" t="n"/>
      <c r="AE39" s="334" t="inlineStr">
        <is>
          <t>SIM</t>
        </is>
      </c>
      <c r="AF39" s="258" t="n"/>
      <c r="AG39" s="258" t="n"/>
      <c r="AH39" s="258" t="n"/>
      <c r="AI39" s="258" t="n"/>
      <c r="AJ39" s="256" t="n"/>
      <c r="AK39" s="93" t="n"/>
      <c r="AL39" s="266" t="inlineStr">
        <is>
          <t>NÃO</t>
        </is>
      </c>
      <c r="AM39" s="258" t="n"/>
      <c r="AN39" s="258" t="n"/>
      <c r="AO39" s="258" t="n"/>
      <c r="AP39" s="256" t="n"/>
      <c r="AQ39" s="93" t="n"/>
      <c r="AR39" s="266" t="inlineStr">
        <is>
          <t>NÃO</t>
        </is>
      </c>
      <c r="AS39" s="258" t="n"/>
      <c r="AT39" s="258" t="n"/>
      <c r="AU39" s="258" t="n"/>
      <c r="AV39" s="256" t="n"/>
      <c r="AW39" s="93" t="n"/>
      <c r="AX39" s="266" t="inlineStr">
        <is>
          <t>NÃO</t>
        </is>
      </c>
      <c r="AY39" s="258" t="n"/>
      <c r="AZ39" s="258" t="n"/>
      <c r="BA39" s="258" t="n"/>
      <c r="BB39" s="256" t="n"/>
      <c r="BC39" s="88" t="n"/>
    </row>
    <row r="40" ht="15" customHeight="1">
      <c r="A40" s="86" t="n"/>
      <c r="B40" s="86" t="n"/>
      <c r="C40" s="257" t="inlineStr">
        <is>
          <t>Quantidade</t>
        </is>
      </c>
      <c r="D40" s="258" t="n"/>
      <c r="E40" s="258" t="n"/>
      <c r="F40" s="258" t="n"/>
      <c r="G40" s="258" t="n"/>
      <c r="H40" s="256" t="n"/>
      <c r="I40" s="93" t="n"/>
      <c r="J40" s="266" t="inlineStr">
        <is>
          <t>-</t>
        </is>
      </c>
      <c r="K40" s="258" t="n"/>
      <c r="L40" s="258" t="n"/>
      <c r="M40" s="258" t="n"/>
      <c r="N40" s="258" t="n"/>
      <c r="O40" s="256" t="n"/>
      <c r="P40" s="93" t="n"/>
      <c r="Q40" s="266" t="n">
        <v>1</v>
      </c>
      <c r="R40" s="258" t="n"/>
      <c r="S40" s="258" t="n"/>
      <c r="T40" s="258" t="n"/>
      <c r="U40" s="258" t="n"/>
      <c r="V40" s="256" t="n"/>
      <c r="W40" s="93" t="n"/>
      <c r="X40" s="266" t="n">
        <v>1</v>
      </c>
      <c r="Y40" s="258" t="n"/>
      <c r="Z40" s="258" t="n"/>
      <c r="AA40" s="258" t="n"/>
      <c r="AB40" s="258" t="n"/>
      <c r="AC40" s="256" t="n"/>
      <c r="AD40" s="93" t="n"/>
      <c r="AE40" s="266" t="n">
        <v>1</v>
      </c>
      <c r="AF40" s="258" t="n"/>
      <c r="AG40" s="258" t="n"/>
      <c r="AH40" s="258" t="n"/>
      <c r="AI40" s="258" t="n"/>
      <c r="AJ40" s="256" t="n"/>
      <c r="AK40" s="93" t="n"/>
      <c r="AL40" s="266" t="inlineStr">
        <is>
          <t>-</t>
        </is>
      </c>
      <c r="AM40" s="258" t="n"/>
      <c r="AN40" s="258" t="n"/>
      <c r="AO40" s="258" t="n"/>
      <c r="AP40" s="256" t="n"/>
      <c r="AQ40" s="93" t="n"/>
      <c r="AR40" s="266" t="inlineStr">
        <is>
          <t>-</t>
        </is>
      </c>
      <c r="AS40" s="258" t="n"/>
      <c r="AT40" s="258" t="n"/>
      <c r="AU40" s="258" t="n"/>
      <c r="AV40" s="256" t="n"/>
      <c r="AW40" s="93" t="n"/>
      <c r="AX40" s="266" t="inlineStr">
        <is>
          <t>-</t>
        </is>
      </c>
      <c r="AY40" s="258" t="n"/>
      <c r="AZ40" s="258" t="n"/>
      <c r="BA40" s="258" t="n"/>
      <c r="BB40" s="256" t="n"/>
      <c r="BC40" s="88" t="n"/>
    </row>
    <row r="41" ht="15" customHeight="1">
      <c r="A41" s="86" t="n"/>
      <c r="B41" s="86" t="n"/>
      <c r="C41" s="257" t="inlineStr">
        <is>
          <t>Identificação</t>
        </is>
      </c>
      <c r="D41" s="258" t="n"/>
      <c r="E41" s="258" t="n"/>
      <c r="F41" s="258" t="n"/>
      <c r="G41" s="258" t="n"/>
      <c r="H41" s="256" t="n"/>
      <c r="I41" s="93" t="n"/>
      <c r="J41" s="266" t="inlineStr">
        <is>
          <t>-</t>
        </is>
      </c>
      <c r="K41" s="258" t="n"/>
      <c r="L41" s="258" t="n"/>
      <c r="M41" s="258" t="n"/>
      <c r="N41" s="258" t="n"/>
      <c r="O41" s="256" t="n"/>
      <c r="P41" s="93" t="n"/>
      <c r="Q41" s="266" t="inlineStr">
        <is>
          <t>BE-01</t>
        </is>
      </c>
      <c r="R41" s="258" t="n"/>
      <c r="S41" s="258" t="n"/>
      <c r="T41" s="258" t="n"/>
      <c r="U41" s="258" t="n"/>
      <c r="V41" s="256" t="n"/>
      <c r="W41" s="93" t="n"/>
      <c r="X41" s="266" t="inlineStr">
        <is>
          <t>BC-01</t>
        </is>
      </c>
      <c r="Y41" s="258" t="n"/>
      <c r="Z41" s="258" t="n"/>
      <c r="AA41" s="258" t="n"/>
      <c r="AB41" s="258" t="n"/>
      <c r="AC41" s="256" t="n"/>
      <c r="AD41" s="93" t="n"/>
      <c r="AE41" s="266" t="inlineStr">
        <is>
          <t>PM-10R</t>
        </is>
      </c>
      <c r="AF41" s="258" t="n"/>
      <c r="AG41" s="258" t="n"/>
      <c r="AH41" s="258" t="n"/>
      <c r="AI41" s="258" t="n"/>
      <c r="AJ41" s="256" t="n"/>
      <c r="AK41" s="93" t="n"/>
      <c r="AL41" s="266" t="inlineStr">
        <is>
          <t>-</t>
        </is>
      </c>
      <c r="AM41" s="258" t="n"/>
      <c r="AN41" s="258" t="n"/>
      <c r="AO41" s="258" t="n"/>
      <c r="AP41" s="256" t="n"/>
      <c r="AQ41" s="93" t="n"/>
      <c r="AR41" s="266" t="inlineStr">
        <is>
          <t>-</t>
        </is>
      </c>
      <c r="AS41" s="258" t="n"/>
      <c r="AT41" s="258" t="n"/>
      <c r="AU41" s="258" t="n"/>
      <c r="AV41" s="256" t="n"/>
      <c r="AW41" s="93" t="n"/>
      <c r="AX41" s="266" t="inlineStr">
        <is>
          <t>-</t>
        </is>
      </c>
      <c r="AY41" s="258" t="n"/>
      <c r="AZ41" s="258" t="n"/>
      <c r="BA41" s="258" t="n"/>
      <c r="BB41" s="256" t="n"/>
      <c r="BC41" s="88" t="n"/>
    </row>
    <row r="42" ht="15" customHeight="1">
      <c r="A42" s="86" t="n"/>
      <c r="B42" s="86" t="n"/>
      <c r="C42" s="257" t="inlineStr">
        <is>
          <t>Poço</t>
        </is>
      </c>
      <c r="D42" s="258" t="n"/>
      <c r="E42" s="258" t="n"/>
      <c r="F42" s="258" t="n"/>
      <c r="G42" s="258" t="n"/>
      <c r="H42" s="256" t="n"/>
      <c r="I42" s="105" t="n"/>
      <c r="J42" s="93" t="n"/>
      <c r="K42" s="93" t="n"/>
      <c r="L42" s="93" t="n"/>
      <c r="M42" s="93" t="n"/>
      <c r="N42" s="93" t="n"/>
      <c r="O42" s="93" t="n"/>
      <c r="P42" s="93" t="n"/>
      <c r="Q42" s="93" t="n"/>
      <c r="R42" s="93" t="n"/>
      <c r="S42" s="93" t="n"/>
      <c r="T42" s="93" t="n"/>
      <c r="U42" s="93" t="n"/>
      <c r="V42" s="93" t="n"/>
      <c r="W42" s="93" t="n"/>
      <c r="X42" s="93" t="n"/>
      <c r="Y42" s="93" t="n"/>
      <c r="Z42" s="93" t="n"/>
      <c r="AA42" s="93" t="n"/>
      <c r="AB42" s="93" t="n"/>
      <c r="AC42" s="93" t="n"/>
      <c r="AD42" s="93" t="n"/>
      <c r="AE42" s="266" t="inlineStr">
        <is>
          <t>PM-10R</t>
        </is>
      </c>
      <c r="AF42" s="258" t="n"/>
      <c r="AG42" s="258" t="n"/>
      <c r="AH42" s="258" t="n"/>
      <c r="AI42" s="258" t="n"/>
      <c r="AJ42" s="256" t="n"/>
      <c r="AK42" s="93" t="n"/>
      <c r="AL42" s="93" t="n"/>
      <c r="AM42" s="93" t="n"/>
      <c r="AN42" s="93" t="n"/>
      <c r="AO42" s="93" t="n"/>
      <c r="AP42" s="93" t="n"/>
      <c r="AQ42" s="93" t="n"/>
      <c r="AR42" s="93" t="n"/>
      <c r="AS42" s="93" t="n"/>
      <c r="AT42" s="93" t="n"/>
      <c r="AU42" s="93" t="n"/>
      <c r="AV42" s="93" t="n"/>
      <c r="AW42" s="93" t="n"/>
      <c r="AX42" s="266" t="inlineStr">
        <is>
          <t>-</t>
        </is>
      </c>
      <c r="AY42" s="258" t="n"/>
      <c r="AZ42" s="258" t="n"/>
      <c r="BA42" s="258" t="n"/>
      <c r="BB42" s="256" t="n"/>
      <c r="BC42" s="88" t="n"/>
    </row>
    <row r="43" ht="6" customHeight="1">
      <c r="A43" s="86" t="n"/>
      <c r="B43" s="86" t="n"/>
      <c r="C43" s="93" t="n"/>
      <c r="D43" s="93" t="n"/>
      <c r="E43" s="93" t="n"/>
      <c r="F43" s="93" t="n"/>
      <c r="G43" s="93" t="n"/>
      <c r="H43" s="93" t="n"/>
      <c r="I43" s="93" t="n"/>
      <c r="J43" s="93" t="n"/>
      <c r="K43" s="93" t="n"/>
      <c r="L43" s="93" t="n"/>
      <c r="M43" s="93" t="n"/>
      <c r="N43" s="93" t="n"/>
      <c r="O43" s="93" t="n"/>
      <c r="P43" s="93" t="n"/>
      <c r="Q43" s="93" t="n"/>
      <c r="R43" s="93" t="n"/>
      <c r="S43" s="93" t="n"/>
      <c r="T43" s="93" t="n"/>
      <c r="U43" s="93" t="n"/>
      <c r="V43" s="93" t="n"/>
      <c r="W43" s="93" t="n"/>
      <c r="X43" s="93" t="n"/>
      <c r="Y43" s="93" t="n"/>
      <c r="Z43" s="93" t="n"/>
      <c r="AA43" s="93" t="n"/>
      <c r="AB43" s="93" t="n"/>
      <c r="AC43" s="93" t="n"/>
      <c r="AD43" s="93" t="n"/>
      <c r="AE43" s="93" t="n"/>
      <c r="AF43" s="93" t="n"/>
      <c r="AG43" s="93" t="n"/>
      <c r="AH43" s="93" t="n"/>
      <c r="AI43" s="93" t="n"/>
      <c r="AJ43" s="93" t="n"/>
      <c r="AK43" s="93" t="n"/>
      <c r="AL43" s="93" t="n"/>
      <c r="AM43" s="93" t="n"/>
      <c r="AN43" s="93" t="n"/>
      <c r="AO43" s="93" t="n"/>
      <c r="AP43" s="93" t="n"/>
      <c r="AQ43" s="93" t="n"/>
      <c r="AR43" s="93" t="n"/>
      <c r="AS43" s="93" t="n"/>
      <c r="AT43" s="93" t="n"/>
      <c r="AU43" s="93" t="n"/>
      <c r="AV43" s="93" t="n"/>
      <c r="AW43" s="93" t="n"/>
      <c r="AX43" s="93" t="n"/>
      <c r="AY43" s="93" t="n"/>
      <c r="AZ43" s="93" t="n"/>
      <c r="BA43" s="93" t="n"/>
      <c r="BB43" s="93" t="n"/>
      <c r="BC43" s="88" t="n"/>
    </row>
    <row r="44">
      <c r="A44" s="86" t="n"/>
      <c r="B44" s="86" t="n"/>
      <c r="C44" s="261" t="inlineStr">
        <is>
          <t>RESIDUOS SÓLIDOS E LÍQUIDOS</t>
        </is>
      </c>
      <c r="D44" s="258" t="n"/>
      <c r="E44" s="258" t="n"/>
      <c r="F44" s="258" t="n"/>
      <c r="G44" s="258" t="n"/>
      <c r="H44" s="258" t="n"/>
      <c r="I44" s="258" t="n"/>
      <c r="J44" s="258" t="n"/>
      <c r="K44" s="258" t="n"/>
      <c r="L44" s="258" t="n"/>
      <c r="M44" s="258" t="n"/>
      <c r="N44" s="258" t="n"/>
      <c r="O44" s="258" t="n"/>
      <c r="P44" s="258" t="n"/>
      <c r="Q44" s="258" t="n"/>
      <c r="R44" s="258" t="n"/>
      <c r="S44" s="258" t="n"/>
      <c r="T44" s="258" t="n"/>
      <c r="U44" s="258" t="n"/>
      <c r="V44" s="258" t="n"/>
      <c r="W44" s="258" t="n"/>
      <c r="X44" s="258" t="n"/>
      <c r="Y44" s="258" t="n"/>
      <c r="Z44" s="258" t="n"/>
      <c r="AA44" s="258" t="n"/>
      <c r="AB44" s="258" t="n"/>
      <c r="AC44" s="258" t="n"/>
      <c r="AD44" s="258" t="n"/>
      <c r="AE44" s="258" t="n"/>
      <c r="AF44" s="258" t="n"/>
      <c r="AG44" s="258" t="n"/>
      <c r="AH44" s="258" t="n"/>
      <c r="AI44" s="258" t="n"/>
      <c r="AJ44" s="258" t="n"/>
      <c r="AK44" s="258" t="n"/>
      <c r="AL44" s="258" t="n"/>
      <c r="AM44" s="258" t="n"/>
      <c r="AN44" s="258" t="n"/>
      <c r="AO44" s="258" t="n"/>
      <c r="AP44" s="258" t="n"/>
      <c r="AQ44" s="258" t="n"/>
      <c r="AR44" s="258" t="n"/>
      <c r="AS44" s="258" t="n"/>
      <c r="AT44" s="258" t="n"/>
      <c r="AU44" s="258" t="n"/>
      <c r="AV44" s="258" t="n"/>
      <c r="AW44" s="258" t="n"/>
      <c r="AX44" s="258" t="n"/>
      <c r="AY44" s="258" t="n"/>
      <c r="AZ44" s="258" t="n"/>
      <c r="BA44" s="258" t="n"/>
      <c r="BB44" s="256" t="n"/>
      <c r="BC44" s="88" t="n"/>
    </row>
    <row r="45" ht="6" customHeight="1">
      <c r="A45" s="86" t="n"/>
      <c r="B45" s="86" t="n"/>
      <c r="C45" s="106" t="n"/>
      <c r="D45" s="106" t="n"/>
      <c r="E45" s="106" t="n"/>
      <c r="F45" s="106" t="n"/>
      <c r="G45" s="106" t="n"/>
      <c r="H45" s="106" t="n"/>
      <c r="I45" s="106" t="n"/>
      <c r="J45" s="106" t="n"/>
      <c r="K45" s="106" t="n"/>
      <c r="L45" s="106" t="n"/>
      <c r="M45" s="106" t="n"/>
      <c r="N45" s="106" t="n"/>
      <c r="O45" s="106" t="n"/>
      <c r="P45" s="106" t="n"/>
      <c r="Q45" s="106" t="n"/>
      <c r="R45" s="106" t="n"/>
      <c r="S45" s="106" t="n"/>
      <c r="T45" s="106" t="n"/>
      <c r="U45" s="106" t="n"/>
      <c r="V45" s="106" t="n"/>
      <c r="W45" s="106" t="n"/>
      <c r="X45" s="106" t="n"/>
      <c r="Y45" s="106" t="n"/>
      <c r="Z45" s="106" t="n"/>
      <c r="AA45" s="106" t="n"/>
      <c r="AB45" s="106" t="n"/>
      <c r="AC45" s="106" t="n"/>
      <c r="AD45" s="106" t="n"/>
      <c r="AE45" s="106" t="n"/>
      <c r="AF45" s="106" t="n"/>
      <c r="AG45" s="106" t="n"/>
      <c r="AH45" s="106" t="n"/>
      <c r="AI45" s="106" t="n"/>
      <c r="AJ45" s="106" t="n"/>
      <c r="AK45" s="106" t="n"/>
      <c r="AL45" s="106" t="n"/>
      <c r="AM45" s="106" t="n"/>
      <c r="AN45" s="106" t="n"/>
      <c r="AO45" s="106" t="n"/>
      <c r="AP45" s="106" t="n"/>
      <c r="AQ45" s="106" t="n"/>
      <c r="AR45" s="106" t="n"/>
      <c r="AS45" s="106" t="n"/>
      <c r="AT45" s="106" t="n"/>
      <c r="AU45" s="106" t="n"/>
      <c r="AV45" s="106" t="n"/>
      <c r="AW45" s="106" t="n"/>
      <c r="AX45" s="106" t="n"/>
      <c r="AY45" s="106" t="n"/>
      <c r="AZ45" s="106" t="n"/>
      <c r="BA45" s="106" t="n"/>
      <c r="BB45" s="106" t="n"/>
      <c r="BC45" s="88" t="n"/>
    </row>
    <row r="46" ht="18.75" customFormat="1" customHeight="1" s="254">
      <c r="A46" s="94" t="n"/>
      <c r="B46" s="94" t="n"/>
      <c r="C46" s="307" t="inlineStr">
        <is>
          <t>Como serão acondicionados os residuos gerados durante as atividades?</t>
        </is>
      </c>
      <c r="Y46" s="332" t="inlineStr">
        <is>
          <t>Não</t>
        </is>
      </c>
      <c r="Z46" s="285" t="n"/>
      <c r="AA46" s="254" t="inlineStr">
        <is>
          <t>Cliente possui local para destinação</t>
        </is>
      </c>
      <c r="AK46" s="93" t="n"/>
      <c r="AL46" s="93" t="n"/>
      <c r="AM46" s="93" t="n"/>
      <c r="AS46" s="266" t="inlineStr">
        <is>
          <t>SIM</t>
        </is>
      </c>
      <c r="AT46" s="256" t="n"/>
      <c r="AU46" s="345" t="inlineStr">
        <is>
          <t>Levar tambores*</t>
        </is>
      </c>
      <c r="BC46" s="107" t="n"/>
    </row>
    <row r="47" ht="6" customHeight="1">
      <c r="A47" s="86" t="n"/>
      <c r="B47" s="86" t="n"/>
      <c r="C47" s="95" t="n"/>
      <c r="D47" s="95" t="n"/>
      <c r="E47" s="95" t="n"/>
      <c r="F47" s="95" t="n"/>
      <c r="G47" s="95" t="n"/>
      <c r="H47" s="95" t="n"/>
      <c r="I47" s="95" t="n"/>
      <c r="J47" s="95" t="n"/>
      <c r="K47" s="95" t="n"/>
      <c r="L47" s="95" t="n"/>
      <c r="M47" s="95" t="n"/>
      <c r="N47" s="95" t="n"/>
      <c r="O47" s="95" t="n"/>
      <c r="P47" s="95" t="n"/>
      <c r="Q47" s="95" t="n"/>
      <c r="R47" s="95" t="n"/>
      <c r="S47" s="95" t="n"/>
      <c r="T47" s="95" t="n"/>
      <c r="U47" s="95" t="n"/>
      <c r="V47" s="95" t="n"/>
      <c r="W47" s="95" t="n"/>
      <c r="X47" s="95" t="n"/>
      <c r="Y47" s="95" t="n"/>
      <c r="Z47" s="95" t="n"/>
      <c r="AA47" s="95" t="n"/>
      <c r="AB47" s="95" t="n"/>
      <c r="AC47" s="95" t="n"/>
      <c r="AD47" s="95" t="n"/>
      <c r="AE47" s="95" t="n"/>
      <c r="AF47" s="95" t="n"/>
      <c r="AG47" s="95" t="n"/>
      <c r="AH47" s="95" t="n"/>
      <c r="AI47" s="95" t="n"/>
      <c r="AJ47" s="95" t="n"/>
      <c r="AK47" s="95" t="n"/>
      <c r="AL47" s="95" t="n"/>
      <c r="AM47" s="95" t="n"/>
      <c r="AN47" s="95" t="n"/>
      <c r="AO47" s="95" t="n"/>
      <c r="AP47" s="95" t="n"/>
      <c r="AQ47" s="95" t="n"/>
      <c r="AR47" s="95" t="n"/>
      <c r="AS47" s="95" t="n"/>
      <c r="AT47" s="95" t="n"/>
      <c r="AU47" s="95" t="n"/>
      <c r="AV47" s="95" t="n"/>
      <c r="AW47" s="95" t="n"/>
      <c r="AX47" s="95" t="n"/>
      <c r="AY47" s="95" t="n"/>
      <c r="AZ47" s="95" t="n"/>
      <c r="BA47" s="95" t="n"/>
      <c r="BB47" s="95" t="n"/>
      <c r="BC47" s="88" t="n"/>
    </row>
    <row r="48" ht="12" customHeight="1">
      <c r="A48" s="86" t="n"/>
      <c r="B48" s="108" t="n"/>
      <c r="C48" s="291" t="inlineStr">
        <is>
          <t>* Solicitar os tambores via formulário SRV-FOR-0296 - Solicitação de material / Serviços</t>
        </is>
      </c>
      <c r="BC48" s="109" t="n"/>
    </row>
    <row r="49" ht="6" customHeight="1">
      <c r="A49" s="86" t="n"/>
      <c r="B49" s="86" t="n"/>
      <c r="C49" s="93" t="n"/>
      <c r="D49" s="93" t="n"/>
      <c r="E49" s="93" t="n"/>
      <c r="F49" s="93" t="n"/>
      <c r="G49" s="93" t="n"/>
      <c r="H49" s="93" t="n"/>
      <c r="I49" s="93" t="n"/>
      <c r="J49" s="93" t="n"/>
      <c r="K49" s="93" t="n"/>
      <c r="L49" s="93" t="n"/>
      <c r="M49" s="93" t="n"/>
      <c r="N49" s="93" t="n"/>
      <c r="O49" s="93" t="n"/>
      <c r="P49" s="93" t="n"/>
      <c r="Q49" s="93" t="n"/>
      <c r="R49" s="93" t="n"/>
      <c r="S49" s="93" t="n"/>
      <c r="T49" s="93" t="n"/>
      <c r="U49" s="93" t="n"/>
      <c r="V49" s="93" t="n"/>
      <c r="W49" s="93" t="n"/>
      <c r="X49" s="93" t="n"/>
      <c r="Y49" s="93" t="n"/>
      <c r="Z49" s="93" t="n"/>
      <c r="AA49" s="93" t="n"/>
      <c r="AB49" s="93" t="n"/>
      <c r="AC49" s="93" t="n"/>
      <c r="AD49" s="93" t="n"/>
      <c r="AE49" s="93" t="n"/>
      <c r="AF49" s="93" t="n"/>
      <c r="AG49" s="93" t="n"/>
      <c r="AH49" s="93" t="n"/>
      <c r="AI49" s="93" t="n"/>
      <c r="AJ49" s="93" t="n"/>
      <c r="AK49" s="93" t="n"/>
      <c r="AL49" s="93" t="n"/>
      <c r="AM49" s="93" t="n"/>
      <c r="AN49" s="93" t="n"/>
      <c r="AO49" s="93" t="n"/>
      <c r="AP49" s="93" t="n"/>
      <c r="AQ49" s="93" t="n"/>
      <c r="AR49" s="93" t="n"/>
      <c r="AS49" s="93" t="n"/>
      <c r="AT49" s="93" t="n"/>
      <c r="AU49" s="93" t="n"/>
      <c r="AV49" s="93" t="n"/>
      <c r="AW49" s="93" t="n"/>
      <c r="AX49" s="93" t="n"/>
      <c r="AY49" s="93" t="n"/>
      <c r="AZ49" s="93" t="n"/>
      <c r="BA49" s="93" t="n"/>
      <c r="BB49" s="93" t="n"/>
      <c r="BC49" s="88" t="n"/>
    </row>
    <row r="50">
      <c r="A50" s="86" t="n"/>
      <c r="B50" s="86" t="n"/>
      <c r="C50" s="93" t="n"/>
      <c r="D50" s="93" t="n"/>
      <c r="E50" s="261" t="inlineStr">
        <is>
          <t>DEFINIÇÃO DA IDENTIFICAÇÃO DOS PONTOS DE COLETA, ANALITO DE INTERESSE E CONSERVAÇÃO DAS AMOSTRAS</t>
        </is>
      </c>
      <c r="F50" s="258" t="n"/>
      <c r="G50" s="258" t="n"/>
      <c r="H50" s="258" t="n"/>
      <c r="I50" s="258" t="n"/>
      <c r="J50" s="258" t="n"/>
      <c r="K50" s="258" t="n"/>
      <c r="L50" s="258" t="n"/>
      <c r="M50" s="258" t="n"/>
      <c r="N50" s="258" t="n"/>
      <c r="O50" s="258" t="n"/>
      <c r="P50" s="258" t="n"/>
      <c r="Q50" s="258" t="n"/>
      <c r="R50" s="258" t="n"/>
      <c r="S50" s="258" t="n"/>
      <c r="T50" s="258" t="n"/>
      <c r="U50" s="258" t="n"/>
      <c r="V50" s="258" t="n"/>
      <c r="W50" s="258" t="n"/>
      <c r="X50" s="258" t="n"/>
      <c r="Y50" s="258" t="n"/>
      <c r="Z50" s="258" t="n"/>
      <c r="AA50" s="258" t="n"/>
      <c r="AB50" s="258" t="n"/>
      <c r="AC50" s="258" t="n"/>
      <c r="AD50" s="258" t="n"/>
      <c r="AE50" s="258" t="n"/>
      <c r="AF50" s="258" t="n"/>
      <c r="AG50" s="258" t="n"/>
      <c r="AH50" s="258" t="n"/>
      <c r="AI50" s="258" t="n"/>
      <c r="AJ50" s="258" t="n"/>
      <c r="AK50" s="258" t="n"/>
      <c r="AL50" s="258" t="n"/>
      <c r="AM50" s="258" t="n"/>
      <c r="AN50" s="258" t="n"/>
      <c r="AO50" s="258" t="n"/>
      <c r="AP50" s="258" t="n"/>
      <c r="AQ50" s="258" t="n"/>
      <c r="AR50" s="258" t="n"/>
      <c r="AS50" s="258" t="n"/>
      <c r="AT50" s="258" t="n"/>
      <c r="AU50" s="258" t="n"/>
      <c r="AV50" s="258" t="n"/>
      <c r="AW50" s="258" t="n"/>
      <c r="AX50" s="258" t="n"/>
      <c r="AY50" s="258" t="n"/>
      <c r="AZ50" s="258" t="n"/>
      <c r="BA50" s="258" t="n"/>
      <c r="BB50" s="256" t="n"/>
      <c r="BC50" s="88" t="n"/>
    </row>
    <row r="51" ht="6" customHeight="1">
      <c r="A51" s="86" t="n"/>
      <c r="B51" s="86" t="n"/>
      <c r="C51" s="358" t="n"/>
      <c r="BC51" s="88" t="n"/>
    </row>
    <row r="52" ht="15" customHeight="1">
      <c r="A52" s="86" t="n"/>
      <c r="B52" s="86" t="n"/>
      <c r="C52" s="286" t="inlineStr">
        <is>
          <t>1.5</t>
        </is>
      </c>
      <c r="D52" s="256" t="n"/>
      <c r="E52" s="287" t="inlineStr">
        <is>
          <t>Identificação da amostra</t>
        </is>
      </c>
      <c r="F52" s="282" t="n"/>
      <c r="G52" s="282" t="n"/>
      <c r="H52" s="282" t="n"/>
      <c r="I52" s="282" t="n"/>
      <c r="J52" s="282" t="n"/>
      <c r="K52" s="283" t="n"/>
      <c r="L52" s="287" t="inlineStr">
        <is>
          <t>Seção filtrante (M)</t>
        </is>
      </c>
      <c r="M52" s="282" t="n"/>
      <c r="N52" s="282" t="n"/>
      <c r="O52" s="282" t="n"/>
      <c r="P52" s="282" t="n"/>
      <c r="Q52" s="283" t="n"/>
      <c r="R52" s="287" t="inlineStr">
        <is>
          <t>Profundidade dos poços (M)</t>
        </is>
      </c>
      <c r="S52" s="282" t="n"/>
      <c r="T52" s="282" t="n"/>
      <c r="U52" s="282" t="n"/>
      <c r="V52" s="282" t="n"/>
      <c r="W52" s="283" t="n"/>
      <c r="X52" s="287" t="inlineStr">
        <is>
          <t>Parâmetros</t>
        </is>
      </c>
      <c r="Y52" s="282" t="n"/>
      <c r="Z52" s="282" t="n"/>
      <c r="AA52" s="282" t="n"/>
      <c r="AB52" s="282" t="n"/>
      <c r="AC52" s="282" t="n"/>
      <c r="AD52" s="282" t="n"/>
      <c r="AE52" s="282" t="n"/>
      <c r="AF52" s="282" t="n"/>
      <c r="AG52" s="282" t="n"/>
      <c r="AH52" s="282" t="n"/>
      <c r="AI52" s="282" t="n"/>
      <c r="AJ52" s="282" t="n"/>
      <c r="AK52" s="282" t="n"/>
      <c r="AL52" s="282" t="n"/>
      <c r="AM52" s="282" t="n"/>
      <c r="AN52" s="282" t="n"/>
      <c r="AO52" s="282" t="n"/>
      <c r="AP52" s="282" t="n"/>
      <c r="AQ52" s="282" t="n"/>
      <c r="AR52" s="282" t="n"/>
      <c r="AS52" s="282" t="n"/>
      <c r="AT52" s="282" t="n"/>
      <c r="AU52" s="282" t="n"/>
      <c r="AV52" s="282" t="n"/>
      <c r="AW52" s="282" t="n"/>
      <c r="AX52" s="282" t="n"/>
      <c r="AY52" s="282" t="n"/>
      <c r="AZ52" s="282" t="n"/>
      <c r="BA52" s="282" t="n"/>
      <c r="BB52" s="283" t="n"/>
      <c r="BC52" s="88" t="n"/>
    </row>
    <row r="53" ht="15" customHeight="1" thickBot="1">
      <c r="A53" s="86" t="n"/>
      <c r="B53" s="86" t="n"/>
      <c r="C53" s="286" t="inlineStr">
        <is>
          <t>1.15</t>
        </is>
      </c>
      <c r="D53" s="256" t="n"/>
      <c r="E53" s="288" t="n"/>
      <c r="F53" s="272" t="n"/>
      <c r="G53" s="272" t="n"/>
      <c r="H53" s="272" t="n"/>
      <c r="I53" s="272" t="n"/>
      <c r="J53" s="272" t="n"/>
      <c r="K53" s="273" t="n"/>
      <c r="L53" s="288" t="n"/>
      <c r="M53" s="272" t="n"/>
      <c r="N53" s="272" t="n"/>
      <c r="O53" s="272" t="n"/>
      <c r="P53" s="272" t="n"/>
      <c r="Q53" s="273" t="n"/>
      <c r="R53" s="288" t="n"/>
      <c r="S53" s="272" t="n"/>
      <c r="T53" s="272" t="n"/>
      <c r="U53" s="272" t="n"/>
      <c r="V53" s="272" t="n"/>
      <c r="W53" s="273" t="n"/>
      <c r="X53" s="288" t="n"/>
      <c r="Y53" s="272" t="n"/>
      <c r="Z53" s="272" t="n"/>
      <c r="AA53" s="272" t="n"/>
      <c r="AB53" s="272" t="n"/>
      <c r="AC53" s="272" t="n"/>
      <c r="AD53" s="272" t="n"/>
      <c r="AE53" s="272" t="n"/>
      <c r="AF53" s="272" t="n"/>
      <c r="AG53" s="272" t="n"/>
      <c r="AH53" s="272" t="n"/>
      <c r="AI53" s="272" t="n"/>
      <c r="AJ53" s="272" t="n"/>
      <c r="AK53" s="272" t="n"/>
      <c r="AL53" s="272" t="n"/>
      <c r="AM53" s="272" t="n"/>
      <c r="AN53" s="272" t="n"/>
      <c r="AO53" s="272" t="n"/>
      <c r="AP53" s="272" t="n"/>
      <c r="AQ53" s="272" t="n"/>
      <c r="AR53" s="272" t="n"/>
      <c r="AS53" s="272" t="n"/>
      <c r="AT53" s="272" t="n"/>
      <c r="AU53" s="272" t="n"/>
      <c r="AV53" s="272" t="n"/>
      <c r="AW53" s="272" t="n"/>
      <c r="AX53" s="272" t="n"/>
      <c r="AY53" s="272" t="n"/>
      <c r="AZ53" s="272" t="n"/>
      <c r="BA53" s="272" t="n"/>
      <c r="BB53" s="273" t="n"/>
      <c r="BC53" s="88" t="n"/>
    </row>
    <row r="54">
      <c r="A54" s="86" t="n"/>
      <c r="B54" s="86" t="n"/>
      <c r="C54" s="290" t="n"/>
      <c r="D54" s="258" t="n"/>
      <c r="E54" s="325" t="inlineStr">
        <is>
          <t>PM-06</t>
        </is>
      </c>
      <c r="F54" s="263" t="n"/>
      <c r="G54" s="263" t="n"/>
      <c r="H54" s="263" t="n"/>
      <c r="I54" s="263" t="n"/>
      <c r="J54" s="263" t="n"/>
      <c r="K54" s="264" t="n"/>
      <c r="L54" s="262" t="n">
        <v>2</v>
      </c>
      <c r="M54" s="263" t="n"/>
      <c r="N54" s="263" t="n"/>
      <c r="O54" s="263" t="n"/>
      <c r="P54" s="263" t="n"/>
      <c r="Q54" s="264" t="n"/>
      <c r="R54" s="262" t="n">
        <v>23.1</v>
      </c>
      <c r="S54" s="263" t="n"/>
      <c r="T54" s="263" t="n"/>
      <c r="U54" s="263" t="n"/>
      <c r="V54" s="263" t="n"/>
      <c r="W54" s="264" t="n"/>
      <c r="X54" s="336" t="inlineStr">
        <is>
          <t>1. VOC, 
2. PAH,
3.Metais totais (incluindo cálcio, magnésio, potássio) SEM CROMO VI,
4. Metais dissolvidos (incluindo cálcio, magnésio, potássio) SEM CROMO VI,
5. TPH fingerprint (N ALCANOS), 
6.Sódio, 
7.Sólidos totais dissolvidos, 
8. Dureza,
9. Fosfato,
10. Sulfato,
11. Nitrato</t>
        </is>
      </c>
      <c r="Y54" s="337" t="n"/>
      <c r="Z54" s="337" t="n"/>
      <c r="AA54" s="337" t="n"/>
      <c r="AB54" s="337" t="n"/>
      <c r="AC54" s="337" t="n"/>
      <c r="AD54" s="337" t="n"/>
      <c r="AE54" s="337" t="n"/>
      <c r="AF54" s="337" t="n"/>
      <c r="AG54" s="337" t="n"/>
      <c r="AH54" s="337" t="n"/>
      <c r="AI54" s="337" t="n"/>
      <c r="AJ54" s="337" t="n"/>
      <c r="AK54" s="337" t="n"/>
      <c r="AL54" s="337" t="n"/>
      <c r="AM54" s="337" t="n"/>
      <c r="AN54" s="337" t="n"/>
      <c r="AO54" s="337" t="n"/>
      <c r="AP54" s="337" t="n"/>
      <c r="AQ54" s="337" t="n"/>
      <c r="AR54" s="337" t="n"/>
      <c r="AS54" s="337" t="n"/>
      <c r="AT54" s="337" t="n"/>
      <c r="AU54" s="337" t="n"/>
      <c r="AV54" s="337" t="n"/>
      <c r="AW54" s="337" t="n"/>
      <c r="AX54" s="337" t="n"/>
      <c r="AY54" s="337" t="n"/>
      <c r="AZ54" s="337" t="n"/>
      <c r="BA54" s="337" t="n"/>
      <c r="BB54" s="338" t="n"/>
      <c r="BC54" s="88" t="n"/>
    </row>
    <row r="55" ht="15" customHeight="1">
      <c r="A55" s="86" t="n"/>
      <c r="B55" s="86" t="n"/>
      <c r="C55" s="290" t="n"/>
      <c r="D55" s="258" t="n"/>
      <c r="E55" s="267" t="inlineStr">
        <is>
          <t>PM-07</t>
        </is>
      </c>
      <c r="F55" s="268" t="n"/>
      <c r="G55" s="268" t="n"/>
      <c r="H55" s="268" t="n"/>
      <c r="I55" s="268" t="n"/>
      <c r="J55" s="268" t="n"/>
      <c r="K55" s="269" t="n"/>
      <c r="L55" s="270" t="n">
        <v>2</v>
      </c>
      <c r="M55" s="268" t="n"/>
      <c r="N55" s="268" t="n"/>
      <c r="O55" s="268" t="n"/>
      <c r="P55" s="268" t="n"/>
      <c r="Q55" s="269" t="n"/>
      <c r="R55" s="270" t="n">
        <v>11.08</v>
      </c>
      <c r="S55" s="268" t="n"/>
      <c r="T55" s="268" t="n"/>
      <c r="U55" s="268" t="n"/>
      <c r="V55" s="268" t="n"/>
      <c r="W55" s="269" t="n"/>
      <c r="X55" s="339" t="n"/>
      <c r="Y55" s="144" t="n"/>
      <c r="Z55" s="144" t="n"/>
      <c r="AA55" s="144" t="n"/>
      <c r="AB55" s="144" t="n"/>
      <c r="AC55" s="144" t="n"/>
      <c r="AD55" s="144" t="n"/>
      <c r="AE55" s="144" t="n"/>
      <c r="AF55" s="144" t="n"/>
      <c r="AG55" s="144" t="n"/>
      <c r="AH55" s="144" t="n"/>
      <c r="AI55" s="144" t="n"/>
      <c r="AJ55" s="144" t="n"/>
      <c r="AK55" s="144" t="n"/>
      <c r="AL55" s="144" t="n"/>
      <c r="AM55" s="144" t="n"/>
      <c r="AN55" s="144" t="n"/>
      <c r="AO55" s="144" t="n"/>
      <c r="AP55" s="144" t="n"/>
      <c r="AQ55" s="144" t="n"/>
      <c r="AR55" s="144" t="n"/>
      <c r="AS55" s="144" t="n"/>
      <c r="AT55" s="144" t="n"/>
      <c r="AU55" s="144" t="n"/>
      <c r="AV55" s="144" t="n"/>
      <c r="AW55" s="144" t="n"/>
      <c r="AX55" s="144" t="n"/>
      <c r="AY55" s="144" t="n"/>
      <c r="AZ55" s="144" t="n"/>
      <c r="BA55" s="144" t="n"/>
      <c r="BB55" s="340" t="n"/>
      <c r="BC55" s="88" t="n"/>
    </row>
    <row r="56" ht="15" customHeight="1">
      <c r="A56" s="86" t="n"/>
      <c r="B56" s="86" t="n"/>
      <c r="C56" s="290" t="n"/>
      <c r="D56" s="258" t="n"/>
      <c r="E56" s="267" t="inlineStr">
        <is>
          <t>PM-08</t>
        </is>
      </c>
      <c r="F56" s="268" t="n"/>
      <c r="G56" s="268" t="n"/>
      <c r="H56" s="268" t="n"/>
      <c r="I56" s="268" t="n"/>
      <c r="J56" s="268" t="n"/>
      <c r="K56" s="269" t="n"/>
      <c r="L56" s="270" t="n">
        <v>2</v>
      </c>
      <c r="M56" s="268" t="n"/>
      <c r="N56" s="268" t="n"/>
      <c r="O56" s="268" t="n"/>
      <c r="P56" s="268" t="n"/>
      <c r="Q56" s="269" t="n"/>
      <c r="R56" s="270" t="n">
        <v>15.1</v>
      </c>
      <c r="S56" s="268" t="n"/>
      <c r="T56" s="268" t="n"/>
      <c r="U56" s="268" t="n"/>
      <c r="V56" s="268" t="n"/>
      <c r="W56" s="269" t="n"/>
      <c r="X56" s="339" t="n"/>
      <c r="Y56" s="144" t="n"/>
      <c r="Z56" s="144" t="n"/>
      <c r="AA56" s="144" t="n"/>
      <c r="AB56" s="144" t="n"/>
      <c r="AC56" s="144" t="n"/>
      <c r="AD56" s="144" t="n"/>
      <c r="AE56" s="144" t="n"/>
      <c r="AF56" s="144" t="n"/>
      <c r="AG56" s="144" t="n"/>
      <c r="AH56" s="144" t="n"/>
      <c r="AI56" s="144" t="n"/>
      <c r="AJ56" s="144" t="n"/>
      <c r="AK56" s="144" t="n"/>
      <c r="AL56" s="144" t="n"/>
      <c r="AM56" s="144" t="n"/>
      <c r="AN56" s="144" t="n"/>
      <c r="AO56" s="144" t="n"/>
      <c r="AP56" s="144" t="n"/>
      <c r="AQ56" s="144" t="n"/>
      <c r="AR56" s="144" t="n"/>
      <c r="AS56" s="144" t="n"/>
      <c r="AT56" s="144" t="n"/>
      <c r="AU56" s="144" t="n"/>
      <c r="AV56" s="144" t="n"/>
      <c r="AW56" s="144" t="n"/>
      <c r="AX56" s="144" t="n"/>
      <c r="AY56" s="144" t="n"/>
      <c r="AZ56" s="144" t="n"/>
      <c r="BA56" s="144" t="n"/>
      <c r="BB56" s="340" t="n"/>
      <c r="BC56" s="88" t="n"/>
    </row>
    <row r="57" ht="15" customHeight="1">
      <c r="A57" s="86" t="n"/>
      <c r="B57" s="86" t="n"/>
      <c r="C57" s="290" t="n"/>
      <c r="D57" s="258" t="n"/>
      <c r="E57" s="267" t="inlineStr">
        <is>
          <t>PM-09</t>
        </is>
      </c>
      <c r="F57" s="268" t="n"/>
      <c r="G57" s="268" t="n"/>
      <c r="H57" s="268" t="n"/>
      <c r="I57" s="268" t="n"/>
      <c r="J57" s="268" t="n"/>
      <c r="K57" s="269" t="n"/>
      <c r="L57" s="270" t="n">
        <v>2</v>
      </c>
      <c r="M57" s="268" t="n"/>
      <c r="N57" s="268" t="n"/>
      <c r="O57" s="268" t="n"/>
      <c r="P57" s="268" t="n"/>
      <c r="Q57" s="269" t="n"/>
      <c r="R57" s="270" t="n">
        <v>5.52</v>
      </c>
      <c r="S57" s="268" t="n"/>
      <c r="T57" s="268" t="n"/>
      <c r="U57" s="268" t="n"/>
      <c r="V57" s="268" t="n"/>
      <c r="W57" s="269" t="n"/>
      <c r="X57" s="339" t="n"/>
      <c r="Y57" s="144" t="n"/>
      <c r="Z57" s="144" t="n"/>
      <c r="AA57" s="144" t="n"/>
      <c r="AB57" s="144" t="n"/>
      <c r="AC57" s="144" t="n"/>
      <c r="AD57" s="144" t="n"/>
      <c r="AE57" s="144" t="n"/>
      <c r="AF57" s="144" t="n"/>
      <c r="AG57" s="144" t="n"/>
      <c r="AH57" s="144" t="n"/>
      <c r="AI57" s="144" t="n"/>
      <c r="AJ57" s="144" t="n"/>
      <c r="AK57" s="144" t="n"/>
      <c r="AL57" s="144" t="n"/>
      <c r="AM57" s="144" t="n"/>
      <c r="AN57" s="144" t="n"/>
      <c r="AO57" s="144" t="n"/>
      <c r="AP57" s="144" t="n"/>
      <c r="AQ57" s="144" t="n"/>
      <c r="AR57" s="144" t="n"/>
      <c r="AS57" s="144" t="n"/>
      <c r="AT57" s="144" t="n"/>
      <c r="AU57" s="144" t="n"/>
      <c r="AV57" s="144" t="n"/>
      <c r="AW57" s="144" t="n"/>
      <c r="AX57" s="144" t="n"/>
      <c r="AY57" s="144" t="n"/>
      <c r="AZ57" s="144" t="n"/>
      <c r="BA57" s="144" t="n"/>
      <c r="BB57" s="340" t="n"/>
      <c r="BC57" s="88" t="n"/>
    </row>
    <row r="58" ht="15" customHeight="1">
      <c r="A58" s="86" t="n"/>
      <c r="B58" s="86" t="n"/>
      <c r="C58" s="290" t="n"/>
      <c r="D58" s="258" t="n"/>
      <c r="E58" s="267" t="inlineStr">
        <is>
          <t>PM-10</t>
        </is>
      </c>
      <c r="F58" s="268" t="n"/>
      <c r="G58" s="268" t="n"/>
      <c r="H58" s="268" t="n"/>
      <c r="I58" s="268" t="n"/>
      <c r="J58" s="268" t="n"/>
      <c r="K58" s="269" t="n"/>
      <c r="L58" s="270" t="n">
        <v>2</v>
      </c>
      <c r="M58" s="268" t="n"/>
      <c r="N58" s="268" t="n"/>
      <c r="O58" s="268" t="n"/>
      <c r="P58" s="268" t="n"/>
      <c r="Q58" s="269" t="n"/>
      <c r="R58" s="276" t="n">
        <v>6</v>
      </c>
      <c r="S58" s="268" t="n"/>
      <c r="T58" s="268" t="n"/>
      <c r="U58" s="268" t="n"/>
      <c r="V58" s="268" t="n"/>
      <c r="W58" s="269" t="n"/>
      <c r="X58" s="339" t="n"/>
      <c r="Y58" s="144" t="n"/>
      <c r="Z58" s="144" t="n"/>
      <c r="AA58" s="144" t="n"/>
      <c r="AB58" s="144" t="n"/>
      <c r="AC58" s="144" t="n"/>
      <c r="AD58" s="144" t="n"/>
      <c r="AE58" s="144" t="n"/>
      <c r="AF58" s="144" t="n"/>
      <c r="AG58" s="144" t="n"/>
      <c r="AH58" s="144" t="n"/>
      <c r="AI58" s="144" t="n"/>
      <c r="AJ58" s="144" t="n"/>
      <c r="AK58" s="144" t="n"/>
      <c r="AL58" s="144" t="n"/>
      <c r="AM58" s="144" t="n"/>
      <c r="AN58" s="144" t="n"/>
      <c r="AO58" s="144" t="n"/>
      <c r="AP58" s="144" t="n"/>
      <c r="AQ58" s="144" t="n"/>
      <c r="AR58" s="144" t="n"/>
      <c r="AS58" s="144" t="n"/>
      <c r="AT58" s="144" t="n"/>
      <c r="AU58" s="144" t="n"/>
      <c r="AV58" s="144" t="n"/>
      <c r="AW58" s="144" t="n"/>
      <c r="AX58" s="144" t="n"/>
      <c r="AY58" s="144" t="n"/>
      <c r="AZ58" s="144" t="n"/>
      <c r="BA58" s="144" t="n"/>
      <c r="BB58" s="340" t="n"/>
      <c r="BC58" s="88" t="n"/>
    </row>
    <row r="59" ht="15" customHeight="1">
      <c r="A59" s="86" t="n"/>
      <c r="B59" s="86" t="n"/>
      <c r="C59" s="290" t="n"/>
      <c r="D59" s="258" t="n"/>
      <c r="E59" s="267" t="inlineStr">
        <is>
          <t>PM-11</t>
        </is>
      </c>
      <c r="F59" s="268" t="n"/>
      <c r="G59" s="268" t="n"/>
      <c r="H59" s="268" t="n"/>
      <c r="I59" s="268" t="n"/>
      <c r="J59" s="268" t="n"/>
      <c r="K59" s="269" t="n"/>
      <c r="L59" s="270" t="n">
        <v>2</v>
      </c>
      <c r="M59" s="268" t="n"/>
      <c r="N59" s="268" t="n"/>
      <c r="O59" s="268" t="n"/>
      <c r="P59" s="268" t="n"/>
      <c r="Q59" s="269" t="n"/>
      <c r="R59" s="276" t="n">
        <v>7</v>
      </c>
      <c r="S59" s="268" t="n"/>
      <c r="T59" s="268" t="n"/>
      <c r="U59" s="268" t="n"/>
      <c r="V59" s="268" t="n"/>
      <c r="W59" s="269" t="n"/>
      <c r="X59" s="339" t="n"/>
      <c r="Y59" s="144" t="n"/>
      <c r="Z59" s="144" t="n"/>
      <c r="AA59" s="144" t="n"/>
      <c r="AB59" s="144" t="n"/>
      <c r="AC59" s="144" t="n"/>
      <c r="AD59" s="144" t="n"/>
      <c r="AE59" s="144" t="n"/>
      <c r="AF59" s="144" t="n"/>
      <c r="AG59" s="144" t="n"/>
      <c r="AH59" s="144" t="n"/>
      <c r="AI59" s="144" t="n"/>
      <c r="AJ59" s="144" t="n"/>
      <c r="AK59" s="144" t="n"/>
      <c r="AL59" s="144" t="n"/>
      <c r="AM59" s="144" t="n"/>
      <c r="AN59" s="144" t="n"/>
      <c r="AO59" s="144" t="n"/>
      <c r="AP59" s="144" t="n"/>
      <c r="AQ59" s="144" t="n"/>
      <c r="AR59" s="144" t="n"/>
      <c r="AS59" s="144" t="n"/>
      <c r="AT59" s="144" t="n"/>
      <c r="AU59" s="144" t="n"/>
      <c r="AV59" s="144" t="n"/>
      <c r="AW59" s="144" t="n"/>
      <c r="AX59" s="144" t="n"/>
      <c r="AY59" s="144" t="n"/>
      <c r="AZ59" s="144" t="n"/>
      <c r="BA59" s="144" t="n"/>
      <c r="BB59" s="340" t="n"/>
      <c r="BC59" s="88" t="n"/>
    </row>
    <row r="60" ht="15" customHeight="1">
      <c r="A60" s="86" t="n"/>
      <c r="B60" s="86" t="n"/>
      <c r="C60" s="290" t="n"/>
      <c r="D60" s="258" t="n"/>
      <c r="E60" s="267" t="inlineStr">
        <is>
          <t>PM-12</t>
        </is>
      </c>
      <c r="F60" s="268" t="n"/>
      <c r="G60" s="268" t="n"/>
      <c r="H60" s="268" t="n"/>
      <c r="I60" s="268" t="n"/>
      <c r="J60" s="268" t="n"/>
      <c r="K60" s="269" t="n"/>
      <c r="L60" s="270" t="n">
        <v>2</v>
      </c>
      <c r="M60" s="268" t="n"/>
      <c r="N60" s="268" t="n"/>
      <c r="O60" s="268" t="n"/>
      <c r="P60" s="268" t="n"/>
      <c r="Q60" s="269" t="n"/>
      <c r="R60" s="276" t="n">
        <v>6.05</v>
      </c>
      <c r="S60" s="268" t="n"/>
      <c r="T60" s="268" t="n"/>
      <c r="U60" s="268" t="n"/>
      <c r="V60" s="268" t="n"/>
      <c r="W60" s="269" t="n"/>
      <c r="X60" s="339" t="n"/>
      <c r="Y60" s="144" t="n"/>
      <c r="Z60" s="144" t="n"/>
      <c r="AA60" s="144" t="n"/>
      <c r="AB60" s="144" t="n"/>
      <c r="AC60" s="144" t="n"/>
      <c r="AD60" s="144" t="n"/>
      <c r="AE60" s="144" t="n"/>
      <c r="AF60" s="144" t="n"/>
      <c r="AG60" s="144" t="n"/>
      <c r="AH60" s="144" t="n"/>
      <c r="AI60" s="144" t="n"/>
      <c r="AJ60" s="144" t="n"/>
      <c r="AK60" s="144" t="n"/>
      <c r="AL60" s="144" t="n"/>
      <c r="AM60" s="144" t="n"/>
      <c r="AN60" s="144" t="n"/>
      <c r="AO60" s="144" t="n"/>
      <c r="AP60" s="144" t="n"/>
      <c r="AQ60" s="144" t="n"/>
      <c r="AR60" s="144" t="n"/>
      <c r="AS60" s="144" t="n"/>
      <c r="AT60" s="144" t="n"/>
      <c r="AU60" s="144" t="n"/>
      <c r="AV60" s="144" t="n"/>
      <c r="AW60" s="144" t="n"/>
      <c r="AX60" s="144" t="n"/>
      <c r="AY60" s="144" t="n"/>
      <c r="AZ60" s="144" t="n"/>
      <c r="BA60" s="144" t="n"/>
      <c r="BB60" s="340" t="n"/>
      <c r="BC60" s="88" t="n"/>
    </row>
    <row r="61" ht="15" customHeight="1">
      <c r="A61" s="86" t="n"/>
      <c r="B61" s="86" t="n"/>
      <c r="C61" s="290" t="n"/>
      <c r="D61" s="258" t="n"/>
      <c r="E61" s="267" t="inlineStr">
        <is>
          <t>PM-13</t>
        </is>
      </c>
      <c r="F61" s="268" t="n"/>
      <c r="G61" s="268" t="n"/>
      <c r="H61" s="268" t="n"/>
      <c r="I61" s="268" t="n"/>
      <c r="J61" s="268" t="n"/>
      <c r="K61" s="269" t="n"/>
      <c r="L61" s="270" t="n">
        <v>2</v>
      </c>
      <c r="M61" s="268" t="n"/>
      <c r="N61" s="268" t="n"/>
      <c r="O61" s="268" t="n"/>
      <c r="P61" s="268" t="n"/>
      <c r="Q61" s="269" t="n"/>
      <c r="R61" s="276" t="n">
        <v>7.08</v>
      </c>
      <c r="S61" s="268" t="n"/>
      <c r="T61" s="268" t="n"/>
      <c r="U61" s="268" t="n"/>
      <c r="V61" s="268" t="n"/>
      <c r="W61" s="269" t="n"/>
      <c r="X61" s="339" t="n"/>
      <c r="Y61" s="144" t="n"/>
      <c r="Z61" s="144" t="n"/>
      <c r="AA61" s="144" t="n"/>
      <c r="AB61" s="144" t="n"/>
      <c r="AC61" s="144" t="n"/>
      <c r="AD61" s="144" t="n"/>
      <c r="AE61" s="144" t="n"/>
      <c r="AF61" s="144" t="n"/>
      <c r="AG61" s="144" t="n"/>
      <c r="AH61" s="144" t="n"/>
      <c r="AI61" s="144" t="n"/>
      <c r="AJ61" s="144" t="n"/>
      <c r="AK61" s="144" t="n"/>
      <c r="AL61" s="144" t="n"/>
      <c r="AM61" s="144" t="n"/>
      <c r="AN61" s="144" t="n"/>
      <c r="AO61" s="144" t="n"/>
      <c r="AP61" s="144" t="n"/>
      <c r="AQ61" s="144" t="n"/>
      <c r="AR61" s="144" t="n"/>
      <c r="AS61" s="144" t="n"/>
      <c r="AT61" s="144" t="n"/>
      <c r="AU61" s="144" t="n"/>
      <c r="AV61" s="144" t="n"/>
      <c r="AW61" s="144" t="n"/>
      <c r="AX61" s="144" t="n"/>
      <c r="AY61" s="144" t="n"/>
      <c r="AZ61" s="144" t="n"/>
      <c r="BA61" s="144" t="n"/>
      <c r="BB61" s="340" t="n"/>
      <c r="BC61" s="88" t="n"/>
    </row>
    <row r="62" ht="15" customHeight="1">
      <c r="A62" s="86" t="n"/>
      <c r="B62" s="86" t="n"/>
      <c r="C62" s="290" t="n"/>
      <c r="D62" s="258" t="n"/>
      <c r="E62" s="267" t="inlineStr">
        <is>
          <t>PM-14</t>
        </is>
      </c>
      <c r="F62" s="268" t="n"/>
      <c r="G62" s="268" t="n"/>
      <c r="H62" s="268" t="n"/>
      <c r="I62" s="268" t="n"/>
      <c r="J62" s="268" t="n"/>
      <c r="K62" s="269" t="n"/>
      <c r="L62" s="270" t="n">
        <v>2</v>
      </c>
      <c r="M62" s="268" t="n"/>
      <c r="N62" s="268" t="n"/>
      <c r="O62" s="268" t="n"/>
      <c r="P62" s="268" t="n"/>
      <c r="Q62" s="269" t="n"/>
      <c r="R62" s="276" t="n">
        <v>4.62</v>
      </c>
      <c r="S62" s="268" t="n"/>
      <c r="T62" s="268" t="n"/>
      <c r="U62" s="268" t="n"/>
      <c r="V62" s="268" t="n"/>
      <c r="W62" s="269" t="n"/>
      <c r="X62" s="339" t="n"/>
      <c r="Y62" s="144" t="n"/>
      <c r="Z62" s="144" t="n"/>
      <c r="AA62" s="144" t="n"/>
      <c r="AB62" s="144" t="n"/>
      <c r="AC62" s="144" t="n"/>
      <c r="AD62" s="144" t="n"/>
      <c r="AE62" s="144" t="n"/>
      <c r="AF62" s="144" t="n"/>
      <c r="AG62" s="144" t="n"/>
      <c r="AH62" s="144" t="n"/>
      <c r="AI62" s="144" t="n"/>
      <c r="AJ62" s="144" t="n"/>
      <c r="AK62" s="144" t="n"/>
      <c r="AL62" s="144" t="n"/>
      <c r="AM62" s="144" t="n"/>
      <c r="AN62" s="144" t="n"/>
      <c r="AO62" s="144" t="n"/>
      <c r="AP62" s="144" t="n"/>
      <c r="AQ62" s="144" t="n"/>
      <c r="AR62" s="144" t="n"/>
      <c r="AS62" s="144" t="n"/>
      <c r="AT62" s="144" t="n"/>
      <c r="AU62" s="144" t="n"/>
      <c r="AV62" s="144" t="n"/>
      <c r="AW62" s="144" t="n"/>
      <c r="AX62" s="144" t="n"/>
      <c r="AY62" s="144" t="n"/>
      <c r="AZ62" s="144" t="n"/>
      <c r="BA62" s="144" t="n"/>
      <c r="BB62" s="340" t="n"/>
      <c r="BC62" s="88" t="n"/>
    </row>
    <row r="63" ht="15" customHeight="1">
      <c r="A63" s="86" t="n"/>
      <c r="B63" s="86" t="n"/>
      <c r="C63" s="290" t="n"/>
      <c r="D63" s="258" t="n"/>
      <c r="E63" s="267" t="inlineStr">
        <is>
          <t>PM-15</t>
        </is>
      </c>
      <c r="F63" s="268" t="n"/>
      <c r="G63" s="268" t="n"/>
      <c r="H63" s="268" t="n"/>
      <c r="I63" s="268" t="n"/>
      <c r="J63" s="268" t="n"/>
      <c r="K63" s="269" t="n"/>
      <c r="L63" s="270" t="n">
        <v>2</v>
      </c>
      <c r="M63" s="268" t="n"/>
      <c r="N63" s="268" t="n"/>
      <c r="O63" s="268" t="n"/>
      <c r="P63" s="268" t="n"/>
      <c r="Q63" s="269" t="n"/>
      <c r="R63" s="276" t="n">
        <v>6.53</v>
      </c>
      <c r="S63" s="268" t="n"/>
      <c r="T63" s="268" t="n"/>
      <c r="U63" s="268" t="n"/>
      <c r="V63" s="268" t="n"/>
      <c r="W63" s="269" t="n"/>
      <c r="X63" s="339" t="n"/>
      <c r="Y63" s="144" t="n"/>
      <c r="Z63" s="144" t="n"/>
      <c r="AA63" s="144" t="n"/>
      <c r="AB63" s="144" t="n"/>
      <c r="AC63" s="144" t="n"/>
      <c r="AD63" s="144" t="n"/>
      <c r="AE63" s="144" t="n"/>
      <c r="AF63" s="144" t="n"/>
      <c r="AG63" s="144" t="n"/>
      <c r="AH63" s="144" t="n"/>
      <c r="AI63" s="144" t="n"/>
      <c r="AJ63" s="144" t="n"/>
      <c r="AK63" s="144" t="n"/>
      <c r="AL63" s="144" t="n"/>
      <c r="AM63" s="144" t="n"/>
      <c r="AN63" s="144" t="n"/>
      <c r="AO63" s="144" t="n"/>
      <c r="AP63" s="144" t="n"/>
      <c r="AQ63" s="144" t="n"/>
      <c r="AR63" s="144" t="n"/>
      <c r="AS63" s="144" t="n"/>
      <c r="AT63" s="144" t="n"/>
      <c r="AU63" s="144" t="n"/>
      <c r="AV63" s="144" t="n"/>
      <c r="AW63" s="144" t="n"/>
      <c r="AX63" s="144" t="n"/>
      <c r="AY63" s="144" t="n"/>
      <c r="AZ63" s="144" t="n"/>
      <c r="BA63" s="144" t="n"/>
      <c r="BB63" s="340" t="n"/>
      <c r="BC63" s="88" t="n"/>
    </row>
    <row r="64" ht="15" customHeight="1">
      <c r="A64" s="86" t="n"/>
      <c r="B64" s="86" t="n"/>
      <c r="C64" s="290" t="n"/>
      <c r="D64" s="258" t="n"/>
      <c r="E64" s="267" t="inlineStr">
        <is>
          <t>PM-16</t>
        </is>
      </c>
      <c r="F64" s="268" t="n"/>
      <c r="G64" s="268" t="n"/>
      <c r="H64" s="268" t="n"/>
      <c r="I64" s="268" t="n"/>
      <c r="J64" s="268" t="n"/>
      <c r="K64" s="269" t="n"/>
      <c r="L64" s="270" t="n">
        <v>2</v>
      </c>
      <c r="M64" s="268" t="n"/>
      <c r="N64" s="268" t="n"/>
      <c r="O64" s="268" t="n"/>
      <c r="P64" s="268" t="n"/>
      <c r="Q64" s="269" t="n"/>
      <c r="R64" s="276" t="n">
        <v>21.85</v>
      </c>
      <c r="S64" s="268" t="n"/>
      <c r="T64" s="268" t="n"/>
      <c r="U64" s="268" t="n"/>
      <c r="V64" s="268" t="n"/>
      <c r="W64" s="269" t="n"/>
      <c r="X64" s="339" t="n"/>
      <c r="Y64" s="144" t="n"/>
      <c r="Z64" s="144" t="n"/>
      <c r="AA64" s="144" t="n"/>
      <c r="AB64" s="144" t="n"/>
      <c r="AC64" s="144" t="n"/>
      <c r="AD64" s="144" t="n"/>
      <c r="AE64" s="144" t="n"/>
      <c r="AF64" s="144" t="n"/>
      <c r="AG64" s="144" t="n"/>
      <c r="AH64" s="144" t="n"/>
      <c r="AI64" s="144" t="n"/>
      <c r="AJ64" s="144" t="n"/>
      <c r="AK64" s="144" t="n"/>
      <c r="AL64" s="144" t="n"/>
      <c r="AM64" s="144" t="n"/>
      <c r="AN64" s="144" t="n"/>
      <c r="AO64" s="144" t="n"/>
      <c r="AP64" s="144" t="n"/>
      <c r="AQ64" s="144" t="n"/>
      <c r="AR64" s="144" t="n"/>
      <c r="AS64" s="144" t="n"/>
      <c r="AT64" s="144" t="n"/>
      <c r="AU64" s="144" t="n"/>
      <c r="AV64" s="144" t="n"/>
      <c r="AW64" s="144" t="n"/>
      <c r="AX64" s="144" t="n"/>
      <c r="AY64" s="144" t="n"/>
      <c r="AZ64" s="144" t="n"/>
      <c r="BA64" s="144" t="n"/>
      <c r="BB64" s="340" t="n"/>
      <c r="BC64" s="88" t="n"/>
    </row>
    <row r="65" ht="15" customHeight="1">
      <c r="A65" s="86" t="n"/>
      <c r="B65" s="86" t="n"/>
      <c r="C65" s="290" t="n"/>
      <c r="D65" s="258" t="n"/>
      <c r="E65" s="267" t="inlineStr">
        <is>
          <t>PM-17</t>
        </is>
      </c>
      <c r="F65" s="268" t="n"/>
      <c r="G65" s="268" t="n"/>
      <c r="H65" s="268" t="n"/>
      <c r="I65" s="268" t="n"/>
      <c r="J65" s="268" t="n"/>
      <c r="K65" s="269" t="n"/>
      <c r="L65" s="270" t="n">
        <v>2</v>
      </c>
      <c r="M65" s="268" t="n"/>
      <c r="N65" s="268" t="n"/>
      <c r="O65" s="268" t="n"/>
      <c r="P65" s="268" t="n"/>
      <c r="Q65" s="269" t="n"/>
      <c r="R65" s="276" t="n">
        <v>13.07</v>
      </c>
      <c r="S65" s="268" t="n"/>
      <c r="T65" s="268" t="n"/>
      <c r="U65" s="268" t="n"/>
      <c r="V65" s="268" t="n"/>
      <c r="W65" s="269" t="n"/>
      <c r="X65" s="339" t="n"/>
      <c r="Y65" s="144" t="n"/>
      <c r="Z65" s="144" t="n"/>
      <c r="AA65" s="144" t="n"/>
      <c r="AB65" s="144" t="n"/>
      <c r="AC65" s="144" t="n"/>
      <c r="AD65" s="144" t="n"/>
      <c r="AE65" s="144" t="n"/>
      <c r="AF65" s="144" t="n"/>
      <c r="AG65" s="144" t="n"/>
      <c r="AH65" s="144" t="n"/>
      <c r="AI65" s="144" t="n"/>
      <c r="AJ65" s="144" t="n"/>
      <c r="AK65" s="144" t="n"/>
      <c r="AL65" s="144" t="n"/>
      <c r="AM65" s="144" t="n"/>
      <c r="AN65" s="144" t="n"/>
      <c r="AO65" s="144" t="n"/>
      <c r="AP65" s="144" t="n"/>
      <c r="AQ65" s="144" t="n"/>
      <c r="AR65" s="144" t="n"/>
      <c r="AS65" s="144" t="n"/>
      <c r="AT65" s="144" t="n"/>
      <c r="AU65" s="144" t="n"/>
      <c r="AV65" s="144" t="n"/>
      <c r="AW65" s="144" t="n"/>
      <c r="AX65" s="144" t="n"/>
      <c r="AY65" s="144" t="n"/>
      <c r="AZ65" s="144" t="n"/>
      <c r="BA65" s="144" t="n"/>
      <c r="BB65" s="340" t="n"/>
      <c r="BC65" s="88" t="n"/>
    </row>
    <row r="66" ht="15" customHeight="1">
      <c r="A66" s="86" t="n"/>
      <c r="B66" s="86" t="n"/>
      <c r="C66" s="290" t="n"/>
      <c r="D66" s="258" t="n"/>
      <c r="E66" s="267" t="inlineStr">
        <is>
          <t>PM-18</t>
        </is>
      </c>
      <c r="F66" s="268" t="n"/>
      <c r="G66" s="268" t="n"/>
      <c r="H66" s="268" t="n"/>
      <c r="I66" s="268" t="n"/>
      <c r="J66" s="268" t="n"/>
      <c r="K66" s="269" t="n"/>
      <c r="L66" s="270" t="n">
        <v>2</v>
      </c>
      <c r="M66" s="268" t="n"/>
      <c r="N66" s="268" t="n"/>
      <c r="O66" s="268" t="n"/>
      <c r="P66" s="268" t="n"/>
      <c r="Q66" s="269" t="n"/>
      <c r="R66" s="276" t="n">
        <v>15.75</v>
      </c>
      <c r="S66" s="268" t="n"/>
      <c r="T66" s="268" t="n"/>
      <c r="U66" s="268" t="n"/>
      <c r="V66" s="268" t="n"/>
      <c r="W66" s="269" t="n"/>
      <c r="X66" s="339" t="n"/>
      <c r="Y66" s="144" t="n"/>
      <c r="Z66" s="144" t="n"/>
      <c r="AA66" s="144" t="n"/>
      <c r="AB66" s="144" t="n"/>
      <c r="AC66" s="144" t="n"/>
      <c r="AD66" s="144" t="n"/>
      <c r="AE66" s="144" t="n"/>
      <c r="AF66" s="144" t="n"/>
      <c r="AG66" s="144" t="n"/>
      <c r="AH66" s="144" t="n"/>
      <c r="AI66" s="144" t="n"/>
      <c r="AJ66" s="144" t="n"/>
      <c r="AK66" s="144" t="n"/>
      <c r="AL66" s="144" t="n"/>
      <c r="AM66" s="144" t="n"/>
      <c r="AN66" s="144" t="n"/>
      <c r="AO66" s="144" t="n"/>
      <c r="AP66" s="144" t="n"/>
      <c r="AQ66" s="144" t="n"/>
      <c r="AR66" s="144" t="n"/>
      <c r="AS66" s="144" t="n"/>
      <c r="AT66" s="144" t="n"/>
      <c r="AU66" s="144" t="n"/>
      <c r="AV66" s="144" t="n"/>
      <c r="AW66" s="144" t="n"/>
      <c r="AX66" s="144" t="n"/>
      <c r="AY66" s="144" t="n"/>
      <c r="AZ66" s="144" t="n"/>
      <c r="BA66" s="144" t="n"/>
      <c r="BB66" s="340" t="n"/>
      <c r="BC66" s="88" t="n"/>
    </row>
    <row r="67" ht="15" customHeight="1">
      <c r="A67" s="86" t="n"/>
      <c r="B67" s="86" t="n"/>
      <c r="C67" s="290" t="n"/>
      <c r="D67" s="258" t="n"/>
      <c r="E67" s="267" t="inlineStr">
        <is>
          <t>PM-19</t>
        </is>
      </c>
      <c r="F67" s="268" t="n"/>
      <c r="G67" s="268" t="n"/>
      <c r="H67" s="268" t="n"/>
      <c r="I67" s="268" t="n"/>
      <c r="J67" s="268" t="n"/>
      <c r="K67" s="269" t="n"/>
      <c r="L67" s="270" t="n">
        <v>2</v>
      </c>
      <c r="M67" s="268" t="n"/>
      <c r="N67" s="268" t="n"/>
      <c r="O67" s="268" t="n"/>
      <c r="P67" s="268" t="n"/>
      <c r="Q67" s="269" t="n"/>
      <c r="R67" s="276" t="n">
        <v>19.1</v>
      </c>
      <c r="S67" s="268" t="n"/>
      <c r="T67" s="268" t="n"/>
      <c r="U67" s="268" t="n"/>
      <c r="V67" s="268" t="n"/>
      <c r="W67" s="269" t="n"/>
      <c r="X67" s="339" t="n"/>
      <c r="Y67" s="144" t="n"/>
      <c r="Z67" s="144" t="n"/>
      <c r="AA67" s="144" t="n"/>
      <c r="AB67" s="144" t="n"/>
      <c r="AC67" s="144" t="n"/>
      <c r="AD67" s="144" t="n"/>
      <c r="AE67" s="144" t="n"/>
      <c r="AF67" s="144" t="n"/>
      <c r="AG67" s="144" t="n"/>
      <c r="AH67" s="144" t="n"/>
      <c r="AI67" s="144" t="n"/>
      <c r="AJ67" s="144" t="n"/>
      <c r="AK67" s="144" t="n"/>
      <c r="AL67" s="144" t="n"/>
      <c r="AM67" s="144" t="n"/>
      <c r="AN67" s="144" t="n"/>
      <c r="AO67" s="144" t="n"/>
      <c r="AP67" s="144" t="n"/>
      <c r="AQ67" s="144" t="n"/>
      <c r="AR67" s="144" t="n"/>
      <c r="AS67" s="144" t="n"/>
      <c r="AT67" s="144" t="n"/>
      <c r="AU67" s="144" t="n"/>
      <c r="AV67" s="144" t="n"/>
      <c r="AW67" s="144" t="n"/>
      <c r="AX67" s="144" t="n"/>
      <c r="AY67" s="144" t="n"/>
      <c r="AZ67" s="144" t="n"/>
      <c r="BA67" s="144" t="n"/>
      <c r="BB67" s="340" t="n"/>
      <c r="BC67" s="88" t="n"/>
    </row>
    <row r="68" ht="15" customHeight="1">
      <c r="A68" s="86" t="n"/>
      <c r="B68" s="86" t="n"/>
      <c r="C68" s="290" t="n"/>
      <c r="D68" s="258" t="n"/>
      <c r="E68" s="267" t="inlineStr">
        <is>
          <t>PM-20</t>
        </is>
      </c>
      <c r="F68" s="268" t="n"/>
      <c r="G68" s="268" t="n"/>
      <c r="H68" s="268" t="n"/>
      <c r="I68" s="268" t="n"/>
      <c r="J68" s="268" t="n"/>
      <c r="K68" s="269" t="n"/>
      <c r="L68" s="270" t="n">
        <v>2</v>
      </c>
      <c r="M68" s="268" t="n"/>
      <c r="N68" s="268" t="n"/>
      <c r="O68" s="268" t="n"/>
      <c r="P68" s="268" t="n"/>
      <c r="Q68" s="269" t="n"/>
      <c r="R68" s="276" t="n">
        <v>5</v>
      </c>
      <c r="S68" s="268" t="n"/>
      <c r="T68" s="268" t="n"/>
      <c r="U68" s="268" t="n"/>
      <c r="V68" s="268" t="n"/>
      <c r="W68" s="269" t="n"/>
      <c r="X68" s="339" t="n"/>
      <c r="Y68" s="144" t="n"/>
      <c r="Z68" s="144" t="n"/>
      <c r="AA68" s="144" t="n"/>
      <c r="AB68" s="144" t="n"/>
      <c r="AC68" s="144" t="n"/>
      <c r="AD68" s="144" t="n"/>
      <c r="AE68" s="144" t="n"/>
      <c r="AF68" s="144" t="n"/>
      <c r="AG68" s="144" t="n"/>
      <c r="AH68" s="144" t="n"/>
      <c r="AI68" s="144" t="n"/>
      <c r="AJ68" s="144" t="n"/>
      <c r="AK68" s="144" t="n"/>
      <c r="AL68" s="144" t="n"/>
      <c r="AM68" s="144" t="n"/>
      <c r="AN68" s="144" t="n"/>
      <c r="AO68" s="144" t="n"/>
      <c r="AP68" s="144" t="n"/>
      <c r="AQ68" s="144" t="n"/>
      <c r="AR68" s="144" t="n"/>
      <c r="AS68" s="144" t="n"/>
      <c r="AT68" s="144" t="n"/>
      <c r="AU68" s="144" t="n"/>
      <c r="AV68" s="144" t="n"/>
      <c r="AW68" s="144" t="n"/>
      <c r="AX68" s="144" t="n"/>
      <c r="AY68" s="144" t="n"/>
      <c r="AZ68" s="144" t="n"/>
      <c r="BA68" s="144" t="n"/>
      <c r="BB68" s="340" t="n"/>
      <c r="BC68" s="88" t="n"/>
    </row>
    <row r="69" ht="15" customHeight="1">
      <c r="A69" s="86" t="n"/>
      <c r="B69" s="86" t="n"/>
      <c r="C69" s="290" t="n"/>
      <c r="D69" s="258" t="n"/>
      <c r="E69" s="267" t="inlineStr">
        <is>
          <t>PM-10R</t>
        </is>
      </c>
      <c r="F69" s="268" t="n"/>
      <c r="G69" s="268" t="n"/>
      <c r="H69" s="268" t="n"/>
      <c r="I69" s="268" t="n"/>
      <c r="J69" s="268" t="n"/>
      <c r="K69" s="269" t="n"/>
      <c r="L69" s="270" t="n">
        <v>2</v>
      </c>
      <c r="M69" s="268" t="n"/>
      <c r="N69" s="268" t="n"/>
      <c r="O69" s="268" t="n"/>
      <c r="P69" s="268" t="n"/>
      <c r="Q69" s="269" t="n"/>
      <c r="R69" s="276" t="n">
        <v>6</v>
      </c>
      <c r="S69" s="268" t="n"/>
      <c r="T69" s="268" t="n"/>
      <c r="U69" s="268" t="n"/>
      <c r="V69" s="268" t="n"/>
      <c r="W69" s="269" t="n"/>
      <c r="X69" s="339" t="n"/>
      <c r="Y69" s="144" t="n"/>
      <c r="Z69" s="144" t="n"/>
      <c r="AA69" s="144" t="n"/>
      <c r="AB69" s="144" t="n"/>
      <c r="AC69" s="144" t="n"/>
      <c r="AD69" s="144" t="n"/>
      <c r="AE69" s="144" t="n"/>
      <c r="AF69" s="144" t="n"/>
      <c r="AG69" s="144" t="n"/>
      <c r="AH69" s="144" t="n"/>
      <c r="AI69" s="144" t="n"/>
      <c r="AJ69" s="144" t="n"/>
      <c r="AK69" s="144" t="n"/>
      <c r="AL69" s="144" t="n"/>
      <c r="AM69" s="144" t="n"/>
      <c r="AN69" s="144" t="n"/>
      <c r="AO69" s="144" t="n"/>
      <c r="AP69" s="144" t="n"/>
      <c r="AQ69" s="144" t="n"/>
      <c r="AR69" s="144" t="n"/>
      <c r="AS69" s="144" t="n"/>
      <c r="AT69" s="144" t="n"/>
      <c r="AU69" s="144" t="n"/>
      <c r="AV69" s="144" t="n"/>
      <c r="AW69" s="144" t="n"/>
      <c r="AX69" s="144" t="n"/>
      <c r="AY69" s="144" t="n"/>
      <c r="AZ69" s="144" t="n"/>
      <c r="BA69" s="144" t="n"/>
      <c r="BB69" s="340" t="n"/>
      <c r="BC69" s="88" t="n"/>
    </row>
    <row r="70" ht="15" customHeight="1">
      <c r="A70" s="86" t="n"/>
      <c r="B70" s="86" t="n"/>
      <c r="C70" s="290" t="n"/>
      <c r="D70" s="258" t="n"/>
      <c r="E70" s="267" t="inlineStr">
        <is>
          <t>BC-01</t>
        </is>
      </c>
      <c r="F70" s="268" t="n"/>
      <c r="G70" s="268" t="n"/>
      <c r="H70" s="268" t="n"/>
      <c r="I70" s="268" t="n"/>
      <c r="J70" s="268" t="n"/>
      <c r="K70" s="269" t="n"/>
      <c r="L70" s="297" t="inlineStr">
        <is>
          <t>-</t>
        </is>
      </c>
      <c r="M70" s="268" t="n"/>
      <c r="N70" s="268" t="n"/>
      <c r="O70" s="268" t="n"/>
      <c r="P70" s="268" t="n"/>
      <c r="Q70" s="269" t="n"/>
      <c r="R70" s="297" t="inlineStr">
        <is>
          <t>-</t>
        </is>
      </c>
      <c r="S70" s="268" t="n"/>
      <c r="T70" s="268" t="n"/>
      <c r="U70" s="268" t="n"/>
      <c r="V70" s="268" t="n"/>
      <c r="W70" s="269" t="n"/>
      <c r="X70" s="339" t="n"/>
      <c r="Y70" s="144" t="n"/>
      <c r="Z70" s="144" t="n"/>
      <c r="AA70" s="144" t="n"/>
      <c r="AB70" s="144" t="n"/>
      <c r="AC70" s="144" t="n"/>
      <c r="AD70" s="144" t="n"/>
      <c r="AE70" s="144" t="n"/>
      <c r="AF70" s="144" t="n"/>
      <c r="AG70" s="144" t="n"/>
      <c r="AH70" s="144" t="n"/>
      <c r="AI70" s="144" t="n"/>
      <c r="AJ70" s="144" t="n"/>
      <c r="AK70" s="144" t="n"/>
      <c r="AL70" s="144" t="n"/>
      <c r="AM70" s="144" t="n"/>
      <c r="AN70" s="144" t="n"/>
      <c r="AO70" s="144" t="n"/>
      <c r="AP70" s="144" t="n"/>
      <c r="AQ70" s="144" t="n"/>
      <c r="AR70" s="144" t="n"/>
      <c r="AS70" s="144" t="n"/>
      <c r="AT70" s="144" t="n"/>
      <c r="AU70" s="144" t="n"/>
      <c r="AV70" s="144" t="n"/>
      <c r="AW70" s="144" t="n"/>
      <c r="AX70" s="144" t="n"/>
      <c r="AY70" s="144" t="n"/>
      <c r="AZ70" s="144" t="n"/>
      <c r="BA70" s="144" t="n"/>
      <c r="BB70" s="340" t="n"/>
      <c r="BC70" s="88" t="n"/>
    </row>
    <row r="71" ht="15" customHeight="1" thickBot="1">
      <c r="A71" s="86" t="n"/>
      <c r="B71" s="86" t="n"/>
      <c r="C71" s="290" t="n"/>
      <c r="D71" s="258" t="n"/>
      <c r="E71" s="359" t="inlineStr">
        <is>
          <t>BE-01</t>
        </is>
      </c>
      <c r="F71" s="309" t="n"/>
      <c r="G71" s="309" t="n"/>
      <c r="H71" s="309" t="n"/>
      <c r="I71" s="309" t="n"/>
      <c r="J71" s="309" t="n"/>
      <c r="K71" s="310" t="n"/>
      <c r="L71" s="308" t="inlineStr">
        <is>
          <t>-</t>
        </is>
      </c>
      <c r="M71" s="309" t="n"/>
      <c r="N71" s="309" t="n"/>
      <c r="O71" s="309" t="n"/>
      <c r="P71" s="309" t="n"/>
      <c r="Q71" s="310" t="n"/>
      <c r="R71" s="308" t="inlineStr">
        <is>
          <t>-</t>
        </is>
      </c>
      <c r="S71" s="309" t="n"/>
      <c r="T71" s="309" t="n"/>
      <c r="U71" s="309" t="n"/>
      <c r="V71" s="309" t="n"/>
      <c r="W71" s="310" t="n"/>
      <c r="X71" s="341" t="n"/>
      <c r="Y71" s="342" t="n"/>
      <c r="Z71" s="342" t="n"/>
      <c r="AA71" s="342" t="n"/>
      <c r="AB71" s="342" t="n"/>
      <c r="AC71" s="342" t="n"/>
      <c r="AD71" s="342" t="n"/>
      <c r="AE71" s="342" t="n"/>
      <c r="AF71" s="342" t="n"/>
      <c r="AG71" s="342" t="n"/>
      <c r="AH71" s="342" t="n"/>
      <c r="AI71" s="342" t="n"/>
      <c r="AJ71" s="342" t="n"/>
      <c r="AK71" s="342" t="n"/>
      <c r="AL71" s="342" t="n"/>
      <c r="AM71" s="342" t="n"/>
      <c r="AN71" s="342" t="n"/>
      <c r="AO71" s="342" t="n"/>
      <c r="AP71" s="342" t="n"/>
      <c r="AQ71" s="342" t="n"/>
      <c r="AR71" s="342" t="n"/>
      <c r="AS71" s="342" t="n"/>
      <c r="AT71" s="342" t="n"/>
      <c r="AU71" s="342" t="n"/>
      <c r="AV71" s="342" t="n"/>
      <c r="AW71" s="342" t="n"/>
      <c r="AX71" s="342" t="n"/>
      <c r="AY71" s="342" t="n"/>
      <c r="AZ71" s="342" t="n"/>
      <c r="BA71" s="342" t="n"/>
      <c r="BB71" s="343" t="n"/>
      <c r="BC71" s="88" t="n"/>
    </row>
    <row r="72">
      <c r="A72" s="86" t="n"/>
      <c r="B72" s="86" t="n"/>
      <c r="C72" s="259" t="n"/>
      <c r="D72" s="256" t="n"/>
      <c r="E72" s="277" t="n"/>
      <c r="F72" s="272" t="n"/>
      <c r="G72" s="272" t="n"/>
      <c r="H72" s="272" t="n"/>
      <c r="I72" s="272" t="n"/>
      <c r="J72" s="272" t="n"/>
      <c r="K72" s="273" t="n"/>
      <c r="L72" s="277" t="n"/>
      <c r="M72" s="272" t="n"/>
      <c r="N72" s="272" t="n"/>
      <c r="O72" s="272" t="n"/>
      <c r="P72" s="272" t="n"/>
      <c r="Q72" s="273" t="n"/>
      <c r="R72" s="277" t="n"/>
      <c r="S72" s="272" t="n"/>
      <c r="T72" s="272" t="n"/>
      <c r="U72" s="272" t="n"/>
      <c r="V72" s="272" t="n"/>
      <c r="W72" s="273" t="n"/>
      <c r="X72" s="271" t="n"/>
      <c r="Y72" s="272" t="n"/>
      <c r="Z72" s="272" t="n"/>
      <c r="AA72" s="272" t="n"/>
      <c r="AB72" s="272" t="n"/>
      <c r="AC72" s="272" t="n"/>
      <c r="AD72" s="272" t="n"/>
      <c r="AE72" s="272" t="n"/>
      <c r="AF72" s="272" t="n"/>
      <c r="AG72" s="272" t="n"/>
      <c r="AH72" s="272" t="n"/>
      <c r="AI72" s="272" t="n"/>
      <c r="AJ72" s="272" t="n"/>
      <c r="AK72" s="272" t="n"/>
      <c r="AL72" s="272" t="n"/>
      <c r="AM72" s="272" t="n"/>
      <c r="AN72" s="272" t="n"/>
      <c r="AO72" s="272" t="n"/>
      <c r="AP72" s="272" t="n"/>
      <c r="AQ72" s="272" t="n"/>
      <c r="AR72" s="272" t="n"/>
      <c r="AS72" s="272" t="n"/>
      <c r="AT72" s="272" t="n"/>
      <c r="AU72" s="272" t="n"/>
      <c r="AV72" s="272" t="n"/>
      <c r="AW72" s="272" t="n"/>
      <c r="AX72" s="272" t="n"/>
      <c r="AY72" s="272" t="n"/>
      <c r="AZ72" s="272" t="n"/>
      <c r="BA72" s="272" t="n"/>
      <c r="BB72" s="273" t="n"/>
      <c r="BC72" s="88" t="n"/>
    </row>
    <row r="73">
      <c r="A73" s="86" t="n"/>
      <c r="B73" s="86" t="n"/>
      <c r="C73" s="259" t="n"/>
      <c r="D73" s="256" t="n"/>
      <c r="E73" s="255" t="n"/>
      <c r="F73" s="258" t="n"/>
      <c r="G73" s="258" t="n"/>
      <c r="H73" s="258" t="n"/>
      <c r="I73" s="258" t="n"/>
      <c r="J73" s="258" t="n"/>
      <c r="K73" s="256" t="n"/>
      <c r="L73" s="255" t="n"/>
      <c r="M73" s="258" t="n"/>
      <c r="N73" s="258" t="n"/>
      <c r="O73" s="258" t="n"/>
      <c r="P73" s="258" t="n"/>
      <c r="Q73" s="256" t="n"/>
      <c r="R73" s="255" t="n"/>
      <c r="S73" s="258" t="n"/>
      <c r="T73" s="258" t="n"/>
      <c r="U73" s="258" t="n"/>
      <c r="V73" s="258" t="n"/>
      <c r="W73" s="256" t="n"/>
      <c r="X73" s="259" t="n"/>
      <c r="Y73" s="258" t="n"/>
      <c r="Z73" s="258" t="n"/>
      <c r="AA73" s="258" t="n"/>
      <c r="AB73" s="258" t="n"/>
      <c r="AC73" s="258" t="n"/>
      <c r="AD73" s="258" t="n"/>
      <c r="AE73" s="258" t="n"/>
      <c r="AF73" s="258" t="n"/>
      <c r="AG73" s="258" t="n"/>
      <c r="AH73" s="258" t="n"/>
      <c r="AI73" s="258" t="n"/>
      <c r="AJ73" s="258" t="n"/>
      <c r="AK73" s="258" t="n"/>
      <c r="AL73" s="258" t="n"/>
      <c r="AM73" s="258" t="n"/>
      <c r="AN73" s="258" t="n"/>
      <c r="AO73" s="258" t="n"/>
      <c r="AP73" s="258" t="n"/>
      <c r="AQ73" s="258" t="n"/>
      <c r="AR73" s="258" t="n"/>
      <c r="AS73" s="258" t="n"/>
      <c r="AT73" s="258" t="n"/>
      <c r="AU73" s="258" t="n"/>
      <c r="AV73" s="258" t="n"/>
      <c r="AW73" s="258" t="n"/>
      <c r="AX73" s="258" t="n"/>
      <c r="AY73" s="258" t="n"/>
      <c r="AZ73" s="258" t="n"/>
      <c r="BA73" s="258" t="n"/>
      <c r="BB73" s="256" t="n"/>
      <c r="BC73" s="88" t="n"/>
    </row>
    <row r="74">
      <c r="A74" s="86" t="n"/>
      <c r="B74" s="86" t="n"/>
      <c r="C74" s="259" t="n"/>
      <c r="D74" s="256" t="n"/>
      <c r="E74" s="255" t="n"/>
      <c r="F74" s="258" t="n"/>
      <c r="G74" s="258" t="n"/>
      <c r="H74" s="258" t="n"/>
      <c r="I74" s="258" t="n"/>
      <c r="J74" s="258" t="n"/>
      <c r="K74" s="256" t="n"/>
      <c r="L74" s="255" t="n"/>
      <c r="M74" s="258" t="n"/>
      <c r="N74" s="258" t="n"/>
      <c r="O74" s="258" t="n"/>
      <c r="P74" s="258" t="n"/>
      <c r="Q74" s="256" t="n"/>
      <c r="R74" s="255" t="n"/>
      <c r="S74" s="258" t="n"/>
      <c r="T74" s="258" t="n"/>
      <c r="U74" s="258" t="n"/>
      <c r="V74" s="258" t="n"/>
      <c r="W74" s="256" t="n"/>
      <c r="X74" s="259" t="n"/>
      <c r="Y74" s="258" t="n"/>
      <c r="Z74" s="258" t="n"/>
      <c r="AA74" s="258" t="n"/>
      <c r="AB74" s="258" t="n"/>
      <c r="AC74" s="258" t="n"/>
      <c r="AD74" s="258" t="n"/>
      <c r="AE74" s="258" t="n"/>
      <c r="AF74" s="258" t="n"/>
      <c r="AG74" s="258" t="n"/>
      <c r="AH74" s="258" t="n"/>
      <c r="AI74" s="258" t="n"/>
      <c r="AJ74" s="258" t="n"/>
      <c r="AK74" s="258" t="n"/>
      <c r="AL74" s="258" t="n"/>
      <c r="AM74" s="258" t="n"/>
      <c r="AN74" s="258" t="n"/>
      <c r="AO74" s="258" t="n"/>
      <c r="AP74" s="258" t="n"/>
      <c r="AQ74" s="258" t="n"/>
      <c r="AR74" s="258" t="n"/>
      <c r="AS74" s="258" t="n"/>
      <c r="AT74" s="258" t="n"/>
      <c r="AU74" s="258" t="n"/>
      <c r="AV74" s="258" t="n"/>
      <c r="AW74" s="258" t="n"/>
      <c r="AX74" s="258" t="n"/>
      <c r="AY74" s="258" t="n"/>
      <c r="AZ74" s="258" t="n"/>
      <c r="BA74" s="258" t="n"/>
      <c r="BB74" s="256" t="n"/>
      <c r="BC74" s="88" t="n"/>
    </row>
    <row r="75">
      <c r="A75" s="86" t="n"/>
      <c r="B75" s="86" t="n"/>
      <c r="C75" s="259" t="n"/>
      <c r="D75" s="256" t="n"/>
      <c r="E75" s="255" t="n"/>
      <c r="F75" s="258" t="n"/>
      <c r="G75" s="258" t="n"/>
      <c r="H75" s="258" t="n"/>
      <c r="I75" s="258" t="n"/>
      <c r="J75" s="258" t="n"/>
      <c r="K75" s="256" t="n"/>
      <c r="L75" s="255" t="n"/>
      <c r="M75" s="258" t="n"/>
      <c r="N75" s="258" t="n"/>
      <c r="O75" s="258" t="n"/>
      <c r="P75" s="258" t="n"/>
      <c r="Q75" s="256" t="n"/>
      <c r="R75" s="255" t="n"/>
      <c r="S75" s="258" t="n"/>
      <c r="T75" s="258" t="n"/>
      <c r="U75" s="258" t="n"/>
      <c r="V75" s="258" t="n"/>
      <c r="W75" s="256" t="n"/>
      <c r="X75" s="259" t="n"/>
      <c r="Y75" s="258" t="n"/>
      <c r="Z75" s="258" t="n"/>
      <c r="AA75" s="258" t="n"/>
      <c r="AB75" s="258" t="n"/>
      <c r="AC75" s="258" t="n"/>
      <c r="AD75" s="258" t="n"/>
      <c r="AE75" s="258" t="n"/>
      <c r="AF75" s="258" t="n"/>
      <c r="AG75" s="258" t="n"/>
      <c r="AH75" s="258" t="n"/>
      <c r="AI75" s="258" t="n"/>
      <c r="AJ75" s="258" t="n"/>
      <c r="AK75" s="258" t="n"/>
      <c r="AL75" s="258" t="n"/>
      <c r="AM75" s="258" t="n"/>
      <c r="AN75" s="258" t="n"/>
      <c r="AO75" s="258" t="n"/>
      <c r="AP75" s="258" t="n"/>
      <c r="AQ75" s="258" t="n"/>
      <c r="AR75" s="258" t="n"/>
      <c r="AS75" s="258" t="n"/>
      <c r="AT75" s="258" t="n"/>
      <c r="AU75" s="258" t="n"/>
      <c r="AV75" s="258" t="n"/>
      <c r="AW75" s="258" t="n"/>
      <c r="AX75" s="258" t="n"/>
      <c r="AY75" s="258" t="n"/>
      <c r="AZ75" s="258" t="n"/>
      <c r="BA75" s="258" t="n"/>
      <c r="BB75" s="256" t="n"/>
      <c r="BC75" s="88" t="n"/>
    </row>
    <row r="76">
      <c r="A76" s="86" t="n"/>
      <c r="B76" s="86" t="n"/>
      <c r="C76" s="259" t="n"/>
      <c r="D76" s="256" t="n"/>
      <c r="E76" s="255" t="n"/>
      <c r="F76" s="258" t="n"/>
      <c r="G76" s="258" t="n"/>
      <c r="H76" s="258" t="n"/>
      <c r="I76" s="258" t="n"/>
      <c r="J76" s="258" t="n"/>
      <c r="K76" s="256" t="n"/>
      <c r="L76" s="255" t="n"/>
      <c r="M76" s="258" t="n"/>
      <c r="N76" s="258" t="n"/>
      <c r="O76" s="258" t="n"/>
      <c r="P76" s="258" t="n"/>
      <c r="Q76" s="256" t="n"/>
      <c r="R76" s="255" t="n"/>
      <c r="S76" s="258" t="n"/>
      <c r="T76" s="258" t="n"/>
      <c r="U76" s="258" t="n"/>
      <c r="V76" s="258" t="n"/>
      <c r="W76" s="256" t="n"/>
      <c r="X76" s="259" t="n"/>
      <c r="Y76" s="258" t="n"/>
      <c r="Z76" s="258" t="n"/>
      <c r="AA76" s="258" t="n"/>
      <c r="AB76" s="258" t="n"/>
      <c r="AC76" s="258" t="n"/>
      <c r="AD76" s="258" t="n"/>
      <c r="AE76" s="258" t="n"/>
      <c r="AF76" s="258" t="n"/>
      <c r="AG76" s="258" t="n"/>
      <c r="AH76" s="258" t="n"/>
      <c r="AI76" s="258" t="n"/>
      <c r="AJ76" s="258" t="n"/>
      <c r="AK76" s="258" t="n"/>
      <c r="AL76" s="258" t="n"/>
      <c r="AM76" s="258" t="n"/>
      <c r="AN76" s="258" t="n"/>
      <c r="AO76" s="258" t="n"/>
      <c r="AP76" s="258" t="n"/>
      <c r="AQ76" s="258" t="n"/>
      <c r="AR76" s="258" t="n"/>
      <c r="AS76" s="258" t="n"/>
      <c r="AT76" s="258" t="n"/>
      <c r="AU76" s="258" t="n"/>
      <c r="AV76" s="258" t="n"/>
      <c r="AW76" s="258" t="n"/>
      <c r="AX76" s="258" t="n"/>
      <c r="AY76" s="258" t="n"/>
      <c r="AZ76" s="258" t="n"/>
      <c r="BA76" s="258" t="n"/>
      <c r="BB76" s="256" t="n"/>
      <c r="BC76" s="88" t="n"/>
    </row>
    <row r="77">
      <c r="A77" s="86" t="n"/>
      <c r="B77" s="86" t="n"/>
      <c r="C77" s="259" t="n"/>
      <c r="D77" s="256" t="n"/>
      <c r="E77" s="255" t="n"/>
      <c r="F77" s="258" t="n"/>
      <c r="G77" s="258" t="n"/>
      <c r="H77" s="258" t="n"/>
      <c r="I77" s="258" t="n"/>
      <c r="J77" s="258" t="n"/>
      <c r="K77" s="256" t="n"/>
      <c r="L77" s="255" t="n"/>
      <c r="M77" s="258" t="n"/>
      <c r="N77" s="258" t="n"/>
      <c r="O77" s="258" t="n"/>
      <c r="P77" s="258" t="n"/>
      <c r="Q77" s="256" t="n"/>
      <c r="R77" s="255" t="n"/>
      <c r="S77" s="258" t="n"/>
      <c r="T77" s="258" t="n"/>
      <c r="U77" s="258" t="n"/>
      <c r="V77" s="258" t="n"/>
      <c r="W77" s="256" t="n"/>
      <c r="X77" s="259" t="n"/>
      <c r="Y77" s="258" t="n"/>
      <c r="Z77" s="258" t="n"/>
      <c r="AA77" s="258" t="n"/>
      <c r="AB77" s="258" t="n"/>
      <c r="AC77" s="258" t="n"/>
      <c r="AD77" s="258" t="n"/>
      <c r="AE77" s="258" t="n"/>
      <c r="AF77" s="258" t="n"/>
      <c r="AG77" s="258" t="n"/>
      <c r="AH77" s="258" t="n"/>
      <c r="AI77" s="258" t="n"/>
      <c r="AJ77" s="258" t="n"/>
      <c r="AK77" s="258" t="n"/>
      <c r="AL77" s="258" t="n"/>
      <c r="AM77" s="258" t="n"/>
      <c r="AN77" s="258" t="n"/>
      <c r="AO77" s="258" t="n"/>
      <c r="AP77" s="258" t="n"/>
      <c r="AQ77" s="258" t="n"/>
      <c r="AR77" s="258" t="n"/>
      <c r="AS77" s="258" t="n"/>
      <c r="AT77" s="258" t="n"/>
      <c r="AU77" s="258" t="n"/>
      <c r="AV77" s="258" t="n"/>
      <c r="AW77" s="258" t="n"/>
      <c r="AX77" s="258" t="n"/>
      <c r="AY77" s="258" t="n"/>
      <c r="AZ77" s="258" t="n"/>
      <c r="BA77" s="258" t="n"/>
      <c r="BB77" s="256" t="n"/>
      <c r="BC77" s="88" t="n"/>
    </row>
    <row r="78">
      <c r="A78" s="86" t="n"/>
      <c r="B78" s="86" t="n"/>
      <c r="C78" s="259" t="n"/>
      <c r="D78" s="256" t="n"/>
      <c r="E78" s="255" t="n"/>
      <c r="F78" s="258" t="n"/>
      <c r="G78" s="258" t="n"/>
      <c r="H78" s="258" t="n"/>
      <c r="I78" s="258" t="n"/>
      <c r="J78" s="258" t="n"/>
      <c r="K78" s="256" t="n"/>
      <c r="L78" s="255" t="n"/>
      <c r="M78" s="258" t="n"/>
      <c r="N78" s="258" t="n"/>
      <c r="O78" s="258" t="n"/>
      <c r="P78" s="258" t="n"/>
      <c r="Q78" s="256" t="n"/>
      <c r="R78" s="255" t="n"/>
      <c r="S78" s="258" t="n"/>
      <c r="T78" s="258" t="n"/>
      <c r="U78" s="258" t="n"/>
      <c r="V78" s="258" t="n"/>
      <c r="W78" s="256" t="n"/>
      <c r="X78" s="259" t="n"/>
      <c r="Y78" s="258" t="n"/>
      <c r="Z78" s="258" t="n"/>
      <c r="AA78" s="258" t="n"/>
      <c r="AB78" s="258" t="n"/>
      <c r="AC78" s="258" t="n"/>
      <c r="AD78" s="258" t="n"/>
      <c r="AE78" s="258" t="n"/>
      <c r="AF78" s="258" t="n"/>
      <c r="AG78" s="258" t="n"/>
      <c r="AH78" s="258" t="n"/>
      <c r="AI78" s="258" t="n"/>
      <c r="AJ78" s="258" t="n"/>
      <c r="AK78" s="258" t="n"/>
      <c r="AL78" s="258" t="n"/>
      <c r="AM78" s="258" t="n"/>
      <c r="AN78" s="258" t="n"/>
      <c r="AO78" s="258" t="n"/>
      <c r="AP78" s="258" t="n"/>
      <c r="AQ78" s="258" t="n"/>
      <c r="AR78" s="258" t="n"/>
      <c r="AS78" s="258" t="n"/>
      <c r="AT78" s="258" t="n"/>
      <c r="AU78" s="258" t="n"/>
      <c r="AV78" s="258" t="n"/>
      <c r="AW78" s="258" t="n"/>
      <c r="AX78" s="258" t="n"/>
      <c r="AY78" s="258" t="n"/>
      <c r="AZ78" s="258" t="n"/>
      <c r="BA78" s="258" t="n"/>
      <c r="BB78" s="256" t="n"/>
      <c r="BC78" s="88" t="n"/>
    </row>
    <row r="79">
      <c r="A79" s="86" t="n"/>
      <c r="B79" s="86" t="n"/>
      <c r="C79" s="259" t="n"/>
      <c r="D79" s="256" t="n"/>
      <c r="E79" s="255" t="n"/>
      <c r="F79" s="258" t="n"/>
      <c r="G79" s="258" t="n"/>
      <c r="H79" s="258" t="n"/>
      <c r="I79" s="258" t="n"/>
      <c r="J79" s="258" t="n"/>
      <c r="K79" s="256" t="n"/>
      <c r="L79" s="255" t="n"/>
      <c r="M79" s="258" t="n"/>
      <c r="N79" s="258" t="n"/>
      <c r="O79" s="258" t="n"/>
      <c r="P79" s="258" t="n"/>
      <c r="Q79" s="256" t="n"/>
      <c r="R79" s="255" t="n"/>
      <c r="S79" s="258" t="n"/>
      <c r="T79" s="258" t="n"/>
      <c r="U79" s="258" t="n"/>
      <c r="V79" s="258" t="n"/>
      <c r="W79" s="256" t="n"/>
      <c r="X79" s="259" t="n"/>
      <c r="Y79" s="258" t="n"/>
      <c r="Z79" s="258" t="n"/>
      <c r="AA79" s="258" t="n"/>
      <c r="AB79" s="258" t="n"/>
      <c r="AC79" s="258" t="n"/>
      <c r="AD79" s="258" t="n"/>
      <c r="AE79" s="258" t="n"/>
      <c r="AF79" s="258" t="n"/>
      <c r="AG79" s="258" t="n"/>
      <c r="AH79" s="258" t="n"/>
      <c r="AI79" s="258" t="n"/>
      <c r="AJ79" s="258" t="n"/>
      <c r="AK79" s="258" t="n"/>
      <c r="AL79" s="258" t="n"/>
      <c r="AM79" s="258" t="n"/>
      <c r="AN79" s="258" t="n"/>
      <c r="AO79" s="258" t="n"/>
      <c r="AP79" s="258" t="n"/>
      <c r="AQ79" s="258" t="n"/>
      <c r="AR79" s="258" t="n"/>
      <c r="AS79" s="258" t="n"/>
      <c r="AT79" s="258" t="n"/>
      <c r="AU79" s="258" t="n"/>
      <c r="AV79" s="258" t="n"/>
      <c r="AW79" s="258" t="n"/>
      <c r="AX79" s="258" t="n"/>
      <c r="AY79" s="258" t="n"/>
      <c r="AZ79" s="258" t="n"/>
      <c r="BA79" s="258" t="n"/>
      <c r="BB79" s="256" t="n"/>
      <c r="BC79" s="88" t="n"/>
    </row>
    <row r="80">
      <c r="A80" s="86" t="n"/>
      <c r="B80" s="86" t="n"/>
      <c r="C80" s="259" t="n"/>
      <c r="D80" s="256" t="n"/>
      <c r="E80" s="255" t="n"/>
      <c r="F80" s="258" t="n"/>
      <c r="G80" s="258" t="n"/>
      <c r="H80" s="258" t="n"/>
      <c r="I80" s="258" t="n"/>
      <c r="J80" s="258" t="n"/>
      <c r="K80" s="256" t="n"/>
      <c r="L80" s="255" t="n"/>
      <c r="M80" s="258" t="n"/>
      <c r="N80" s="258" t="n"/>
      <c r="O80" s="258" t="n"/>
      <c r="P80" s="258" t="n"/>
      <c r="Q80" s="256" t="n"/>
      <c r="R80" s="255" t="n"/>
      <c r="S80" s="258" t="n"/>
      <c r="T80" s="258" t="n"/>
      <c r="U80" s="258" t="n"/>
      <c r="V80" s="258" t="n"/>
      <c r="W80" s="256" t="n"/>
      <c r="X80" s="259" t="n"/>
      <c r="Y80" s="258" t="n"/>
      <c r="Z80" s="258" t="n"/>
      <c r="AA80" s="258" t="n"/>
      <c r="AB80" s="258" t="n"/>
      <c r="AC80" s="258" t="n"/>
      <c r="AD80" s="258" t="n"/>
      <c r="AE80" s="258" t="n"/>
      <c r="AF80" s="258" t="n"/>
      <c r="AG80" s="258" t="n"/>
      <c r="AH80" s="258" t="n"/>
      <c r="AI80" s="258" t="n"/>
      <c r="AJ80" s="258" t="n"/>
      <c r="AK80" s="258" t="n"/>
      <c r="AL80" s="258" t="n"/>
      <c r="AM80" s="258" t="n"/>
      <c r="AN80" s="258" t="n"/>
      <c r="AO80" s="258" t="n"/>
      <c r="AP80" s="258" t="n"/>
      <c r="AQ80" s="258" t="n"/>
      <c r="AR80" s="258" t="n"/>
      <c r="AS80" s="258" t="n"/>
      <c r="AT80" s="258" t="n"/>
      <c r="AU80" s="258" t="n"/>
      <c r="AV80" s="258" t="n"/>
      <c r="AW80" s="258" t="n"/>
      <c r="AX80" s="258" t="n"/>
      <c r="AY80" s="258" t="n"/>
      <c r="AZ80" s="258" t="n"/>
      <c r="BA80" s="258" t="n"/>
      <c r="BB80" s="256" t="n"/>
      <c r="BC80" s="88" t="n"/>
    </row>
    <row r="81">
      <c r="A81" s="86" t="n"/>
      <c r="B81" s="86" t="n"/>
      <c r="C81" s="259" t="n"/>
      <c r="D81" s="256" t="n"/>
      <c r="E81" s="255" t="n"/>
      <c r="F81" s="258" t="n"/>
      <c r="G81" s="258" t="n"/>
      <c r="H81" s="258" t="n"/>
      <c r="I81" s="258" t="n"/>
      <c r="J81" s="258" t="n"/>
      <c r="K81" s="256" t="n"/>
      <c r="L81" s="255" t="n"/>
      <c r="M81" s="258" t="n"/>
      <c r="N81" s="258" t="n"/>
      <c r="O81" s="258" t="n"/>
      <c r="P81" s="258" t="n"/>
      <c r="Q81" s="256" t="n"/>
      <c r="R81" s="255" t="n"/>
      <c r="S81" s="258" t="n"/>
      <c r="T81" s="258" t="n"/>
      <c r="U81" s="258" t="n"/>
      <c r="V81" s="258" t="n"/>
      <c r="W81" s="256" t="n"/>
      <c r="X81" s="259" t="n"/>
      <c r="Y81" s="258" t="n"/>
      <c r="Z81" s="258" t="n"/>
      <c r="AA81" s="258" t="n"/>
      <c r="AB81" s="258" t="n"/>
      <c r="AC81" s="258" t="n"/>
      <c r="AD81" s="258" t="n"/>
      <c r="AE81" s="258" t="n"/>
      <c r="AF81" s="258" t="n"/>
      <c r="AG81" s="258" t="n"/>
      <c r="AH81" s="258" t="n"/>
      <c r="AI81" s="258" t="n"/>
      <c r="AJ81" s="258" t="n"/>
      <c r="AK81" s="258" t="n"/>
      <c r="AL81" s="258" t="n"/>
      <c r="AM81" s="258" t="n"/>
      <c r="AN81" s="258" t="n"/>
      <c r="AO81" s="258" t="n"/>
      <c r="AP81" s="258" t="n"/>
      <c r="AQ81" s="258" t="n"/>
      <c r="AR81" s="258" t="n"/>
      <c r="AS81" s="258" t="n"/>
      <c r="AT81" s="258" t="n"/>
      <c r="AU81" s="258" t="n"/>
      <c r="AV81" s="258" t="n"/>
      <c r="AW81" s="258" t="n"/>
      <c r="AX81" s="258" t="n"/>
      <c r="AY81" s="258" t="n"/>
      <c r="AZ81" s="258" t="n"/>
      <c r="BA81" s="258" t="n"/>
      <c r="BB81" s="256" t="n"/>
      <c r="BC81" s="88" t="n"/>
    </row>
    <row r="82">
      <c r="A82" s="86" t="n"/>
      <c r="B82" s="86" t="n"/>
      <c r="C82" s="259" t="n"/>
      <c r="D82" s="256" t="n"/>
      <c r="E82" s="255" t="n"/>
      <c r="F82" s="258" t="n"/>
      <c r="G82" s="258" t="n"/>
      <c r="H82" s="258" t="n"/>
      <c r="I82" s="258" t="n"/>
      <c r="J82" s="258" t="n"/>
      <c r="K82" s="256" t="n"/>
      <c r="L82" s="255" t="n"/>
      <c r="M82" s="258" t="n"/>
      <c r="N82" s="258" t="n"/>
      <c r="O82" s="258" t="n"/>
      <c r="P82" s="258" t="n"/>
      <c r="Q82" s="256" t="n"/>
      <c r="R82" s="255" t="n"/>
      <c r="S82" s="258" t="n"/>
      <c r="T82" s="258" t="n"/>
      <c r="U82" s="258" t="n"/>
      <c r="V82" s="258" t="n"/>
      <c r="W82" s="256" t="n"/>
      <c r="X82" s="259" t="n"/>
      <c r="Y82" s="258" t="n"/>
      <c r="Z82" s="258" t="n"/>
      <c r="AA82" s="258" t="n"/>
      <c r="AB82" s="258" t="n"/>
      <c r="AC82" s="258" t="n"/>
      <c r="AD82" s="258" t="n"/>
      <c r="AE82" s="258" t="n"/>
      <c r="AF82" s="258" t="n"/>
      <c r="AG82" s="258" t="n"/>
      <c r="AH82" s="258" t="n"/>
      <c r="AI82" s="258" t="n"/>
      <c r="AJ82" s="258" t="n"/>
      <c r="AK82" s="258" t="n"/>
      <c r="AL82" s="258" t="n"/>
      <c r="AM82" s="258" t="n"/>
      <c r="AN82" s="258" t="n"/>
      <c r="AO82" s="258" t="n"/>
      <c r="AP82" s="258" t="n"/>
      <c r="AQ82" s="258" t="n"/>
      <c r="AR82" s="258" t="n"/>
      <c r="AS82" s="258" t="n"/>
      <c r="AT82" s="258" t="n"/>
      <c r="AU82" s="258" t="n"/>
      <c r="AV82" s="258" t="n"/>
      <c r="AW82" s="258" t="n"/>
      <c r="AX82" s="258" t="n"/>
      <c r="AY82" s="258" t="n"/>
      <c r="AZ82" s="258" t="n"/>
      <c r="BA82" s="258" t="n"/>
      <c r="BB82" s="256" t="n"/>
      <c r="BC82" s="88" t="n"/>
    </row>
    <row r="83">
      <c r="A83" s="86" t="n"/>
      <c r="B83" s="86" t="n"/>
      <c r="C83" s="259" t="n"/>
      <c r="D83" s="256" t="n"/>
      <c r="E83" s="255" t="n"/>
      <c r="F83" s="258" t="n"/>
      <c r="G83" s="258" t="n"/>
      <c r="H83" s="258" t="n"/>
      <c r="I83" s="258" t="n"/>
      <c r="J83" s="258" t="n"/>
      <c r="K83" s="256" t="n"/>
      <c r="L83" s="255" t="n"/>
      <c r="M83" s="258" t="n"/>
      <c r="N83" s="258" t="n"/>
      <c r="O83" s="258" t="n"/>
      <c r="P83" s="258" t="n"/>
      <c r="Q83" s="256" t="n"/>
      <c r="R83" s="255" t="n"/>
      <c r="S83" s="258" t="n"/>
      <c r="T83" s="258" t="n"/>
      <c r="U83" s="258" t="n"/>
      <c r="V83" s="258" t="n"/>
      <c r="W83" s="256" t="n"/>
      <c r="X83" s="259" t="n"/>
      <c r="Y83" s="258" t="n"/>
      <c r="Z83" s="258" t="n"/>
      <c r="AA83" s="258" t="n"/>
      <c r="AB83" s="258" t="n"/>
      <c r="AC83" s="258" t="n"/>
      <c r="AD83" s="258" t="n"/>
      <c r="AE83" s="258" t="n"/>
      <c r="AF83" s="258" t="n"/>
      <c r="AG83" s="258" t="n"/>
      <c r="AH83" s="258" t="n"/>
      <c r="AI83" s="258" t="n"/>
      <c r="AJ83" s="258" t="n"/>
      <c r="AK83" s="258" t="n"/>
      <c r="AL83" s="258" t="n"/>
      <c r="AM83" s="258" t="n"/>
      <c r="AN83" s="258" t="n"/>
      <c r="AO83" s="258" t="n"/>
      <c r="AP83" s="258" t="n"/>
      <c r="AQ83" s="258" t="n"/>
      <c r="AR83" s="258" t="n"/>
      <c r="AS83" s="258" t="n"/>
      <c r="AT83" s="258" t="n"/>
      <c r="AU83" s="258" t="n"/>
      <c r="AV83" s="258" t="n"/>
      <c r="AW83" s="258" t="n"/>
      <c r="AX83" s="258" t="n"/>
      <c r="AY83" s="258" t="n"/>
      <c r="AZ83" s="258" t="n"/>
      <c r="BA83" s="258" t="n"/>
      <c r="BB83" s="256" t="n"/>
      <c r="BC83" s="88" t="n"/>
    </row>
    <row r="84">
      <c r="A84" s="86" t="n"/>
      <c r="B84" s="86" t="n"/>
      <c r="C84" s="259" t="n"/>
      <c r="D84" s="256" t="n"/>
      <c r="E84" s="255" t="n"/>
      <c r="F84" s="258" t="n"/>
      <c r="G84" s="258" t="n"/>
      <c r="H84" s="258" t="n"/>
      <c r="I84" s="258" t="n"/>
      <c r="J84" s="258" t="n"/>
      <c r="K84" s="256" t="n"/>
      <c r="L84" s="255" t="n"/>
      <c r="M84" s="258" t="n"/>
      <c r="N84" s="258" t="n"/>
      <c r="O84" s="258" t="n"/>
      <c r="P84" s="258" t="n"/>
      <c r="Q84" s="256" t="n"/>
      <c r="R84" s="255" t="n"/>
      <c r="S84" s="258" t="n"/>
      <c r="T84" s="258" t="n"/>
      <c r="U84" s="258" t="n"/>
      <c r="V84" s="258" t="n"/>
      <c r="W84" s="256" t="n"/>
      <c r="X84" s="259" t="n"/>
      <c r="Y84" s="258" t="n"/>
      <c r="Z84" s="258" t="n"/>
      <c r="AA84" s="258" t="n"/>
      <c r="AB84" s="258" t="n"/>
      <c r="AC84" s="258" t="n"/>
      <c r="AD84" s="258" t="n"/>
      <c r="AE84" s="258" t="n"/>
      <c r="AF84" s="258" t="n"/>
      <c r="AG84" s="258" t="n"/>
      <c r="AH84" s="258" t="n"/>
      <c r="AI84" s="258" t="n"/>
      <c r="AJ84" s="258" t="n"/>
      <c r="AK84" s="258" t="n"/>
      <c r="AL84" s="258" t="n"/>
      <c r="AM84" s="258" t="n"/>
      <c r="AN84" s="258" t="n"/>
      <c r="AO84" s="258" t="n"/>
      <c r="AP84" s="258" t="n"/>
      <c r="AQ84" s="258" t="n"/>
      <c r="AR84" s="258" t="n"/>
      <c r="AS84" s="258" t="n"/>
      <c r="AT84" s="258" t="n"/>
      <c r="AU84" s="258" t="n"/>
      <c r="AV84" s="258" t="n"/>
      <c r="AW84" s="258" t="n"/>
      <c r="AX84" s="258" t="n"/>
      <c r="AY84" s="258" t="n"/>
      <c r="AZ84" s="258" t="n"/>
      <c r="BA84" s="258" t="n"/>
      <c r="BB84" s="256" t="n"/>
      <c r="BC84" s="88" t="n"/>
    </row>
    <row r="85">
      <c r="A85" s="86" t="n"/>
      <c r="B85" s="86" t="n"/>
      <c r="C85" s="259" t="n"/>
      <c r="D85" s="256" t="n"/>
      <c r="E85" s="255" t="n"/>
      <c r="F85" s="258" t="n"/>
      <c r="G85" s="258" t="n"/>
      <c r="H85" s="258" t="n"/>
      <c r="I85" s="258" t="n"/>
      <c r="J85" s="258" t="n"/>
      <c r="K85" s="256" t="n"/>
      <c r="L85" s="255" t="n"/>
      <c r="M85" s="258" t="n"/>
      <c r="N85" s="258" t="n"/>
      <c r="O85" s="258" t="n"/>
      <c r="P85" s="258" t="n"/>
      <c r="Q85" s="256" t="n"/>
      <c r="R85" s="255" t="n"/>
      <c r="S85" s="258" t="n"/>
      <c r="T85" s="258" t="n"/>
      <c r="U85" s="258" t="n"/>
      <c r="V85" s="258" t="n"/>
      <c r="W85" s="256" t="n"/>
      <c r="X85" s="259" t="n"/>
      <c r="Y85" s="258" t="n"/>
      <c r="Z85" s="258" t="n"/>
      <c r="AA85" s="258" t="n"/>
      <c r="AB85" s="258" t="n"/>
      <c r="AC85" s="258" t="n"/>
      <c r="AD85" s="258" t="n"/>
      <c r="AE85" s="258" t="n"/>
      <c r="AF85" s="258" t="n"/>
      <c r="AG85" s="258" t="n"/>
      <c r="AH85" s="258" t="n"/>
      <c r="AI85" s="258" t="n"/>
      <c r="AJ85" s="258" t="n"/>
      <c r="AK85" s="258" t="n"/>
      <c r="AL85" s="258" t="n"/>
      <c r="AM85" s="258" t="n"/>
      <c r="AN85" s="258" t="n"/>
      <c r="AO85" s="258" t="n"/>
      <c r="AP85" s="258" t="n"/>
      <c r="AQ85" s="258" t="n"/>
      <c r="AR85" s="258" t="n"/>
      <c r="AS85" s="258" t="n"/>
      <c r="AT85" s="258" t="n"/>
      <c r="AU85" s="258" t="n"/>
      <c r="AV85" s="258" t="n"/>
      <c r="AW85" s="258" t="n"/>
      <c r="AX85" s="258" t="n"/>
      <c r="AY85" s="258" t="n"/>
      <c r="AZ85" s="258" t="n"/>
      <c r="BA85" s="258" t="n"/>
      <c r="BB85" s="256" t="n"/>
      <c r="BC85" s="88" t="n"/>
    </row>
    <row r="86">
      <c r="A86" s="86" t="n"/>
      <c r="B86" s="86" t="n"/>
      <c r="C86" s="259" t="n"/>
      <c r="D86" s="256" t="n"/>
      <c r="E86" s="255" t="n"/>
      <c r="F86" s="258" t="n"/>
      <c r="G86" s="258" t="n"/>
      <c r="H86" s="258" t="n"/>
      <c r="I86" s="258" t="n"/>
      <c r="J86" s="258" t="n"/>
      <c r="K86" s="256" t="n"/>
      <c r="L86" s="255" t="n"/>
      <c r="M86" s="258" t="n"/>
      <c r="N86" s="258" t="n"/>
      <c r="O86" s="258" t="n"/>
      <c r="P86" s="258" t="n"/>
      <c r="Q86" s="256" t="n"/>
      <c r="R86" s="255" t="n"/>
      <c r="S86" s="258" t="n"/>
      <c r="T86" s="258" t="n"/>
      <c r="U86" s="258" t="n"/>
      <c r="V86" s="258" t="n"/>
      <c r="W86" s="256" t="n"/>
      <c r="X86" s="259" t="n"/>
      <c r="Y86" s="258" t="n"/>
      <c r="Z86" s="258" t="n"/>
      <c r="AA86" s="258" t="n"/>
      <c r="AB86" s="258" t="n"/>
      <c r="AC86" s="258" t="n"/>
      <c r="AD86" s="258" t="n"/>
      <c r="AE86" s="258" t="n"/>
      <c r="AF86" s="258" t="n"/>
      <c r="AG86" s="258" t="n"/>
      <c r="AH86" s="258" t="n"/>
      <c r="AI86" s="258" t="n"/>
      <c r="AJ86" s="258" t="n"/>
      <c r="AK86" s="258" t="n"/>
      <c r="AL86" s="258" t="n"/>
      <c r="AM86" s="258" t="n"/>
      <c r="AN86" s="258" t="n"/>
      <c r="AO86" s="258" t="n"/>
      <c r="AP86" s="258" t="n"/>
      <c r="AQ86" s="258" t="n"/>
      <c r="AR86" s="258" t="n"/>
      <c r="AS86" s="258" t="n"/>
      <c r="AT86" s="258" t="n"/>
      <c r="AU86" s="258" t="n"/>
      <c r="AV86" s="258" t="n"/>
      <c r="AW86" s="258" t="n"/>
      <c r="AX86" s="258" t="n"/>
      <c r="AY86" s="258" t="n"/>
      <c r="AZ86" s="258" t="n"/>
      <c r="BA86" s="258" t="n"/>
      <c r="BB86" s="256" t="n"/>
      <c r="BC86" s="88" t="n"/>
    </row>
    <row r="87">
      <c r="A87" s="86" t="n"/>
      <c r="B87" s="86" t="n"/>
      <c r="C87" s="259" t="n"/>
      <c r="D87" s="256" t="n"/>
      <c r="E87" s="255" t="n"/>
      <c r="F87" s="258" t="n"/>
      <c r="G87" s="258" t="n"/>
      <c r="H87" s="258" t="n"/>
      <c r="I87" s="258" t="n"/>
      <c r="J87" s="258" t="n"/>
      <c r="K87" s="256" t="n"/>
      <c r="L87" s="255" t="n"/>
      <c r="M87" s="258" t="n"/>
      <c r="N87" s="258" t="n"/>
      <c r="O87" s="258" t="n"/>
      <c r="P87" s="258" t="n"/>
      <c r="Q87" s="256" t="n"/>
      <c r="R87" s="255" t="n"/>
      <c r="S87" s="258" t="n"/>
      <c r="T87" s="258" t="n"/>
      <c r="U87" s="258" t="n"/>
      <c r="V87" s="258" t="n"/>
      <c r="W87" s="256" t="n"/>
      <c r="X87" s="259" t="n"/>
      <c r="Y87" s="258" t="n"/>
      <c r="Z87" s="258" t="n"/>
      <c r="AA87" s="258" t="n"/>
      <c r="AB87" s="258" t="n"/>
      <c r="AC87" s="258" t="n"/>
      <c r="AD87" s="258" t="n"/>
      <c r="AE87" s="258" t="n"/>
      <c r="AF87" s="258" t="n"/>
      <c r="AG87" s="258" t="n"/>
      <c r="AH87" s="258" t="n"/>
      <c r="AI87" s="258" t="n"/>
      <c r="AJ87" s="258" t="n"/>
      <c r="AK87" s="258" t="n"/>
      <c r="AL87" s="258" t="n"/>
      <c r="AM87" s="258" t="n"/>
      <c r="AN87" s="258" t="n"/>
      <c r="AO87" s="258" t="n"/>
      <c r="AP87" s="258" t="n"/>
      <c r="AQ87" s="258" t="n"/>
      <c r="AR87" s="258" t="n"/>
      <c r="AS87" s="258" t="n"/>
      <c r="AT87" s="258" t="n"/>
      <c r="AU87" s="258" t="n"/>
      <c r="AV87" s="258" t="n"/>
      <c r="AW87" s="258" t="n"/>
      <c r="AX87" s="258" t="n"/>
      <c r="AY87" s="258" t="n"/>
      <c r="AZ87" s="258" t="n"/>
      <c r="BA87" s="258" t="n"/>
      <c r="BB87" s="256" t="n"/>
      <c r="BC87" s="88" t="n"/>
    </row>
    <row r="88">
      <c r="A88" s="86" t="n"/>
      <c r="B88" s="86" t="n"/>
      <c r="C88" s="259" t="n"/>
      <c r="D88" s="256" t="n"/>
      <c r="E88" s="255" t="n"/>
      <c r="F88" s="258" t="n"/>
      <c r="G88" s="258" t="n"/>
      <c r="H88" s="258" t="n"/>
      <c r="I88" s="258" t="n"/>
      <c r="J88" s="258" t="n"/>
      <c r="K88" s="256" t="n"/>
      <c r="L88" s="255" t="n"/>
      <c r="M88" s="258" t="n"/>
      <c r="N88" s="258" t="n"/>
      <c r="O88" s="258" t="n"/>
      <c r="P88" s="258" t="n"/>
      <c r="Q88" s="256" t="n"/>
      <c r="R88" s="255" t="n"/>
      <c r="S88" s="258" t="n"/>
      <c r="T88" s="258" t="n"/>
      <c r="U88" s="258" t="n"/>
      <c r="V88" s="258" t="n"/>
      <c r="W88" s="256" t="n"/>
      <c r="X88" s="259" t="n"/>
      <c r="Y88" s="258" t="n"/>
      <c r="Z88" s="258" t="n"/>
      <c r="AA88" s="258" t="n"/>
      <c r="AB88" s="258" t="n"/>
      <c r="AC88" s="258" t="n"/>
      <c r="AD88" s="258" t="n"/>
      <c r="AE88" s="258" t="n"/>
      <c r="AF88" s="258" t="n"/>
      <c r="AG88" s="258" t="n"/>
      <c r="AH88" s="258" t="n"/>
      <c r="AI88" s="258" t="n"/>
      <c r="AJ88" s="258" t="n"/>
      <c r="AK88" s="258" t="n"/>
      <c r="AL88" s="258" t="n"/>
      <c r="AM88" s="258" t="n"/>
      <c r="AN88" s="258" t="n"/>
      <c r="AO88" s="258" t="n"/>
      <c r="AP88" s="258" t="n"/>
      <c r="AQ88" s="258" t="n"/>
      <c r="AR88" s="258" t="n"/>
      <c r="AS88" s="258" t="n"/>
      <c r="AT88" s="258" t="n"/>
      <c r="AU88" s="258" t="n"/>
      <c r="AV88" s="258" t="n"/>
      <c r="AW88" s="258" t="n"/>
      <c r="AX88" s="258" t="n"/>
      <c r="AY88" s="258" t="n"/>
      <c r="AZ88" s="258" t="n"/>
      <c r="BA88" s="258" t="n"/>
      <c r="BB88" s="256" t="n"/>
      <c r="BC88" s="88" t="n"/>
    </row>
    <row r="89">
      <c r="A89" s="86" t="n"/>
      <c r="B89" s="86" t="n"/>
      <c r="C89" s="259" t="n"/>
      <c r="D89" s="256" t="n"/>
      <c r="E89" s="255" t="n"/>
      <c r="F89" s="258" t="n"/>
      <c r="G89" s="258" t="n"/>
      <c r="H89" s="258" t="n"/>
      <c r="I89" s="258" t="n"/>
      <c r="J89" s="258" t="n"/>
      <c r="K89" s="256" t="n"/>
      <c r="L89" s="255" t="n"/>
      <c r="M89" s="258" t="n"/>
      <c r="N89" s="258" t="n"/>
      <c r="O89" s="258" t="n"/>
      <c r="P89" s="258" t="n"/>
      <c r="Q89" s="256" t="n"/>
      <c r="R89" s="255" t="n"/>
      <c r="S89" s="258" t="n"/>
      <c r="T89" s="258" t="n"/>
      <c r="U89" s="258" t="n"/>
      <c r="V89" s="258" t="n"/>
      <c r="W89" s="256" t="n"/>
      <c r="X89" s="259" t="n"/>
      <c r="Y89" s="258" t="n"/>
      <c r="Z89" s="258" t="n"/>
      <c r="AA89" s="258" t="n"/>
      <c r="AB89" s="258" t="n"/>
      <c r="AC89" s="258" t="n"/>
      <c r="AD89" s="258" t="n"/>
      <c r="AE89" s="258" t="n"/>
      <c r="AF89" s="258" t="n"/>
      <c r="AG89" s="258" t="n"/>
      <c r="AH89" s="258" t="n"/>
      <c r="AI89" s="258" t="n"/>
      <c r="AJ89" s="258" t="n"/>
      <c r="AK89" s="258" t="n"/>
      <c r="AL89" s="258" t="n"/>
      <c r="AM89" s="258" t="n"/>
      <c r="AN89" s="258" t="n"/>
      <c r="AO89" s="258" t="n"/>
      <c r="AP89" s="258" t="n"/>
      <c r="AQ89" s="258" t="n"/>
      <c r="AR89" s="258" t="n"/>
      <c r="AS89" s="258" t="n"/>
      <c r="AT89" s="258" t="n"/>
      <c r="AU89" s="258" t="n"/>
      <c r="AV89" s="258" t="n"/>
      <c r="AW89" s="258" t="n"/>
      <c r="AX89" s="258" t="n"/>
      <c r="AY89" s="258" t="n"/>
      <c r="AZ89" s="258" t="n"/>
      <c r="BA89" s="258" t="n"/>
      <c r="BB89" s="256" t="n"/>
      <c r="BC89" s="88" t="n"/>
    </row>
    <row r="90">
      <c r="A90" s="86" t="n"/>
      <c r="B90" s="86" t="n"/>
      <c r="C90" s="259" t="n"/>
      <c r="D90" s="256" t="n"/>
      <c r="E90" s="255" t="n"/>
      <c r="F90" s="258" t="n"/>
      <c r="G90" s="258" t="n"/>
      <c r="H90" s="258" t="n"/>
      <c r="I90" s="258" t="n"/>
      <c r="J90" s="258" t="n"/>
      <c r="K90" s="256" t="n"/>
      <c r="L90" s="255" t="n"/>
      <c r="M90" s="258" t="n"/>
      <c r="N90" s="258" t="n"/>
      <c r="O90" s="258" t="n"/>
      <c r="P90" s="258" t="n"/>
      <c r="Q90" s="256" t="n"/>
      <c r="R90" s="255" t="n"/>
      <c r="S90" s="258" t="n"/>
      <c r="T90" s="258" t="n"/>
      <c r="U90" s="258" t="n"/>
      <c r="V90" s="258" t="n"/>
      <c r="W90" s="256" t="n"/>
      <c r="X90" s="259" t="n"/>
      <c r="Y90" s="258" t="n"/>
      <c r="Z90" s="258" t="n"/>
      <c r="AA90" s="258" t="n"/>
      <c r="AB90" s="258" t="n"/>
      <c r="AC90" s="258" t="n"/>
      <c r="AD90" s="258" t="n"/>
      <c r="AE90" s="258" t="n"/>
      <c r="AF90" s="258" t="n"/>
      <c r="AG90" s="258" t="n"/>
      <c r="AH90" s="258" t="n"/>
      <c r="AI90" s="258" t="n"/>
      <c r="AJ90" s="258" t="n"/>
      <c r="AK90" s="258" t="n"/>
      <c r="AL90" s="258" t="n"/>
      <c r="AM90" s="258" t="n"/>
      <c r="AN90" s="258" t="n"/>
      <c r="AO90" s="258" t="n"/>
      <c r="AP90" s="258" t="n"/>
      <c r="AQ90" s="258" t="n"/>
      <c r="AR90" s="258" t="n"/>
      <c r="AS90" s="258" t="n"/>
      <c r="AT90" s="258" t="n"/>
      <c r="AU90" s="258" t="n"/>
      <c r="AV90" s="258" t="n"/>
      <c r="AW90" s="258" t="n"/>
      <c r="AX90" s="258" t="n"/>
      <c r="AY90" s="258" t="n"/>
      <c r="AZ90" s="258" t="n"/>
      <c r="BA90" s="258" t="n"/>
      <c r="BB90" s="256" t="n"/>
      <c r="BC90" s="88" t="n"/>
    </row>
    <row r="91">
      <c r="A91" s="86" t="n"/>
      <c r="B91" s="111" t="n"/>
      <c r="C91" s="259" t="n"/>
      <c r="D91" s="256" t="n"/>
      <c r="E91" s="255" t="n"/>
      <c r="F91" s="258" t="n"/>
      <c r="G91" s="258" t="n"/>
      <c r="H91" s="258" t="n"/>
      <c r="I91" s="258" t="n"/>
      <c r="J91" s="258" t="n"/>
      <c r="K91" s="256" t="n"/>
      <c r="L91" s="255" t="n"/>
      <c r="M91" s="258" t="n"/>
      <c r="N91" s="258" t="n"/>
      <c r="O91" s="258" t="n"/>
      <c r="P91" s="258" t="n"/>
      <c r="Q91" s="256" t="n"/>
      <c r="R91" s="255" t="n"/>
      <c r="S91" s="258" t="n"/>
      <c r="T91" s="258" t="n"/>
      <c r="U91" s="258" t="n"/>
      <c r="V91" s="258" t="n"/>
      <c r="W91" s="256" t="n"/>
      <c r="X91" s="259" t="n"/>
      <c r="Y91" s="258" t="n"/>
      <c r="Z91" s="258" t="n"/>
      <c r="AA91" s="258" t="n"/>
      <c r="AB91" s="258" t="n"/>
      <c r="AC91" s="258" t="n"/>
      <c r="AD91" s="258" t="n"/>
      <c r="AE91" s="258" t="n"/>
      <c r="AF91" s="258" t="n"/>
      <c r="AG91" s="258" t="n"/>
      <c r="AH91" s="258" t="n"/>
      <c r="AI91" s="258" t="n"/>
      <c r="AJ91" s="258" t="n"/>
      <c r="AK91" s="258" t="n"/>
      <c r="AL91" s="258" t="n"/>
      <c r="AM91" s="258" t="n"/>
      <c r="AN91" s="258" t="n"/>
      <c r="AO91" s="258" t="n"/>
      <c r="AP91" s="258" t="n"/>
      <c r="AQ91" s="258" t="n"/>
      <c r="AR91" s="258" t="n"/>
      <c r="AS91" s="258" t="n"/>
      <c r="AT91" s="258" t="n"/>
      <c r="AU91" s="258" t="n"/>
      <c r="AV91" s="258" t="n"/>
      <c r="AW91" s="258" t="n"/>
      <c r="AX91" s="258" t="n"/>
      <c r="AY91" s="258" t="n"/>
      <c r="AZ91" s="258" t="n"/>
      <c r="BA91" s="258" t="n"/>
      <c r="BB91" s="256" t="n"/>
      <c r="BC91" s="88" t="n"/>
    </row>
    <row r="92">
      <c r="A92" s="86" t="n"/>
      <c r="B92" s="86" t="n"/>
      <c r="C92" s="259" t="n"/>
      <c r="D92" s="256" t="n"/>
      <c r="E92" s="281" t="n"/>
      <c r="F92" s="282" t="n"/>
      <c r="G92" s="282" t="n"/>
      <c r="H92" s="282" t="n"/>
      <c r="I92" s="282" t="n"/>
      <c r="J92" s="282" t="n"/>
      <c r="K92" s="283" t="n"/>
      <c r="L92" s="255" t="n"/>
      <c r="M92" s="258" t="n"/>
      <c r="N92" s="258" t="n"/>
      <c r="O92" s="258" t="n"/>
      <c r="P92" s="258" t="n"/>
      <c r="Q92" s="256" t="n"/>
      <c r="R92" s="255" t="n"/>
      <c r="S92" s="258" t="n"/>
      <c r="T92" s="258" t="n"/>
      <c r="U92" s="258" t="n"/>
      <c r="V92" s="258" t="n"/>
      <c r="W92" s="256" t="n"/>
      <c r="X92" s="259" t="n"/>
      <c r="Y92" s="258" t="n"/>
      <c r="Z92" s="258" t="n"/>
      <c r="AA92" s="258" t="n"/>
      <c r="AB92" s="258" t="n"/>
      <c r="AC92" s="258" t="n"/>
      <c r="AD92" s="258" t="n"/>
      <c r="AE92" s="258" t="n"/>
      <c r="AF92" s="258" t="n"/>
      <c r="AG92" s="258" t="n"/>
      <c r="AH92" s="258" t="n"/>
      <c r="AI92" s="258" t="n"/>
      <c r="AJ92" s="258" t="n"/>
      <c r="AK92" s="258" t="n"/>
      <c r="AL92" s="258" t="n"/>
      <c r="AM92" s="258" t="n"/>
      <c r="AN92" s="258" t="n"/>
      <c r="AO92" s="258" t="n"/>
      <c r="AP92" s="258" t="n"/>
      <c r="AQ92" s="258" t="n"/>
      <c r="AR92" s="258" t="n"/>
      <c r="AS92" s="258" t="n"/>
      <c r="AT92" s="258" t="n"/>
      <c r="AU92" s="258" t="n"/>
      <c r="AV92" s="258" t="n"/>
      <c r="AW92" s="258" t="n"/>
      <c r="AX92" s="258" t="n"/>
      <c r="AY92" s="258" t="n"/>
      <c r="AZ92" s="258" t="n"/>
      <c r="BA92" s="258" t="n"/>
      <c r="BB92" s="256" t="n"/>
      <c r="BC92" s="88" t="n"/>
    </row>
    <row r="93">
      <c r="A93" s="86" t="n"/>
      <c r="B93" s="86" t="n"/>
      <c r="C93" s="259" t="n"/>
      <c r="D93" s="256" t="n"/>
      <c r="E93" s="255" t="n"/>
      <c r="F93" s="258" t="n"/>
      <c r="G93" s="258" t="n"/>
      <c r="H93" s="258" t="n"/>
      <c r="I93" s="258" t="n"/>
      <c r="J93" s="258" t="n"/>
      <c r="K93" s="256" t="n"/>
      <c r="L93" s="255" t="n"/>
      <c r="M93" s="258" t="n"/>
      <c r="N93" s="258" t="n"/>
      <c r="O93" s="258" t="n"/>
      <c r="P93" s="258" t="n"/>
      <c r="Q93" s="256" t="n"/>
      <c r="R93" s="255" t="n"/>
      <c r="S93" s="258" t="n"/>
      <c r="T93" s="258" t="n"/>
      <c r="U93" s="258" t="n"/>
      <c r="V93" s="258" t="n"/>
      <c r="W93" s="256" t="n"/>
      <c r="X93" s="259" t="n"/>
      <c r="Y93" s="258" t="n"/>
      <c r="Z93" s="258" t="n"/>
      <c r="AA93" s="258" t="n"/>
      <c r="AB93" s="258" t="n"/>
      <c r="AC93" s="258" t="n"/>
      <c r="AD93" s="258" t="n"/>
      <c r="AE93" s="258" t="n"/>
      <c r="AF93" s="258" t="n"/>
      <c r="AG93" s="258" t="n"/>
      <c r="AH93" s="258" t="n"/>
      <c r="AI93" s="258" t="n"/>
      <c r="AJ93" s="258" t="n"/>
      <c r="AK93" s="258" t="n"/>
      <c r="AL93" s="258" t="n"/>
      <c r="AM93" s="258" t="n"/>
      <c r="AN93" s="258" t="n"/>
      <c r="AO93" s="258" t="n"/>
      <c r="AP93" s="258" t="n"/>
      <c r="AQ93" s="258" t="n"/>
      <c r="AR93" s="258" t="n"/>
      <c r="AS93" s="258" t="n"/>
      <c r="AT93" s="258" t="n"/>
      <c r="AU93" s="258" t="n"/>
      <c r="AV93" s="258" t="n"/>
      <c r="AW93" s="258" t="n"/>
      <c r="AX93" s="258" t="n"/>
      <c r="AY93" s="258" t="n"/>
      <c r="AZ93" s="258" t="n"/>
      <c r="BA93" s="258" t="n"/>
      <c r="BB93" s="256" t="n"/>
      <c r="BC93" s="88" t="n"/>
    </row>
    <row r="94">
      <c r="A94" s="86" t="n"/>
      <c r="B94" s="86" t="n"/>
      <c r="C94" s="259" t="n"/>
      <c r="D94" s="256" t="n"/>
      <c r="E94" s="255" t="n"/>
      <c r="F94" s="258" t="n"/>
      <c r="G94" s="258" t="n"/>
      <c r="H94" s="258" t="n"/>
      <c r="I94" s="258" t="n"/>
      <c r="J94" s="258" t="n"/>
      <c r="K94" s="256" t="n"/>
      <c r="L94" s="255" t="n"/>
      <c r="M94" s="258" t="n"/>
      <c r="N94" s="258" t="n"/>
      <c r="O94" s="258" t="n"/>
      <c r="P94" s="258" t="n"/>
      <c r="Q94" s="256" t="n"/>
      <c r="R94" s="255" t="n"/>
      <c r="S94" s="258" t="n"/>
      <c r="T94" s="258" t="n"/>
      <c r="U94" s="258" t="n"/>
      <c r="V94" s="258" t="n"/>
      <c r="W94" s="256" t="n"/>
      <c r="X94" s="259" t="n"/>
      <c r="Y94" s="258" t="n"/>
      <c r="Z94" s="258" t="n"/>
      <c r="AA94" s="258" t="n"/>
      <c r="AB94" s="258" t="n"/>
      <c r="AC94" s="258" t="n"/>
      <c r="AD94" s="258" t="n"/>
      <c r="AE94" s="258" t="n"/>
      <c r="AF94" s="258" t="n"/>
      <c r="AG94" s="258" t="n"/>
      <c r="AH94" s="258" t="n"/>
      <c r="AI94" s="258" t="n"/>
      <c r="AJ94" s="258" t="n"/>
      <c r="AK94" s="258" t="n"/>
      <c r="AL94" s="258" t="n"/>
      <c r="AM94" s="258" t="n"/>
      <c r="AN94" s="258" t="n"/>
      <c r="AO94" s="258" t="n"/>
      <c r="AP94" s="258" t="n"/>
      <c r="AQ94" s="258" t="n"/>
      <c r="AR94" s="258" t="n"/>
      <c r="AS94" s="258" t="n"/>
      <c r="AT94" s="258" t="n"/>
      <c r="AU94" s="258" t="n"/>
      <c r="AV94" s="258" t="n"/>
      <c r="AW94" s="258" t="n"/>
      <c r="AX94" s="258" t="n"/>
      <c r="AY94" s="258" t="n"/>
      <c r="AZ94" s="258" t="n"/>
      <c r="BA94" s="258" t="n"/>
      <c r="BB94" s="256" t="n"/>
      <c r="BC94" s="88" t="n"/>
    </row>
    <row r="95" hidden="1">
      <c r="A95" s="86" t="n"/>
      <c r="B95" s="86" t="n"/>
      <c r="C95" s="93" t="n"/>
      <c r="D95" s="93" t="n"/>
      <c r="E95" s="255" t="n"/>
      <c r="F95" s="258" t="n"/>
      <c r="G95" s="258" t="n"/>
      <c r="H95" s="258" t="n"/>
      <c r="I95" s="258" t="n"/>
      <c r="J95" s="258" t="n"/>
      <c r="K95" s="256" t="n"/>
      <c r="L95" s="255" t="n"/>
      <c r="M95" s="258" t="n"/>
      <c r="N95" s="258" t="n"/>
      <c r="O95" s="258" t="n"/>
      <c r="P95" s="258" t="n"/>
      <c r="Q95" s="256" t="n"/>
      <c r="R95" s="255" t="n"/>
      <c r="S95" s="258" t="n"/>
      <c r="T95" s="258" t="n"/>
      <c r="U95" s="258" t="n"/>
      <c r="V95" s="258" t="n"/>
      <c r="W95" s="256" t="n"/>
      <c r="X95" s="259" t="n"/>
      <c r="Y95" s="258" t="n"/>
      <c r="Z95" s="258" t="n"/>
      <c r="AA95" s="258" t="n"/>
      <c r="AB95" s="258" t="n"/>
      <c r="AC95" s="258" t="n"/>
      <c r="AD95" s="258" t="n"/>
      <c r="AE95" s="258" t="n"/>
      <c r="AF95" s="258" t="n"/>
      <c r="AG95" s="258" t="n"/>
      <c r="AH95" s="258" t="n"/>
      <c r="AI95" s="258" t="n"/>
      <c r="AJ95" s="258" t="n"/>
      <c r="AK95" s="258" t="n"/>
      <c r="AL95" s="258" t="n"/>
      <c r="AM95" s="258" t="n"/>
      <c r="AN95" s="258" t="n"/>
      <c r="AO95" s="258" t="n"/>
      <c r="AP95" s="258" t="n"/>
      <c r="AQ95" s="258" t="n"/>
      <c r="AR95" s="258" t="n"/>
      <c r="AS95" s="258" t="n"/>
      <c r="AT95" s="258" t="n"/>
      <c r="AU95" s="258" t="n"/>
      <c r="AV95" s="258" t="n"/>
      <c r="AW95" s="258" t="n"/>
      <c r="AX95" s="258" t="n"/>
      <c r="AY95" s="258" t="n"/>
      <c r="AZ95" s="258" t="n"/>
      <c r="BA95" s="258" t="n"/>
      <c r="BB95" s="256" t="n"/>
      <c r="BC95" s="88" t="n"/>
    </row>
    <row r="96" hidden="1">
      <c r="A96" s="86" t="n"/>
      <c r="B96" s="86" t="n"/>
      <c r="C96" s="93" t="n"/>
      <c r="D96" s="93" t="n"/>
      <c r="E96" s="255" t="n"/>
      <c r="F96" s="258" t="n"/>
      <c r="G96" s="258" t="n"/>
      <c r="H96" s="258" t="n"/>
      <c r="I96" s="258" t="n"/>
      <c r="J96" s="258" t="n"/>
      <c r="K96" s="256" t="n"/>
      <c r="L96" s="255" t="n"/>
      <c r="M96" s="258" t="n"/>
      <c r="N96" s="258" t="n"/>
      <c r="O96" s="258" t="n"/>
      <c r="P96" s="258" t="n"/>
      <c r="Q96" s="256" t="n"/>
      <c r="R96" s="255" t="n"/>
      <c r="S96" s="258" t="n"/>
      <c r="T96" s="258" t="n"/>
      <c r="U96" s="258" t="n"/>
      <c r="V96" s="258" t="n"/>
      <c r="W96" s="256" t="n"/>
      <c r="X96" s="259" t="n"/>
      <c r="Y96" s="258" t="n"/>
      <c r="Z96" s="258" t="n"/>
      <c r="AA96" s="258" t="n"/>
      <c r="AB96" s="258" t="n"/>
      <c r="AC96" s="258" t="n"/>
      <c r="AD96" s="258" t="n"/>
      <c r="AE96" s="258" t="n"/>
      <c r="AF96" s="258" t="n"/>
      <c r="AG96" s="258" t="n"/>
      <c r="AH96" s="258" t="n"/>
      <c r="AI96" s="258" t="n"/>
      <c r="AJ96" s="258" t="n"/>
      <c r="AK96" s="258" t="n"/>
      <c r="AL96" s="258" t="n"/>
      <c r="AM96" s="258" t="n"/>
      <c r="AN96" s="258" t="n"/>
      <c r="AO96" s="258" t="n"/>
      <c r="AP96" s="258" t="n"/>
      <c r="AQ96" s="258" t="n"/>
      <c r="AR96" s="258" t="n"/>
      <c r="AS96" s="258" t="n"/>
      <c r="AT96" s="258" t="n"/>
      <c r="AU96" s="258" t="n"/>
      <c r="AV96" s="258" t="n"/>
      <c r="AW96" s="258" t="n"/>
      <c r="AX96" s="258" t="n"/>
      <c r="AY96" s="258" t="n"/>
      <c r="AZ96" s="258" t="n"/>
      <c r="BA96" s="258" t="n"/>
      <c r="BB96" s="256" t="n"/>
      <c r="BC96" s="88" t="n"/>
    </row>
    <row r="97" hidden="1">
      <c r="A97" s="86" t="n"/>
      <c r="B97" s="86" t="n"/>
      <c r="C97" s="93" t="n"/>
      <c r="D97" s="93" t="n"/>
      <c r="E97" s="255" t="n"/>
      <c r="F97" s="258" t="n"/>
      <c r="G97" s="258" t="n"/>
      <c r="H97" s="258" t="n"/>
      <c r="I97" s="258" t="n"/>
      <c r="J97" s="258" t="n"/>
      <c r="K97" s="256" t="n"/>
      <c r="L97" s="255" t="n"/>
      <c r="M97" s="258" t="n"/>
      <c r="N97" s="258" t="n"/>
      <c r="O97" s="258" t="n"/>
      <c r="P97" s="258" t="n"/>
      <c r="Q97" s="256" t="n"/>
      <c r="R97" s="255" t="n"/>
      <c r="S97" s="258" t="n"/>
      <c r="T97" s="258" t="n"/>
      <c r="U97" s="258" t="n"/>
      <c r="V97" s="258" t="n"/>
      <c r="W97" s="256" t="n"/>
      <c r="X97" s="259" t="n"/>
      <c r="Y97" s="258" t="n"/>
      <c r="Z97" s="258" t="n"/>
      <c r="AA97" s="258" t="n"/>
      <c r="AB97" s="258" t="n"/>
      <c r="AC97" s="258" t="n"/>
      <c r="AD97" s="258" t="n"/>
      <c r="AE97" s="258" t="n"/>
      <c r="AF97" s="258" t="n"/>
      <c r="AG97" s="258" t="n"/>
      <c r="AH97" s="258" t="n"/>
      <c r="AI97" s="258" t="n"/>
      <c r="AJ97" s="258" t="n"/>
      <c r="AK97" s="258" t="n"/>
      <c r="AL97" s="258" t="n"/>
      <c r="AM97" s="258" t="n"/>
      <c r="AN97" s="258" t="n"/>
      <c r="AO97" s="258" t="n"/>
      <c r="AP97" s="258" t="n"/>
      <c r="AQ97" s="258" t="n"/>
      <c r="AR97" s="258" t="n"/>
      <c r="AS97" s="258" t="n"/>
      <c r="AT97" s="258" t="n"/>
      <c r="AU97" s="258" t="n"/>
      <c r="AV97" s="258" t="n"/>
      <c r="AW97" s="258" t="n"/>
      <c r="AX97" s="258" t="n"/>
      <c r="AY97" s="258" t="n"/>
      <c r="AZ97" s="258" t="n"/>
      <c r="BA97" s="258" t="n"/>
      <c r="BB97" s="256" t="n"/>
      <c r="BC97" s="88" t="n"/>
    </row>
    <row r="98" ht="15.5" customHeight="1">
      <c r="A98" s="86" t="n"/>
      <c r="B98" s="112" t="n"/>
      <c r="C98" s="352" t="inlineStr">
        <is>
          <t>Registrar as atividades com fotos</t>
        </is>
      </c>
      <c r="BC98" s="113" t="n"/>
    </row>
    <row r="99">
      <c r="A99" s="86" t="n"/>
      <c r="B99" s="86" t="n"/>
      <c r="C99" s="261" t="inlineStr">
        <is>
          <t>OBSERVAÇÕES</t>
        </is>
      </c>
      <c r="D99" s="258" t="n"/>
      <c r="E99" s="258" t="n"/>
      <c r="F99" s="258" t="n"/>
      <c r="G99" s="258" t="n"/>
      <c r="H99" s="258" t="n"/>
      <c r="I99" s="258" t="n"/>
      <c r="J99" s="258" t="n"/>
      <c r="K99" s="258" t="n"/>
      <c r="L99" s="258" t="n"/>
      <c r="M99" s="258" t="n"/>
      <c r="N99" s="258" t="n"/>
      <c r="O99" s="258" t="n"/>
      <c r="P99" s="258" t="n"/>
      <c r="Q99" s="258" t="n"/>
      <c r="R99" s="258" t="n"/>
      <c r="S99" s="258" t="n"/>
      <c r="T99" s="258" t="n"/>
      <c r="U99" s="258" t="n"/>
      <c r="V99" s="258" t="n"/>
      <c r="W99" s="258" t="n"/>
      <c r="X99" s="258" t="n"/>
      <c r="Y99" s="258" t="n"/>
      <c r="Z99" s="258" t="n"/>
      <c r="AA99" s="258" t="n"/>
      <c r="AB99" s="258" t="n"/>
      <c r="AC99" s="258" t="n"/>
      <c r="AD99" s="258" t="n"/>
      <c r="AE99" s="258" t="n"/>
      <c r="AF99" s="258" t="n"/>
      <c r="AG99" s="258" t="n"/>
      <c r="AH99" s="258" t="n"/>
      <c r="AI99" s="258" t="n"/>
      <c r="AJ99" s="258" t="n"/>
      <c r="AK99" s="258" t="n"/>
      <c r="AL99" s="258" t="n"/>
      <c r="AM99" s="258" t="n"/>
      <c r="AN99" s="258" t="n"/>
      <c r="AO99" s="258" t="n"/>
      <c r="AP99" s="258" t="n"/>
      <c r="AQ99" s="258" t="n"/>
      <c r="AR99" s="258" t="n"/>
      <c r="AS99" s="258" t="n"/>
      <c r="AT99" s="258" t="n"/>
      <c r="AU99" s="258" t="n"/>
      <c r="AV99" s="258" t="n"/>
      <c r="AW99" s="258" t="n"/>
      <c r="AX99" s="258" t="n"/>
      <c r="AY99" s="258" t="n"/>
      <c r="AZ99" s="258" t="n"/>
      <c r="BA99" s="258" t="n"/>
      <c r="BB99" s="256" t="n"/>
      <c r="BC99" s="88" t="n"/>
    </row>
    <row r="100">
      <c r="A100" s="86" t="n"/>
      <c r="B100" s="86" t="n"/>
      <c r="C100" s="279" t="n"/>
      <c r="D100" s="282" t="n"/>
      <c r="E100" s="282" t="n"/>
      <c r="F100" s="282" t="n"/>
      <c r="G100" s="282" t="n"/>
      <c r="H100" s="282" t="n"/>
      <c r="I100" s="282" t="n"/>
      <c r="J100" s="282" t="n"/>
      <c r="K100" s="282" t="n"/>
      <c r="L100" s="282" t="n"/>
      <c r="M100" s="282" t="n"/>
      <c r="N100" s="282" t="n"/>
      <c r="O100" s="282" t="n"/>
      <c r="P100" s="282" t="n"/>
      <c r="Q100" s="282" t="n"/>
      <c r="R100" s="282" t="n"/>
      <c r="S100" s="282" t="n"/>
      <c r="T100" s="282" t="n"/>
      <c r="U100" s="282" t="n"/>
      <c r="V100" s="282" t="n"/>
      <c r="W100" s="282" t="n"/>
      <c r="X100" s="282" t="n"/>
      <c r="Y100" s="282" t="n"/>
      <c r="Z100" s="282" t="n"/>
      <c r="AA100" s="282" t="n"/>
      <c r="AB100" s="282" t="n"/>
      <c r="AC100" s="282" t="n"/>
      <c r="AD100" s="282" t="n"/>
      <c r="AE100" s="282" t="n"/>
      <c r="AF100" s="282" t="n"/>
      <c r="AG100" s="282" t="n"/>
      <c r="AH100" s="282" t="n"/>
      <c r="AI100" s="282" t="n"/>
      <c r="AJ100" s="282" t="n"/>
      <c r="AK100" s="282" t="n"/>
      <c r="AL100" s="282" t="n"/>
      <c r="AM100" s="282" t="n"/>
      <c r="AN100" s="282" t="n"/>
      <c r="AO100" s="282" t="n"/>
      <c r="AP100" s="282" t="n"/>
      <c r="AQ100" s="282" t="n"/>
      <c r="AR100" s="282" t="n"/>
      <c r="AS100" s="282" t="n"/>
      <c r="AT100" s="282" t="n"/>
      <c r="AU100" s="282" t="n"/>
      <c r="AV100" s="282" t="n"/>
      <c r="AW100" s="282" t="n"/>
      <c r="AX100" s="282" t="n"/>
      <c r="AY100" s="282" t="n"/>
      <c r="AZ100" s="282" t="n"/>
      <c r="BA100" s="282" t="n"/>
      <c r="BB100" s="283" t="n"/>
      <c r="BC100" s="88" t="n"/>
    </row>
    <row r="101">
      <c r="A101" s="86" t="n"/>
      <c r="B101" s="86" t="n"/>
      <c r="C101" s="357" t="n"/>
      <c r="BB101" s="323" t="n"/>
      <c r="BC101" s="88" t="n"/>
    </row>
    <row r="102">
      <c r="A102" s="86" t="n"/>
      <c r="B102" s="86" t="n"/>
      <c r="C102" s="357" t="n"/>
      <c r="BB102" s="323" t="n"/>
      <c r="BC102" s="88" t="n"/>
    </row>
    <row r="103">
      <c r="A103" s="86" t="n"/>
      <c r="B103" s="86" t="n"/>
      <c r="C103" s="357" t="n"/>
      <c r="BB103" s="323" t="n"/>
      <c r="BC103" s="88" t="n"/>
    </row>
    <row r="104">
      <c r="A104" s="86" t="n"/>
      <c r="B104" s="86" t="n"/>
      <c r="C104" s="288" t="n"/>
      <c r="D104" s="272" t="n"/>
      <c r="E104" s="272" t="n"/>
      <c r="F104" s="272" t="n"/>
      <c r="G104" s="272" t="n"/>
      <c r="H104" s="272" t="n"/>
      <c r="I104" s="272" t="n"/>
      <c r="J104" s="272" t="n"/>
      <c r="K104" s="272" t="n"/>
      <c r="L104" s="272" t="n"/>
      <c r="M104" s="272" t="n"/>
      <c r="N104" s="272" t="n"/>
      <c r="O104" s="272" t="n"/>
      <c r="P104" s="272" t="n"/>
      <c r="Q104" s="272" t="n"/>
      <c r="R104" s="272" t="n"/>
      <c r="S104" s="272" t="n"/>
      <c r="T104" s="272" t="n"/>
      <c r="U104" s="272" t="n"/>
      <c r="V104" s="272" t="n"/>
      <c r="W104" s="272" t="n"/>
      <c r="X104" s="272" t="n"/>
      <c r="Y104" s="272" t="n"/>
      <c r="Z104" s="272" t="n"/>
      <c r="AA104" s="272" t="n"/>
      <c r="AB104" s="272" t="n"/>
      <c r="AC104" s="272" t="n"/>
      <c r="AD104" s="272" t="n"/>
      <c r="AE104" s="272" t="n"/>
      <c r="AF104" s="272" t="n"/>
      <c r="AG104" s="272" t="n"/>
      <c r="AH104" s="272" t="n"/>
      <c r="AI104" s="272" t="n"/>
      <c r="AJ104" s="272" t="n"/>
      <c r="AK104" s="272" t="n"/>
      <c r="AL104" s="272" t="n"/>
      <c r="AM104" s="272" t="n"/>
      <c r="AN104" s="272" t="n"/>
      <c r="AO104" s="272" t="n"/>
      <c r="AP104" s="272" t="n"/>
      <c r="AQ104" s="272" t="n"/>
      <c r="AR104" s="272" t="n"/>
      <c r="AS104" s="272" t="n"/>
      <c r="AT104" s="272" t="n"/>
      <c r="AU104" s="272" t="n"/>
      <c r="AV104" s="272" t="n"/>
      <c r="AW104" s="272" t="n"/>
      <c r="AX104" s="272" t="n"/>
      <c r="AY104" s="272" t="n"/>
      <c r="AZ104" s="272" t="n"/>
      <c r="BA104" s="272" t="n"/>
      <c r="BB104" s="273" t="n"/>
      <c r="BC104" s="88" t="n"/>
    </row>
    <row r="105" ht="15" customHeight="1" thickBot="1">
      <c r="A105" s="86" t="n"/>
      <c r="B105" s="114" t="n"/>
      <c r="C105" s="115" t="n"/>
      <c r="D105" s="115" t="n"/>
      <c r="E105" s="115" t="n"/>
      <c r="F105" s="115" t="n"/>
      <c r="G105" s="115" t="n"/>
      <c r="H105" s="115" t="n"/>
      <c r="I105" s="115" t="n"/>
      <c r="J105" s="115" t="n"/>
      <c r="K105" s="115" t="n"/>
      <c r="L105" s="115" t="n"/>
      <c r="M105" s="115" t="n"/>
      <c r="N105" s="115" t="n"/>
      <c r="O105" s="115" t="n"/>
      <c r="P105" s="115" t="n"/>
      <c r="Q105" s="115" t="n"/>
      <c r="R105" s="115" t="n"/>
      <c r="S105" s="115" t="n"/>
      <c r="T105" s="115" t="n"/>
      <c r="U105" s="115" t="n"/>
      <c r="V105" s="115" t="n"/>
      <c r="W105" s="115" t="n"/>
      <c r="X105" s="115" t="n"/>
      <c r="Y105" s="115" t="n"/>
      <c r="Z105" s="115" t="n"/>
      <c r="AA105" s="115" t="n"/>
      <c r="AB105" s="115" t="n"/>
      <c r="AC105" s="115" t="n"/>
      <c r="AD105" s="115" t="n"/>
      <c r="AE105" s="115" t="n"/>
      <c r="AF105" s="115" t="n"/>
      <c r="AG105" s="115" t="n"/>
      <c r="AH105" s="115" t="n"/>
      <c r="AI105" s="115" t="n"/>
      <c r="AJ105" s="115" t="n"/>
      <c r="AK105" s="115" t="n"/>
      <c r="AL105" s="115" t="n"/>
      <c r="AM105" s="115" t="n"/>
      <c r="AN105" s="115" t="n"/>
      <c r="AO105" s="115" t="n"/>
      <c r="AP105" s="115" t="n"/>
      <c r="AQ105" s="115" t="n"/>
      <c r="AR105" s="115" t="n"/>
      <c r="AS105" s="115" t="n"/>
      <c r="AT105" s="115" t="n"/>
      <c r="AU105" s="115" t="n"/>
      <c r="AV105" s="115" t="n"/>
      <c r="AW105" s="115" t="n"/>
      <c r="AX105" s="115" t="n"/>
      <c r="AY105" s="115" t="n"/>
      <c r="AZ105" s="115" t="n"/>
      <c r="BA105" s="115" t="n"/>
      <c r="BB105" s="115" t="n"/>
      <c r="BC105" s="116" t="n"/>
    </row>
    <row r="106" ht="20.15" customHeight="1" thickTop="1">
      <c r="A106" s="86" t="n"/>
      <c r="B106" s="83" t="n"/>
      <c r="C106" s="301">
        <f>C1</f>
        <v/>
      </c>
      <c r="D106" s="302" t="n"/>
      <c r="E106" s="302" t="n"/>
      <c r="F106" s="302" t="n"/>
      <c r="G106" s="302" t="n"/>
      <c r="H106" s="302" t="n"/>
      <c r="I106" s="302" t="n"/>
      <c r="J106" s="302" t="n"/>
      <c r="K106" s="302" t="n"/>
      <c r="L106" s="302" t="n"/>
      <c r="M106" s="302" t="n"/>
      <c r="N106" s="302" t="n"/>
      <c r="O106" s="302" t="n"/>
      <c r="P106" s="302" t="n"/>
      <c r="Q106" s="302" t="n"/>
      <c r="R106" s="302" t="n"/>
      <c r="S106" s="302" t="n"/>
      <c r="T106" s="302" t="n"/>
      <c r="U106" s="302" t="n"/>
      <c r="V106" s="302" t="n"/>
      <c r="W106" s="302" t="n"/>
      <c r="X106" s="302" t="n"/>
      <c r="Y106" s="302" t="n"/>
      <c r="Z106" s="302" t="n"/>
      <c r="AA106" s="302" t="n"/>
      <c r="AB106" s="302" t="n"/>
      <c r="AC106" s="302" t="n"/>
      <c r="AD106" s="302" t="n"/>
      <c r="AE106" s="302" t="n"/>
      <c r="AF106" s="302" t="n"/>
      <c r="AG106" s="302" t="n"/>
      <c r="AH106" s="302" t="n"/>
      <c r="AI106" s="302" t="n"/>
      <c r="AJ106" s="302" t="n"/>
      <c r="AK106" s="302" t="n"/>
      <c r="AL106" s="302" t="n"/>
      <c r="AM106" s="302" t="n"/>
      <c r="AN106" s="302" t="n"/>
      <c r="AO106" s="302" t="n"/>
      <c r="AP106" s="302" t="n"/>
      <c r="AQ106" s="302" t="n"/>
      <c r="AR106" s="302" t="n"/>
      <c r="AS106" s="302" t="n"/>
      <c r="AT106" s="302" t="n"/>
      <c r="AU106" s="302" t="n"/>
      <c r="AV106" s="302" t="n"/>
      <c r="AW106" s="302" t="n"/>
      <c r="AX106" s="302" t="n"/>
      <c r="AY106" s="302" t="n"/>
      <c r="AZ106" s="302" t="n"/>
      <c r="BA106" s="302" t="n"/>
      <c r="BB106" s="302" t="n"/>
      <c r="BC106" s="117" t="n"/>
    </row>
    <row r="107" ht="15" customHeight="1">
      <c r="A107" s="86" t="n"/>
      <c r="B107" s="87" t="n">
        <v>0</v>
      </c>
      <c r="C107" s="313" t="n"/>
      <c r="D107" s="216" t="n"/>
      <c r="E107" s="216" t="n"/>
      <c r="F107" s="216" t="n"/>
      <c r="G107" s="216" t="n"/>
      <c r="H107" s="216" t="n"/>
      <c r="I107" s="216" t="n"/>
      <c r="J107" s="216" t="n"/>
      <c r="K107" s="216" t="n"/>
      <c r="L107" s="216" t="n"/>
      <c r="M107" s="216" t="n"/>
      <c r="N107" s="216" t="n"/>
      <c r="O107" s="202" t="n"/>
      <c r="P107" s="360" t="inlineStr">
        <is>
          <t>PLANO DE AMOSTRAGEM ÁGUA BRUTA</t>
        </is>
      </c>
      <c r="Q107" s="216" t="n"/>
      <c r="R107" s="216" t="n"/>
      <c r="S107" s="216" t="n"/>
      <c r="T107" s="216" t="n"/>
      <c r="U107" s="216" t="n"/>
      <c r="V107" s="216" t="n"/>
      <c r="W107" s="216" t="n"/>
      <c r="X107" s="216" t="n"/>
      <c r="Y107" s="216" t="n"/>
      <c r="Z107" s="216" t="n"/>
      <c r="AA107" s="216" t="n"/>
      <c r="AB107" s="216" t="n"/>
      <c r="AC107" s="216" t="n"/>
      <c r="AD107" s="216" t="n"/>
      <c r="AE107" s="216" t="n"/>
      <c r="AF107" s="216" t="n"/>
      <c r="AG107" s="216" t="n"/>
      <c r="AH107" s="216" t="n"/>
      <c r="AI107" s="216" t="n"/>
      <c r="AJ107" s="216" t="n"/>
      <c r="AK107" s="216" t="n"/>
      <c r="AL107" s="216" t="n"/>
      <c r="AM107" s="216" t="n"/>
      <c r="AN107" s="216" t="n"/>
      <c r="AO107" s="216" t="n"/>
      <c r="AP107" s="216" t="n"/>
      <c r="AQ107" s="216" t="n"/>
      <c r="AR107" s="216" t="n"/>
      <c r="AS107" s="216" t="n"/>
      <c r="AT107" s="216" t="n"/>
      <c r="AU107" s="216" t="n"/>
      <c r="AV107" s="216" t="n"/>
      <c r="AW107" s="216" t="n"/>
      <c r="AX107" s="216" t="n"/>
      <c r="AY107" s="216" t="n"/>
      <c r="AZ107" s="344">
        <f>C9</f>
        <v/>
      </c>
      <c r="BA107" s="154" t="n"/>
      <c r="BB107" s="140" t="n"/>
      <c r="BC107" s="88" t="n"/>
    </row>
    <row r="108" ht="15" customHeight="1">
      <c r="A108" s="86" t="n"/>
      <c r="B108" s="86" t="n"/>
      <c r="C108" s="293" t="n"/>
      <c r="O108" s="294" t="n"/>
      <c r="P108" s="293" t="n"/>
      <c r="AZ108" s="292">
        <f>IF($C$10="","",$C$10)</f>
        <v/>
      </c>
      <c r="BA108" s="216" t="n"/>
      <c r="BB108" s="202" t="n"/>
      <c r="BC108" s="88" t="n"/>
    </row>
    <row r="109" ht="15" customHeight="1">
      <c r="A109" s="86" t="n"/>
      <c r="B109" s="86" t="n"/>
      <c r="C109" s="293" t="n"/>
      <c r="O109" s="294" t="n"/>
      <c r="P109" s="293" t="n"/>
      <c r="AZ109" s="293" t="n"/>
      <c r="BB109" s="294" t="n"/>
      <c r="BC109" s="88" t="n"/>
    </row>
    <row r="110" ht="15" customHeight="1">
      <c r="A110" s="86" t="n"/>
      <c r="B110" s="86" t="n"/>
      <c r="C110" s="293" t="n"/>
      <c r="O110" s="294" t="n"/>
      <c r="P110" s="293" t="n"/>
      <c r="AZ110" s="293" t="n"/>
      <c r="BB110" s="294" t="n"/>
      <c r="BC110" s="88" t="n"/>
    </row>
    <row r="111" ht="15" customHeight="1">
      <c r="A111" s="86" t="n"/>
      <c r="B111" s="86" t="n"/>
      <c r="C111" s="295" t="n"/>
      <c r="D111" s="212" t="n"/>
      <c r="E111" s="212" t="n"/>
      <c r="F111" s="212" t="n"/>
      <c r="G111" s="212" t="n"/>
      <c r="H111" s="212" t="n"/>
      <c r="I111" s="212" t="n"/>
      <c r="J111" s="212" t="n"/>
      <c r="K111" s="212" t="n"/>
      <c r="L111" s="212" t="n"/>
      <c r="M111" s="212" t="n"/>
      <c r="N111" s="212" t="n"/>
      <c r="O111" s="296" t="n"/>
      <c r="P111" s="295" t="n"/>
      <c r="Q111" s="212" t="n"/>
      <c r="R111" s="212" t="n"/>
      <c r="S111" s="212" t="n"/>
      <c r="T111" s="212" t="n"/>
      <c r="U111" s="212" t="n"/>
      <c r="V111" s="212" t="n"/>
      <c r="W111" s="212" t="n"/>
      <c r="X111" s="212" t="n"/>
      <c r="Y111" s="212" t="n"/>
      <c r="Z111" s="212" t="n"/>
      <c r="AA111" s="212" t="n"/>
      <c r="AB111" s="212" t="n"/>
      <c r="AC111" s="212" t="n"/>
      <c r="AD111" s="212" t="n"/>
      <c r="AE111" s="212" t="n"/>
      <c r="AF111" s="212" t="n"/>
      <c r="AG111" s="212" t="n"/>
      <c r="AH111" s="212" t="n"/>
      <c r="AI111" s="212" t="n"/>
      <c r="AJ111" s="212" t="n"/>
      <c r="AK111" s="212" t="n"/>
      <c r="AL111" s="212" t="n"/>
      <c r="AM111" s="212" t="n"/>
      <c r="AN111" s="212" t="n"/>
      <c r="AO111" s="212" t="n"/>
      <c r="AP111" s="212" t="n"/>
      <c r="AQ111" s="212" t="n"/>
      <c r="AR111" s="212" t="n"/>
      <c r="AS111" s="212" t="n"/>
      <c r="AT111" s="212" t="n"/>
      <c r="AU111" s="212" t="n"/>
      <c r="AV111" s="212" t="n"/>
      <c r="AW111" s="212" t="n"/>
      <c r="AX111" s="212" t="n"/>
      <c r="AY111" s="212" t="n"/>
      <c r="AZ111" s="295" t="n"/>
      <c r="BA111" s="212" t="n"/>
      <c r="BB111" s="296" t="n"/>
      <c r="BC111" s="88" t="n"/>
    </row>
    <row r="112">
      <c r="A112" s="86" t="n"/>
      <c r="B112" s="86" t="n"/>
      <c r="C112" s="93" t="n"/>
      <c r="D112" s="93" t="n"/>
      <c r="E112" s="93" t="n"/>
      <c r="F112" s="93" t="n"/>
      <c r="G112" s="93" t="n"/>
      <c r="H112" s="93" t="n"/>
      <c r="I112" s="93" t="n"/>
      <c r="J112" s="93" t="n"/>
      <c r="K112" s="93" t="n"/>
      <c r="L112" s="93" t="n"/>
      <c r="M112" s="93" t="n"/>
      <c r="N112" s="93" t="n"/>
      <c r="O112" s="93" t="n"/>
      <c r="P112" s="93" t="n"/>
      <c r="Q112" s="93" t="n"/>
      <c r="R112" s="93" t="n"/>
      <c r="S112" s="93" t="n"/>
      <c r="T112" s="93" t="n"/>
      <c r="U112" s="93" t="n"/>
      <c r="V112" s="93" t="n"/>
      <c r="W112" s="93" t="n"/>
      <c r="X112" s="93" t="n"/>
      <c r="Y112" s="93" t="n"/>
      <c r="Z112" s="93" t="n"/>
      <c r="AA112" s="93" t="n"/>
      <c r="AB112" s="93" t="n"/>
      <c r="AC112" s="93" t="n"/>
      <c r="AD112" s="93" t="n"/>
      <c r="AE112" s="93" t="n"/>
      <c r="AF112" s="93" t="n"/>
      <c r="AG112" s="93" t="n"/>
      <c r="AH112" s="93" t="n"/>
      <c r="AI112" s="93" t="n"/>
      <c r="AJ112" s="93" t="n"/>
      <c r="AK112" s="93" t="n"/>
      <c r="AL112" s="93" t="n"/>
      <c r="AM112" s="93" t="n"/>
      <c r="AN112" s="93" t="n"/>
      <c r="AO112" s="93" t="n"/>
      <c r="AP112" s="93" t="n"/>
      <c r="AQ112" s="93" t="n"/>
      <c r="AR112" s="93" t="n"/>
      <c r="AS112" s="93" t="n"/>
      <c r="AT112" s="93" t="n"/>
      <c r="AU112" s="93" t="n"/>
      <c r="AV112" s="93" t="n"/>
      <c r="AW112" s="93" t="n"/>
      <c r="AX112" s="93" t="n"/>
      <c r="AY112" s="93" t="n"/>
      <c r="AZ112" s="93" t="n"/>
      <c r="BA112" s="93" t="n"/>
      <c r="BB112" s="93" t="n"/>
      <c r="BC112" s="88" t="n"/>
    </row>
    <row r="113">
      <c r="A113" s="86" t="n"/>
      <c r="B113" s="86" t="n"/>
      <c r="C113" s="261" t="inlineStr">
        <is>
          <t>USO EXCLUSIVO DO CONTROLE DE AMOSTRAS E EQUIPAMENTOS</t>
        </is>
      </c>
      <c r="D113" s="258" t="n"/>
      <c r="E113" s="258" t="n"/>
      <c r="F113" s="258" t="n"/>
      <c r="G113" s="258" t="n"/>
      <c r="H113" s="258" t="n"/>
      <c r="I113" s="258" t="n"/>
      <c r="J113" s="258" t="n"/>
      <c r="K113" s="258" t="n"/>
      <c r="L113" s="258" t="n"/>
      <c r="M113" s="258" t="n"/>
      <c r="N113" s="258" t="n"/>
      <c r="O113" s="258" t="n"/>
      <c r="P113" s="258" t="n"/>
      <c r="Q113" s="258" t="n"/>
      <c r="R113" s="258" t="n"/>
      <c r="S113" s="258" t="n"/>
      <c r="T113" s="258" t="n"/>
      <c r="U113" s="258" t="n"/>
      <c r="V113" s="258" t="n"/>
      <c r="W113" s="258" t="n"/>
      <c r="X113" s="258" t="n"/>
      <c r="Y113" s="258" t="n"/>
      <c r="Z113" s="258" t="n"/>
      <c r="AA113" s="258" t="n"/>
      <c r="AB113" s="258" t="n"/>
      <c r="AC113" s="258" t="n"/>
      <c r="AD113" s="258" t="n"/>
      <c r="AE113" s="258" t="n"/>
      <c r="AF113" s="258" t="n"/>
      <c r="AG113" s="258" t="n"/>
      <c r="AH113" s="258" t="n"/>
      <c r="AI113" s="258" t="n"/>
      <c r="AJ113" s="258" t="n"/>
      <c r="AK113" s="258" t="n"/>
      <c r="AL113" s="258" t="n"/>
      <c r="AM113" s="258" t="n"/>
      <c r="AN113" s="258" t="n"/>
      <c r="AO113" s="258" t="n"/>
      <c r="AP113" s="258" t="n"/>
      <c r="AQ113" s="258" t="n"/>
      <c r="AR113" s="258" t="n"/>
      <c r="AS113" s="258" t="n"/>
      <c r="AT113" s="258" t="n"/>
      <c r="AU113" s="258" t="n"/>
      <c r="AV113" s="258" t="n"/>
      <c r="AW113" s="258" t="n"/>
      <c r="AX113" s="258" t="n"/>
      <c r="AY113" s="258" t="n"/>
      <c r="AZ113" s="258" t="n"/>
      <c r="BA113" s="258" t="n"/>
      <c r="BB113" s="256" t="n"/>
      <c r="BC113" s="88" t="n"/>
    </row>
    <row r="114" ht="6" customHeight="1">
      <c r="A114" s="86" t="n"/>
      <c r="B114" s="86" t="n"/>
      <c r="C114" s="93" t="n"/>
      <c r="D114" s="93" t="n"/>
      <c r="E114" s="93" t="n"/>
      <c r="F114" s="93" t="n"/>
      <c r="G114" s="93" t="n"/>
      <c r="H114" s="93" t="n"/>
      <c r="I114" s="93" t="n"/>
      <c r="J114" s="93" t="n"/>
      <c r="K114" s="93" t="n"/>
      <c r="L114" s="93" t="n"/>
      <c r="M114" s="93" t="n"/>
      <c r="N114" s="93" t="n"/>
      <c r="O114" s="93" t="n"/>
      <c r="P114" s="93" t="n"/>
      <c r="Q114" s="93" t="n"/>
      <c r="R114" s="93" t="n"/>
      <c r="S114" s="93" t="n"/>
      <c r="T114" s="93" t="n"/>
      <c r="U114" s="93" t="n"/>
      <c r="V114" s="93" t="n"/>
      <c r="W114" s="93" t="n"/>
      <c r="X114" s="93" t="n"/>
      <c r="Y114" s="93" t="n"/>
      <c r="Z114" s="93" t="n"/>
      <c r="AA114" s="93" t="n"/>
      <c r="AB114" s="93" t="n"/>
      <c r="AC114" s="93" t="n"/>
      <c r="AD114" s="93" t="n"/>
      <c r="AE114" s="93" t="n"/>
      <c r="AF114" s="93" t="n"/>
      <c r="AG114" s="93" t="n"/>
      <c r="AH114" s="93" t="n"/>
      <c r="AI114" s="93" t="n"/>
      <c r="AJ114" s="93" t="n"/>
      <c r="AK114" s="93" t="n"/>
      <c r="AL114" s="93" t="n"/>
      <c r="AM114" s="93" t="n"/>
      <c r="AN114" s="93" t="n"/>
      <c r="AO114" s="93" t="n"/>
      <c r="AP114" s="93" t="n"/>
      <c r="AQ114" s="93" t="n"/>
      <c r="AR114" s="93" t="n"/>
      <c r="AS114" s="93" t="n"/>
      <c r="AT114" s="93" t="n"/>
      <c r="AU114" s="93" t="n"/>
      <c r="AV114" s="93" t="n"/>
      <c r="AW114" s="93" t="n"/>
      <c r="AX114" s="93" t="n"/>
      <c r="AY114" s="93" t="n"/>
      <c r="AZ114" s="93" t="n"/>
      <c r="BA114" s="93" t="n"/>
      <c r="BB114" s="93" t="n"/>
      <c r="BC114" s="88" t="n"/>
    </row>
    <row r="115" ht="15" customHeight="1">
      <c r="A115" s="86" t="n"/>
      <c r="B115" s="86" t="n"/>
      <c r="C115" s="286" t="inlineStr">
        <is>
          <t>1.5</t>
        </is>
      </c>
      <c r="D115" s="256" t="n"/>
      <c r="E115" s="261" t="inlineStr">
        <is>
          <t>Acessibilidade e local de amostragem</t>
        </is>
      </c>
      <c r="F115" s="258" t="n"/>
      <c r="G115" s="258" t="n"/>
      <c r="H115" s="258" t="n"/>
      <c r="I115" s="258" t="n"/>
      <c r="J115" s="258" t="n"/>
      <c r="K115" s="258" t="n"/>
      <c r="L115" s="258" t="n"/>
      <c r="M115" s="258" t="n"/>
      <c r="N115" s="258" t="n"/>
      <c r="O115" s="258" t="n"/>
      <c r="P115" s="258" t="n"/>
      <c r="Q115" s="258" t="n"/>
      <c r="R115" s="258" t="n"/>
      <c r="S115" s="258" t="n"/>
      <c r="T115" s="256" t="n"/>
      <c r="U115" s="93" t="n"/>
      <c r="V115" s="93" t="n"/>
      <c r="W115" s="93" t="n"/>
      <c r="X115" s="93" t="n"/>
      <c r="Y115" s="93" t="n"/>
      <c r="Z115" s="93" t="n"/>
      <c r="AA115" s="93" t="n"/>
      <c r="AB115" s="93" t="n"/>
      <c r="AC115" s="93" t="n"/>
      <c r="AD115" s="93" t="n"/>
      <c r="AE115" s="93" t="n"/>
      <c r="AF115" s="93" t="n"/>
      <c r="AG115" s="93" t="n"/>
      <c r="AH115" s="93" t="n"/>
      <c r="AI115" s="93" t="n"/>
      <c r="AJ115" s="93" t="n"/>
      <c r="AK115" s="93" t="n"/>
      <c r="AL115" s="93" t="n"/>
      <c r="AM115" s="93" t="n"/>
      <c r="AN115" s="93" t="n"/>
      <c r="AO115" s="93" t="n"/>
      <c r="AP115" s="93" t="n"/>
      <c r="AQ115" s="93" t="n"/>
      <c r="AR115" s="93" t="n"/>
      <c r="AS115" s="93" t="n"/>
      <c r="AT115" s="93" t="n"/>
      <c r="AU115" s="93" t="n"/>
      <c r="AV115" s="93" t="n"/>
      <c r="AW115" s="93" t="n"/>
      <c r="AX115" s="93" t="n"/>
      <c r="AY115" s="93" t="n"/>
      <c r="AZ115" s="93" t="n"/>
      <c r="BA115" s="93" t="n"/>
      <c r="BB115" s="93" t="n"/>
      <c r="BC115" s="88" t="n"/>
    </row>
    <row r="116">
      <c r="A116" s="86" t="n"/>
      <c r="B116" s="86" t="n"/>
      <c r="C116" s="277" t="inlineStr">
        <is>
          <t>Definidos conforme o mapa de instalações do local das atividades de amostragem, cujo acesso aos pontos de amostragem se encontram nesse mapa</t>
        </is>
      </c>
      <c r="D116" s="272" t="n"/>
      <c r="E116" s="272" t="n"/>
      <c r="F116" s="272" t="n"/>
      <c r="G116" s="272" t="n"/>
      <c r="H116" s="272" t="n"/>
      <c r="I116" s="272" t="n"/>
      <c r="J116" s="272" t="n"/>
      <c r="K116" s="272" t="n"/>
      <c r="L116" s="272" t="n"/>
      <c r="M116" s="272" t="n"/>
      <c r="N116" s="272" t="n"/>
      <c r="O116" s="272" t="n"/>
      <c r="P116" s="272" t="n"/>
      <c r="Q116" s="272" t="n"/>
      <c r="R116" s="272" t="n"/>
      <c r="S116" s="272" t="n"/>
      <c r="T116" s="272" t="n"/>
      <c r="U116" s="272" t="n"/>
      <c r="V116" s="272" t="n"/>
      <c r="W116" s="272" t="n"/>
      <c r="X116" s="272" t="n"/>
      <c r="Y116" s="272" t="n"/>
      <c r="Z116" s="272" t="n"/>
      <c r="AA116" s="272" t="n"/>
      <c r="AB116" s="272" t="n"/>
      <c r="AC116" s="272" t="n"/>
      <c r="AD116" s="272" t="n"/>
      <c r="AE116" s="272" t="n"/>
      <c r="AF116" s="272" t="n"/>
      <c r="AG116" s="272" t="n"/>
      <c r="AH116" s="272" t="n"/>
      <c r="AI116" s="272" t="n"/>
      <c r="AJ116" s="272" t="n"/>
      <c r="AK116" s="272" t="n"/>
      <c r="AL116" s="272" t="n"/>
      <c r="AM116" s="272" t="n"/>
      <c r="AN116" s="272" t="n"/>
      <c r="AO116" s="272" t="n"/>
      <c r="AP116" s="272" t="n"/>
      <c r="AQ116" s="272" t="n"/>
      <c r="AR116" s="272" t="n"/>
      <c r="AS116" s="272" t="n"/>
      <c r="AT116" s="272" t="n"/>
      <c r="AU116" s="272" t="n"/>
      <c r="AV116" s="272" t="n"/>
      <c r="AW116" s="272" t="n"/>
      <c r="AX116" s="272" t="n"/>
      <c r="AY116" s="272" t="n"/>
      <c r="AZ116" s="272" t="n"/>
      <c r="BA116" s="272" t="n"/>
      <c r="BB116" s="273" t="n"/>
      <c r="BC116" s="88" t="n"/>
    </row>
    <row r="117" ht="6" customHeight="1">
      <c r="A117" s="86" t="n"/>
      <c r="B117" s="86" t="n"/>
      <c r="C117" s="93" t="n"/>
      <c r="D117" s="93" t="n"/>
      <c r="E117" s="93" t="n"/>
      <c r="F117" s="93" t="n"/>
      <c r="G117" s="93" t="n"/>
      <c r="H117" s="93" t="n"/>
      <c r="I117" s="93" t="n"/>
      <c r="J117" s="93" t="n"/>
      <c r="K117" s="93" t="n"/>
      <c r="L117" s="93" t="n"/>
      <c r="M117" s="93" t="n"/>
      <c r="N117" s="93" t="n"/>
      <c r="O117" s="93" t="n"/>
      <c r="P117" s="93" t="n"/>
      <c r="Q117" s="93" t="n"/>
      <c r="R117" s="93" t="n"/>
      <c r="S117" s="93" t="n"/>
      <c r="T117" s="93" t="n"/>
      <c r="U117" s="93" t="n"/>
      <c r="V117" s="93" t="n"/>
      <c r="W117" s="93" t="n"/>
      <c r="X117" s="93" t="n"/>
      <c r="Y117" s="93" t="n"/>
      <c r="Z117" s="93" t="n"/>
      <c r="AA117" s="93" t="n"/>
      <c r="AB117" s="93" t="n"/>
      <c r="AC117" s="93" t="n"/>
      <c r="AD117" s="93" t="n"/>
      <c r="AE117" s="93" t="n"/>
      <c r="AF117" s="93" t="n"/>
      <c r="AG117" s="93" t="n"/>
      <c r="AH117" s="93" t="n"/>
      <c r="AI117" s="93" t="n"/>
      <c r="AJ117" s="93" t="n"/>
      <c r="AK117" s="93" t="n"/>
      <c r="AL117" s="93" t="n"/>
      <c r="AM117" s="93" t="n"/>
      <c r="AN117" s="93" t="n"/>
      <c r="AO117" s="93" t="n"/>
      <c r="AP117" s="93" t="n"/>
      <c r="AQ117" s="93" t="n"/>
      <c r="AR117" s="93" t="n"/>
      <c r="AS117" s="93" t="n"/>
      <c r="AT117" s="93" t="n"/>
      <c r="AU117" s="93" t="n"/>
      <c r="AV117" s="93" t="n"/>
      <c r="AW117" s="93" t="n"/>
      <c r="AX117" s="93" t="n"/>
      <c r="AY117" s="93" t="n"/>
      <c r="AZ117" s="93" t="n"/>
      <c r="BA117" s="93" t="n"/>
      <c r="BB117" s="93" t="n"/>
      <c r="BC117" s="88" t="n"/>
    </row>
    <row r="118" ht="15" customHeight="1">
      <c r="A118" s="86" t="n"/>
      <c r="B118" s="86" t="n"/>
      <c r="C118" s="286" t="inlineStr">
        <is>
          <t>1.5</t>
        </is>
      </c>
      <c r="D118" s="256" t="n"/>
      <c r="E118" s="261" t="inlineStr">
        <is>
          <t>Data de inicio/fim e horas prevista</t>
        </is>
      </c>
      <c r="F118" s="258" t="n"/>
      <c r="G118" s="258" t="n"/>
      <c r="H118" s="258" t="n"/>
      <c r="I118" s="258" t="n"/>
      <c r="J118" s="258" t="n"/>
      <c r="K118" s="258" t="n"/>
      <c r="L118" s="258" t="n"/>
      <c r="M118" s="258" t="n"/>
      <c r="N118" s="258" t="n"/>
      <c r="O118" s="258" t="n"/>
      <c r="P118" s="258" t="n"/>
      <c r="Q118" s="258" t="n"/>
      <c r="R118" s="258" t="n"/>
      <c r="S118" s="258" t="n"/>
      <c r="T118" s="256" t="n"/>
      <c r="U118" s="93" t="n"/>
      <c r="V118" s="286" t="inlineStr">
        <is>
          <t>1.6</t>
        </is>
      </c>
      <c r="W118" s="256" t="n"/>
      <c r="X118" s="261" t="inlineStr">
        <is>
          <t>Técnico qualificado</t>
        </is>
      </c>
      <c r="Y118" s="258" t="n"/>
      <c r="Z118" s="258" t="n"/>
      <c r="AA118" s="258" t="n"/>
      <c r="AB118" s="258" t="n"/>
      <c r="AC118" s="258" t="n"/>
      <c r="AD118" s="258" t="n"/>
      <c r="AE118" s="258" t="n"/>
      <c r="AF118" s="258" t="n"/>
      <c r="AG118" s="256" t="n"/>
      <c r="AH118" s="98" t="n"/>
      <c r="AI118" s="98" t="n"/>
      <c r="AJ118" s="98" t="n"/>
      <c r="AK118" s="98" t="n"/>
      <c r="AL118" s="98" t="n"/>
      <c r="AM118" s="93" t="n"/>
      <c r="AN118" s="93" t="n"/>
      <c r="AO118" s="93" t="n"/>
      <c r="AP118" s="93" t="n"/>
      <c r="AQ118" s="93" t="n"/>
      <c r="AR118" s="93" t="n"/>
      <c r="AS118" s="93" t="n"/>
      <c r="AT118" s="93" t="n"/>
      <c r="AU118" s="93" t="n"/>
      <c r="AV118" s="93" t="n"/>
      <c r="AW118" s="93" t="n"/>
      <c r="AX118" s="93" t="n"/>
      <c r="AY118" s="93" t="n"/>
      <c r="AZ118" s="93" t="n"/>
      <c r="BA118" s="93" t="n"/>
      <c r="BB118" s="93" t="n"/>
      <c r="BC118" s="88" t="n"/>
    </row>
    <row r="119" ht="6" customHeight="1">
      <c r="A119" s="86" t="n"/>
      <c r="B119" s="86" t="n"/>
      <c r="C119" s="106" t="n"/>
      <c r="D119" s="106" t="n"/>
      <c r="E119" s="106" t="n"/>
      <c r="F119" s="106" t="n"/>
      <c r="G119" s="106" t="n"/>
      <c r="H119" s="106" t="n"/>
      <c r="I119" s="106" t="n"/>
      <c r="J119" s="106" t="n"/>
      <c r="K119" s="106" t="n"/>
      <c r="L119" s="106" t="n"/>
      <c r="M119" s="106" t="n"/>
      <c r="N119" s="106" t="n"/>
      <c r="O119" s="106" t="n"/>
      <c r="P119" s="106" t="n"/>
      <c r="Q119" s="106" t="n"/>
      <c r="R119" s="106" t="n"/>
      <c r="S119" s="106" t="n"/>
      <c r="T119" s="106" t="n"/>
      <c r="U119" s="93" t="n"/>
      <c r="V119" s="106" t="n"/>
      <c r="W119" s="106" t="n"/>
      <c r="X119" s="106" t="n"/>
      <c r="Y119" s="106" t="n"/>
      <c r="Z119" s="106" t="n"/>
      <c r="AA119" s="106" t="n"/>
      <c r="AB119" s="106" t="n"/>
      <c r="AC119" s="106" t="n"/>
      <c r="AD119" s="106" t="n"/>
      <c r="AE119" s="106" t="n"/>
      <c r="AF119" s="106" t="n"/>
      <c r="AG119" s="106" t="n"/>
      <c r="AH119" s="98" t="n"/>
      <c r="AI119" s="98" t="n"/>
      <c r="AJ119" s="98" t="n"/>
      <c r="AK119" s="98" t="n"/>
      <c r="AL119" s="98" t="n"/>
      <c r="AM119" s="93" t="n"/>
      <c r="AN119" s="93" t="n"/>
      <c r="AO119" s="93" t="n"/>
      <c r="AP119" s="93" t="n"/>
      <c r="AQ119" s="93" t="n"/>
      <c r="AR119" s="93" t="n"/>
      <c r="AS119" s="93" t="n"/>
      <c r="AT119" s="93" t="n"/>
      <c r="AU119" s="93" t="n"/>
      <c r="AV119" s="93" t="n"/>
      <c r="AW119" s="93" t="n"/>
      <c r="AX119" s="93" t="n"/>
      <c r="AY119" s="93" t="n"/>
      <c r="AZ119" s="93" t="n"/>
      <c r="BA119" s="93" t="n"/>
      <c r="BB119" s="93" t="n"/>
      <c r="BC119" s="88" t="n"/>
    </row>
    <row r="120" ht="15" customHeight="1">
      <c r="A120" s="86" t="n"/>
      <c r="B120" s="86" t="n"/>
      <c r="C120" s="305" t="n">
        <v>45194</v>
      </c>
      <c r="D120" s="272" t="n"/>
      <c r="E120" s="272" t="n"/>
      <c r="F120" s="272" t="n"/>
      <c r="G120" s="272" t="n"/>
      <c r="H120" s="364" t="n">
        <v>0.3125</v>
      </c>
      <c r="I120" s="272" t="n"/>
      <c r="J120" s="272" t="n"/>
      <c r="K120" s="273" t="n"/>
      <c r="L120" s="93" t="n"/>
      <c r="M120" s="305" t="n">
        <v>45198</v>
      </c>
      <c r="N120" s="272" t="n"/>
      <c r="O120" s="272" t="n"/>
      <c r="P120" s="272" t="n"/>
      <c r="Q120" s="272" t="n"/>
      <c r="R120" s="364" t="n">
        <v>0.7291666666666666</v>
      </c>
      <c r="S120" s="272" t="n"/>
      <c r="T120" s="273" t="n"/>
      <c r="U120" s="93" t="n"/>
      <c r="V120" s="299" t="inlineStr">
        <is>
          <t>IVAN DIAS SOUZA</t>
        </is>
      </c>
      <c r="W120" s="272" t="n"/>
      <c r="X120" s="272" t="n"/>
      <c r="Y120" s="272" t="n"/>
      <c r="Z120" s="272" t="n"/>
      <c r="AA120" s="272" t="n"/>
      <c r="AB120" s="272" t="n"/>
      <c r="AC120" s="272" t="n"/>
      <c r="AD120" s="272" t="n"/>
      <c r="AE120" s="272" t="n"/>
      <c r="AF120" s="272" t="n"/>
      <c r="AG120" s="272" t="n"/>
      <c r="AH120" s="272" t="n"/>
      <c r="AI120" s="272" t="n"/>
      <c r="AJ120" s="272" t="n"/>
      <c r="AK120" s="272" t="n"/>
      <c r="AL120" s="272" t="n"/>
      <c r="AM120" s="272" t="n"/>
      <c r="AN120" s="272" t="n"/>
      <c r="AO120" s="272" t="n"/>
      <c r="AP120" s="272" t="n"/>
      <c r="AQ120" s="272" t="n"/>
      <c r="AR120" s="272" t="n"/>
      <c r="AS120" s="272" t="n"/>
      <c r="AT120" s="272" t="n"/>
      <c r="AU120" s="272" t="n"/>
      <c r="AV120" s="272" t="n"/>
      <c r="AW120" s="272" t="n"/>
      <c r="AX120" s="272" t="n"/>
      <c r="AY120" s="272" t="n"/>
      <c r="AZ120" s="272" t="n"/>
      <c r="BA120" s="272" t="n"/>
      <c r="BB120" s="273" t="n"/>
      <c r="BC120" s="88" t="n"/>
    </row>
    <row r="121" ht="6" customHeight="1">
      <c r="A121" s="86" t="n"/>
      <c r="B121" s="86" t="n"/>
      <c r="C121" s="93" t="n"/>
      <c r="D121" s="93" t="n"/>
      <c r="E121" s="93" t="n"/>
      <c r="F121" s="93" t="n"/>
      <c r="G121" s="93" t="n"/>
      <c r="H121" s="93" t="n"/>
      <c r="I121" s="93" t="n"/>
      <c r="J121" s="93" t="n"/>
      <c r="K121" s="93" t="n"/>
      <c r="L121" s="93" t="n"/>
      <c r="M121" s="93" t="n"/>
      <c r="N121" s="93" t="n"/>
      <c r="O121" s="93" t="n"/>
      <c r="P121" s="93" t="n"/>
      <c r="Q121" s="93" t="n"/>
      <c r="R121" s="93" t="n"/>
      <c r="S121" s="93" t="n"/>
      <c r="T121" s="93" t="n"/>
      <c r="U121" s="93" t="n"/>
      <c r="V121" s="93" t="n"/>
      <c r="W121" s="93" t="n"/>
      <c r="X121" s="93" t="n"/>
      <c r="Y121" s="93" t="n"/>
      <c r="Z121" s="93" t="n"/>
      <c r="AA121" s="93" t="n"/>
      <c r="AB121" s="93" t="n"/>
      <c r="AC121" s="93" t="n"/>
      <c r="AD121" s="93" t="n"/>
      <c r="AE121" s="93" t="n"/>
      <c r="AF121" s="93" t="n"/>
      <c r="AG121" s="93" t="n"/>
      <c r="AH121" s="93" t="n"/>
      <c r="AI121" s="93" t="n"/>
      <c r="AJ121" s="93" t="n"/>
      <c r="AK121" s="93" t="n"/>
      <c r="AL121" s="93" t="n"/>
      <c r="AM121" s="93" t="n"/>
      <c r="AN121" s="93" t="n"/>
      <c r="AO121" s="93" t="n"/>
      <c r="AP121" s="93" t="n"/>
      <c r="AQ121" s="93" t="n"/>
      <c r="AR121" s="93" t="n"/>
      <c r="AS121" s="93" t="n"/>
      <c r="AT121" s="93" t="n"/>
      <c r="AU121" s="93" t="n"/>
      <c r="AV121" s="93" t="n"/>
      <c r="AW121" s="93" t="n"/>
      <c r="AX121" s="93" t="n"/>
      <c r="AY121" s="93" t="n"/>
      <c r="AZ121" s="93" t="n"/>
      <c r="BA121" s="93" t="n"/>
      <c r="BB121" s="93" t="n"/>
      <c r="BC121" s="88" t="n"/>
    </row>
    <row r="122" ht="15" customHeight="1">
      <c r="A122" s="86" t="n"/>
      <c r="B122" s="86" t="n"/>
      <c r="C122" s="312" t="inlineStr">
        <is>
          <t>1.6</t>
        </is>
      </c>
      <c r="E122" s="314" t="inlineStr">
        <is>
          <t>Equipe qualificada</t>
        </is>
      </c>
      <c r="P122" s="98" t="n"/>
      <c r="Q122" s="98" t="n"/>
      <c r="R122" s="98" t="n"/>
      <c r="S122" s="98" t="n"/>
      <c r="T122" s="98" t="n"/>
      <c r="U122" s="93" t="n"/>
      <c r="V122" s="93" t="n"/>
      <c r="W122" s="93" t="n"/>
      <c r="X122" s="93" t="n"/>
      <c r="Y122" s="93" t="n"/>
      <c r="Z122" s="93" t="n"/>
      <c r="AA122" s="93" t="n"/>
      <c r="AB122" s="93" t="n"/>
      <c r="AC122" s="93" t="n"/>
      <c r="AD122" s="93" t="n"/>
      <c r="AE122" s="93" t="n"/>
      <c r="AF122" s="93" t="n"/>
      <c r="AG122" s="93" t="n"/>
      <c r="AH122" s="93" t="n"/>
      <c r="AI122" s="93" t="n"/>
      <c r="AJ122" s="93" t="n"/>
      <c r="AK122" s="93" t="n"/>
      <c r="AL122" s="286" t="inlineStr">
        <is>
          <t>1.8</t>
        </is>
      </c>
      <c r="AM122" s="256" t="n"/>
      <c r="AN122" s="261" t="inlineStr">
        <is>
          <t>Água desmineralizada</t>
        </is>
      </c>
      <c r="AO122" s="258" t="n"/>
      <c r="AP122" s="258" t="n"/>
      <c r="AQ122" s="258" t="n"/>
      <c r="AR122" s="258" t="n"/>
      <c r="AS122" s="258" t="n"/>
      <c r="AT122" s="258" t="n"/>
      <c r="AU122" s="258" t="n"/>
      <c r="AV122" s="258" t="n"/>
      <c r="AW122" s="258" t="n"/>
      <c r="AX122" s="258" t="n"/>
      <c r="AY122" s="258" t="n"/>
      <c r="AZ122" s="258" t="n"/>
      <c r="BA122" s="258" t="n"/>
      <c r="BB122" s="256" t="n"/>
      <c r="BC122" s="88" t="n"/>
    </row>
    <row r="123" ht="6" customHeight="1">
      <c r="A123" s="86" t="n"/>
      <c r="B123" s="86" t="n"/>
      <c r="C123" s="93" t="n"/>
      <c r="D123" s="93" t="n"/>
      <c r="E123" s="93" t="n"/>
      <c r="F123" s="93" t="n"/>
      <c r="G123" s="93" t="n"/>
      <c r="H123" s="93" t="n"/>
      <c r="I123" s="93" t="n"/>
      <c r="J123" s="93" t="n"/>
      <c r="K123" s="93" t="n"/>
      <c r="L123" s="93" t="n"/>
      <c r="M123" s="93" t="n"/>
      <c r="N123" s="93" t="n"/>
      <c r="O123" s="93" t="n"/>
      <c r="P123" s="93" t="n"/>
      <c r="Q123" s="93" t="n"/>
      <c r="R123" s="93" t="n"/>
      <c r="S123" s="93" t="n"/>
      <c r="T123" s="93" t="n"/>
      <c r="U123" s="93" t="n"/>
      <c r="V123" s="93" t="n"/>
      <c r="W123" s="93" t="n"/>
      <c r="X123" s="93" t="n"/>
      <c r="Y123" s="93" t="n"/>
      <c r="Z123" s="93" t="n"/>
      <c r="AA123" s="93" t="n"/>
      <c r="AB123" s="93" t="n"/>
      <c r="AC123" s="93" t="n"/>
      <c r="AD123" s="93" t="n"/>
      <c r="AE123" s="93" t="n"/>
      <c r="AF123" s="93" t="n"/>
      <c r="AG123" s="93" t="n"/>
      <c r="AH123" s="93" t="n"/>
      <c r="AI123" s="93" t="n"/>
      <c r="AJ123" s="93" t="n"/>
      <c r="AK123" s="93" t="n"/>
      <c r="AL123" s="93" t="n"/>
      <c r="AM123" s="93" t="n"/>
      <c r="AN123" s="93" t="n"/>
      <c r="AO123" s="93" t="n"/>
      <c r="AP123" s="93" t="n"/>
      <c r="AQ123" s="93" t="n"/>
      <c r="AR123" s="93" t="n"/>
      <c r="AS123" s="93" t="n"/>
      <c r="AT123" s="93" t="n"/>
      <c r="AU123" s="93" t="n"/>
      <c r="AV123" s="93" t="n"/>
      <c r="AW123" s="93" t="n"/>
      <c r="AX123" s="93" t="n"/>
      <c r="AY123" s="93" t="n"/>
      <c r="AZ123" s="93" t="n"/>
      <c r="BA123" s="93" t="n"/>
      <c r="BB123" s="93" t="n"/>
      <c r="BC123" s="88" t="n"/>
    </row>
    <row r="124">
      <c r="A124" s="86" t="n"/>
      <c r="B124" s="86" t="n"/>
      <c r="C124" s="299" t="n"/>
      <c r="D124" s="272" t="n"/>
      <c r="E124" s="272" t="n"/>
      <c r="F124" s="272" t="n"/>
      <c r="G124" s="272" t="n"/>
      <c r="H124" s="272" t="n"/>
      <c r="I124" s="272" t="n"/>
      <c r="J124" s="272" t="n"/>
      <c r="K124" s="272" t="n"/>
      <c r="L124" s="272" t="n"/>
      <c r="M124" s="272" t="n"/>
      <c r="N124" s="272" t="n"/>
      <c r="O124" s="272" t="n"/>
      <c r="P124" s="272" t="n"/>
      <c r="Q124" s="272" t="n"/>
      <c r="R124" s="272" t="n"/>
      <c r="S124" s="272" t="n"/>
      <c r="T124" s="272" t="n"/>
      <c r="U124" s="272" t="n"/>
      <c r="V124" s="272" t="n"/>
      <c r="W124" s="272" t="n"/>
      <c r="X124" s="272" t="n"/>
      <c r="Y124" s="272" t="n"/>
      <c r="Z124" s="272" t="n"/>
      <c r="AA124" s="272" t="n"/>
      <c r="AB124" s="272" t="n"/>
      <c r="AC124" s="272" t="n"/>
      <c r="AD124" s="272" t="n"/>
      <c r="AE124" s="272" t="n"/>
      <c r="AF124" s="272" t="n"/>
      <c r="AG124" s="272" t="n"/>
      <c r="AH124" s="272" t="n"/>
      <c r="AI124" s="272" t="n"/>
      <c r="AJ124" s="273" t="n"/>
      <c r="AK124" s="93" t="n"/>
      <c r="AL124" s="322" t="inlineStr">
        <is>
          <t>Marca</t>
        </is>
      </c>
      <c r="AN124" s="323" t="n"/>
      <c r="AO124" s="277" t="n"/>
      <c r="AP124" s="272" t="n"/>
      <c r="AQ124" s="272" t="n"/>
      <c r="AR124" s="272" t="n"/>
      <c r="AS124" s="272" t="n"/>
      <c r="AT124" s="272" t="n"/>
      <c r="AU124" s="272" t="n"/>
      <c r="AV124" s="272" t="n"/>
      <c r="AW124" s="272" t="n"/>
      <c r="AX124" s="272" t="n"/>
      <c r="AY124" s="272" t="n"/>
      <c r="AZ124" s="272" t="n"/>
      <c r="BA124" s="272" t="n"/>
      <c r="BB124" s="273" t="n"/>
      <c r="BC124" s="88" t="n"/>
    </row>
    <row r="125" ht="6" customHeight="1">
      <c r="A125" s="86" t="n"/>
      <c r="B125" s="86" t="n"/>
      <c r="C125" s="93" t="n"/>
      <c r="D125" s="93" t="n"/>
      <c r="E125" s="93" t="n"/>
      <c r="F125" s="93" t="n"/>
      <c r="G125" s="93" t="n"/>
      <c r="H125" s="93" t="n"/>
      <c r="I125" s="93" t="n"/>
      <c r="J125" s="93" t="n"/>
      <c r="K125" s="93" t="n"/>
      <c r="L125" s="93" t="n"/>
      <c r="M125" s="93" t="n"/>
      <c r="N125" s="93" t="n"/>
      <c r="O125" s="93" t="n"/>
      <c r="P125" s="93" t="n"/>
      <c r="Q125" s="93" t="n"/>
      <c r="R125" s="93" t="n"/>
      <c r="S125" s="93" t="n"/>
      <c r="T125" s="93" t="n"/>
      <c r="U125" s="93" t="n"/>
      <c r="V125" s="93" t="n"/>
      <c r="W125" s="93" t="n"/>
      <c r="X125" s="93" t="n"/>
      <c r="Y125" s="93" t="n"/>
      <c r="Z125" s="93" t="n"/>
      <c r="AA125" s="93" t="n"/>
      <c r="AB125" s="93" t="n"/>
      <c r="AC125" s="93" t="n"/>
      <c r="AD125" s="93" t="n"/>
      <c r="AE125" s="93" t="n"/>
      <c r="AF125" s="93" t="n"/>
      <c r="AG125" s="93" t="n"/>
      <c r="AH125" s="93" t="n"/>
      <c r="AI125" s="93" t="n"/>
      <c r="AJ125" s="93" t="n"/>
      <c r="AK125" s="93" t="n"/>
      <c r="AL125" s="93" t="n"/>
      <c r="AM125" s="93" t="n"/>
      <c r="AN125" s="93" t="n"/>
      <c r="AO125" s="93" t="n"/>
      <c r="AP125" s="93" t="n"/>
      <c r="AQ125" s="93" t="n"/>
      <c r="AR125" s="93" t="n"/>
      <c r="AS125" s="93" t="n"/>
      <c r="AT125" s="93" t="n"/>
      <c r="AU125" s="93" t="n"/>
      <c r="AV125" s="93" t="n"/>
      <c r="AW125" s="93" t="n"/>
      <c r="AX125" s="93" t="n"/>
      <c r="AY125" s="93" t="n"/>
      <c r="AZ125" s="93" t="n"/>
      <c r="BA125" s="93" t="n"/>
      <c r="BB125" s="93" t="n"/>
      <c r="BC125" s="88" t="n"/>
    </row>
    <row r="126">
      <c r="A126" s="86" t="n"/>
      <c r="B126" s="86" t="n"/>
      <c r="C126" s="299" t="n"/>
      <c r="D126" s="272" t="n"/>
      <c r="E126" s="272" t="n"/>
      <c r="F126" s="272" t="n"/>
      <c r="G126" s="272" t="n"/>
      <c r="H126" s="272" t="n"/>
      <c r="I126" s="272" t="n"/>
      <c r="J126" s="272" t="n"/>
      <c r="K126" s="272" t="n"/>
      <c r="L126" s="272" t="n"/>
      <c r="M126" s="272" t="n"/>
      <c r="N126" s="272" t="n"/>
      <c r="O126" s="272" t="n"/>
      <c r="P126" s="272" t="n"/>
      <c r="Q126" s="272" t="n"/>
      <c r="R126" s="272" t="n"/>
      <c r="S126" s="272" t="n"/>
      <c r="T126" s="272" t="n"/>
      <c r="U126" s="272" t="n"/>
      <c r="V126" s="272" t="n"/>
      <c r="W126" s="272" t="n"/>
      <c r="X126" s="272" t="n"/>
      <c r="Y126" s="272" t="n"/>
      <c r="Z126" s="272" t="n"/>
      <c r="AA126" s="272" t="n"/>
      <c r="AB126" s="272" t="n"/>
      <c r="AC126" s="272" t="n"/>
      <c r="AD126" s="272" t="n"/>
      <c r="AE126" s="272" t="n"/>
      <c r="AF126" s="272" t="n"/>
      <c r="AG126" s="272" t="n"/>
      <c r="AH126" s="272" t="n"/>
      <c r="AI126" s="272" t="n"/>
      <c r="AJ126" s="273" t="n"/>
      <c r="AK126" s="93" t="n"/>
      <c r="AL126" s="322" t="inlineStr">
        <is>
          <t>Lote</t>
        </is>
      </c>
      <c r="AN126" s="323" t="n"/>
      <c r="AO126" s="347" t="n"/>
      <c r="AP126" s="272" t="n"/>
      <c r="AQ126" s="272" t="n"/>
      <c r="AR126" s="272" t="n"/>
      <c r="AS126" s="272" t="n"/>
      <c r="AT126" s="272" t="n"/>
      <c r="AU126" s="272" t="n"/>
      <c r="AV126" s="272" t="n"/>
      <c r="AW126" s="272" t="n"/>
      <c r="AX126" s="272" t="n"/>
      <c r="AY126" s="272" t="n"/>
      <c r="AZ126" s="272" t="n"/>
      <c r="BA126" s="272" t="n"/>
      <c r="BB126" s="273" t="n"/>
      <c r="BC126" s="88" t="n"/>
    </row>
    <row r="127" ht="6" customHeight="1">
      <c r="A127" s="86" t="n"/>
      <c r="B127" s="86" t="n"/>
      <c r="C127" s="93" t="n"/>
      <c r="D127" s="93" t="n"/>
      <c r="E127" s="93" t="n"/>
      <c r="F127" s="93" t="n"/>
      <c r="G127" s="93" t="n"/>
      <c r="H127" s="93" t="n"/>
      <c r="I127" s="93" t="n"/>
      <c r="J127" s="93" t="n"/>
      <c r="K127" s="93" t="n"/>
      <c r="L127" s="93" t="n"/>
      <c r="M127" s="93" t="n"/>
      <c r="N127" s="93" t="n"/>
      <c r="O127" s="93" t="n"/>
      <c r="P127" s="93" t="n"/>
      <c r="Q127" s="93" t="n"/>
      <c r="R127" s="93" t="n"/>
      <c r="S127" s="93" t="n"/>
      <c r="T127" s="93" t="n"/>
      <c r="U127" s="93" t="n"/>
      <c r="V127" s="93" t="n"/>
      <c r="W127" s="93" t="n"/>
      <c r="X127" s="93" t="n"/>
      <c r="Y127" s="93" t="n"/>
      <c r="Z127" s="93" t="n"/>
      <c r="AA127" s="93" t="n"/>
      <c r="AB127" s="93" t="n"/>
      <c r="AC127" s="93" t="n"/>
      <c r="AD127" s="93" t="n"/>
      <c r="AE127" s="93" t="n"/>
      <c r="AF127" s="93" t="n"/>
      <c r="AG127" s="93" t="n"/>
      <c r="AH127" s="93" t="n"/>
      <c r="AI127" s="93" t="n"/>
      <c r="AJ127" s="93" t="n"/>
      <c r="AK127" s="93" t="n"/>
      <c r="AL127" s="118" t="n"/>
      <c r="AM127" s="118" t="n"/>
      <c r="AN127" s="118" t="n"/>
      <c r="AO127" s="118" t="n"/>
      <c r="AP127" s="118" t="n"/>
      <c r="AQ127" s="118" t="n"/>
      <c r="AR127" s="118" t="n"/>
      <c r="AS127" s="118" t="n"/>
      <c r="AT127" s="118" t="n"/>
      <c r="AU127" s="118" t="n"/>
      <c r="AV127" s="118" t="n"/>
      <c r="AW127" s="118" t="n"/>
      <c r="AX127" s="118" t="n"/>
      <c r="AY127" s="118" t="n"/>
      <c r="AZ127" s="118" t="n"/>
      <c r="BA127" s="118" t="n"/>
      <c r="BB127" s="118" t="n"/>
      <c r="BC127" s="88" t="n"/>
    </row>
    <row r="128">
      <c r="A128" s="86" t="n"/>
      <c r="B128" s="86" t="n"/>
      <c r="C128" s="299" t="n"/>
      <c r="D128" s="272" t="n"/>
      <c r="E128" s="272" t="n"/>
      <c r="F128" s="272" t="n"/>
      <c r="G128" s="272" t="n"/>
      <c r="H128" s="272" t="n"/>
      <c r="I128" s="272" t="n"/>
      <c r="J128" s="272" t="n"/>
      <c r="K128" s="272" t="n"/>
      <c r="L128" s="272" t="n"/>
      <c r="M128" s="272" t="n"/>
      <c r="N128" s="272" t="n"/>
      <c r="O128" s="272" t="n"/>
      <c r="P128" s="272" t="n"/>
      <c r="Q128" s="272" t="n"/>
      <c r="R128" s="272" t="n"/>
      <c r="S128" s="272" t="n"/>
      <c r="T128" s="272" t="n"/>
      <c r="U128" s="272" t="n"/>
      <c r="V128" s="272" t="n"/>
      <c r="W128" s="272" t="n"/>
      <c r="X128" s="272" t="n"/>
      <c r="Y128" s="272" t="n"/>
      <c r="Z128" s="272" t="n"/>
      <c r="AA128" s="272" t="n"/>
      <c r="AB128" s="272" t="n"/>
      <c r="AC128" s="272" t="n"/>
      <c r="AD128" s="272" t="n"/>
      <c r="AE128" s="272" t="n"/>
      <c r="AF128" s="272" t="n"/>
      <c r="AG128" s="272" t="n"/>
      <c r="AH128" s="272" t="n"/>
      <c r="AI128" s="272" t="n"/>
      <c r="AJ128" s="273" t="n"/>
      <c r="AK128" s="93" t="n"/>
      <c r="AL128" s="286" t="inlineStr">
        <is>
          <t>1.11</t>
        </is>
      </c>
      <c r="AM128" s="256" t="n"/>
      <c r="AN128" s="261" t="inlineStr">
        <is>
          <t>Placa do veículo</t>
        </is>
      </c>
      <c r="AO128" s="258" t="n"/>
      <c r="AP128" s="258" t="n"/>
      <c r="AQ128" s="258" t="n"/>
      <c r="AR128" s="258" t="n"/>
      <c r="AS128" s="258" t="n"/>
      <c r="AT128" s="258" t="n"/>
      <c r="AU128" s="258" t="n"/>
      <c r="AV128" s="258" t="n"/>
      <c r="AW128" s="258" t="n"/>
      <c r="AX128" s="258" t="n"/>
      <c r="AY128" s="258" t="n"/>
      <c r="AZ128" s="258" t="n"/>
      <c r="BA128" s="258" t="n"/>
      <c r="BB128" s="256" t="n"/>
      <c r="BC128" s="88" t="n"/>
    </row>
    <row r="129" ht="6" customHeight="1">
      <c r="A129" s="86" t="n"/>
      <c r="B129" s="86" t="n"/>
      <c r="C129" s="93" t="n"/>
      <c r="D129" s="93" t="n"/>
      <c r="E129" s="93" t="n"/>
      <c r="F129" s="93" t="n"/>
      <c r="G129" s="93" t="n"/>
      <c r="H129" s="93" t="n"/>
      <c r="I129" s="93" t="n"/>
      <c r="J129" s="93" t="n"/>
      <c r="K129" s="93" t="n"/>
      <c r="L129" s="93" t="n"/>
      <c r="M129" s="93" t="n"/>
      <c r="N129" s="93" t="n"/>
      <c r="O129" s="93" t="n"/>
      <c r="P129" s="93" t="n"/>
      <c r="Q129" s="93" t="n"/>
      <c r="R129" s="93" t="n"/>
      <c r="S129" s="93" t="n"/>
      <c r="T129" s="93" t="n"/>
      <c r="U129" s="93" t="n"/>
      <c r="V129" s="93" t="n"/>
      <c r="W129" s="93" t="n"/>
      <c r="X129" s="93" t="n"/>
      <c r="Y129" s="93" t="n"/>
      <c r="Z129" s="93" t="n"/>
      <c r="AA129" s="93" t="n"/>
      <c r="AB129" s="93" t="n"/>
      <c r="AC129" s="93" t="n"/>
      <c r="AD129" s="93" t="n"/>
      <c r="AE129" s="93" t="n"/>
      <c r="AF129" s="93" t="n"/>
      <c r="AG129" s="93" t="n"/>
      <c r="AH129" s="93" t="n"/>
      <c r="AI129" s="93" t="n"/>
      <c r="AJ129" s="93" t="n"/>
      <c r="AK129" s="93" t="n"/>
      <c r="AL129" s="93" t="n"/>
      <c r="AM129" s="93" t="n"/>
      <c r="AN129" s="93" t="n"/>
      <c r="AO129" s="93" t="n"/>
      <c r="AP129" s="93" t="n"/>
      <c r="AQ129" s="93" t="n"/>
      <c r="AR129" s="93" t="n"/>
      <c r="AS129" s="93" t="n"/>
      <c r="AT129" s="93" t="n"/>
      <c r="AU129" s="93" t="n"/>
      <c r="AV129" s="93" t="n"/>
      <c r="AW129" s="93" t="n"/>
      <c r="AX129" s="93" t="n"/>
      <c r="AY129" s="93" t="n"/>
      <c r="AZ129" s="93" t="n"/>
      <c r="BA129" s="93" t="n"/>
      <c r="BB129" s="93" t="n"/>
      <c r="BC129" s="88" t="n"/>
    </row>
    <row r="130">
      <c r="A130" s="86" t="n"/>
      <c r="B130" s="86" t="n"/>
      <c r="C130" s="299" t="n"/>
      <c r="D130" s="272" t="n"/>
      <c r="E130" s="272" t="n"/>
      <c r="F130" s="272" t="n"/>
      <c r="G130" s="272" t="n"/>
      <c r="H130" s="272" t="n"/>
      <c r="I130" s="272" t="n"/>
      <c r="J130" s="272" t="n"/>
      <c r="K130" s="272" t="n"/>
      <c r="L130" s="272" t="n"/>
      <c r="M130" s="272" t="n"/>
      <c r="N130" s="272" t="n"/>
      <c r="O130" s="272" t="n"/>
      <c r="P130" s="272" t="n"/>
      <c r="Q130" s="272" t="n"/>
      <c r="R130" s="272" t="n"/>
      <c r="S130" s="272" t="n"/>
      <c r="T130" s="272" t="n"/>
      <c r="U130" s="272" t="n"/>
      <c r="V130" s="272" t="n"/>
      <c r="W130" s="272" t="n"/>
      <c r="X130" s="272" t="n"/>
      <c r="Y130" s="272" t="n"/>
      <c r="Z130" s="272" t="n"/>
      <c r="AA130" s="272" t="n"/>
      <c r="AB130" s="272" t="n"/>
      <c r="AC130" s="272" t="n"/>
      <c r="AD130" s="272" t="n"/>
      <c r="AE130" s="272" t="n"/>
      <c r="AF130" s="272" t="n"/>
      <c r="AG130" s="272" t="n"/>
      <c r="AH130" s="272" t="n"/>
      <c r="AI130" s="272" t="n"/>
      <c r="AJ130" s="273" t="n"/>
      <c r="AK130" s="93" t="n"/>
      <c r="AL130" s="93" t="n"/>
      <c r="AM130" s="93" t="n"/>
      <c r="AN130" s="277" t="inlineStr">
        <is>
          <t>RNU - 0C33</t>
        </is>
      </c>
      <c r="AO130" s="272" t="n"/>
      <c r="AP130" s="272" t="n"/>
      <c r="AQ130" s="272" t="n"/>
      <c r="AR130" s="272" t="n"/>
      <c r="AS130" s="272" t="n"/>
      <c r="AT130" s="272" t="n"/>
      <c r="AU130" s="272" t="n"/>
      <c r="AV130" s="272" t="n"/>
      <c r="AW130" s="272" t="n"/>
      <c r="AX130" s="272" t="n"/>
      <c r="AY130" s="272" t="n"/>
      <c r="AZ130" s="272" t="n"/>
      <c r="BA130" s="272" t="n"/>
      <c r="BB130" s="273" t="n"/>
      <c r="BC130" s="88" t="n"/>
      <c r="BD130" s="119" t="inlineStr">
        <is>
          <t>RNU-0C32</t>
        </is>
      </c>
    </row>
    <row r="131" ht="19.5" customHeight="1">
      <c r="A131" s="86" t="n"/>
      <c r="B131" s="108" t="n"/>
      <c r="C131" s="291" t="inlineStr">
        <is>
          <t>Será necessário solicitar hospedagem?</t>
        </is>
      </c>
      <c r="BC131" s="109" t="n"/>
      <c r="BD131" s="119" t="inlineStr">
        <is>
          <t>RNU-0C33</t>
        </is>
      </c>
    </row>
    <row r="132">
      <c r="A132" s="86" t="n"/>
      <c r="B132" s="86" t="n"/>
      <c r="C132" s="286" t="inlineStr">
        <is>
          <t>1.11</t>
        </is>
      </c>
      <c r="D132" s="256" t="n"/>
      <c r="E132" s="286" t="inlineStr">
        <is>
          <t>1.15</t>
        </is>
      </c>
      <c r="F132" s="256" t="n"/>
      <c r="G132" s="261" t="inlineStr">
        <is>
          <t>RELAÇÃO DOS EQUIPAMENTOS, ACESSÓRIOS E PROCEDIMENTOS A SEREM UTILIZADOS NO CAMPO, DURANTE OS ENSAIOS E A AMOSTRAGEM</t>
        </is>
      </c>
      <c r="H132" s="258" t="n"/>
      <c r="I132" s="258" t="n"/>
      <c r="J132" s="258" t="n"/>
      <c r="K132" s="258" t="n"/>
      <c r="L132" s="258" t="n"/>
      <c r="M132" s="258" t="n"/>
      <c r="N132" s="258" t="n"/>
      <c r="O132" s="258" t="n"/>
      <c r="P132" s="258" t="n"/>
      <c r="Q132" s="258" t="n"/>
      <c r="R132" s="258" t="n"/>
      <c r="S132" s="258" t="n"/>
      <c r="T132" s="258" t="n"/>
      <c r="U132" s="258" t="n"/>
      <c r="V132" s="258" t="n"/>
      <c r="W132" s="258" t="n"/>
      <c r="X132" s="258" t="n"/>
      <c r="Y132" s="258" t="n"/>
      <c r="Z132" s="258" t="n"/>
      <c r="AA132" s="258" t="n"/>
      <c r="AB132" s="258" t="n"/>
      <c r="AC132" s="258" t="n"/>
      <c r="AD132" s="258" t="n"/>
      <c r="AE132" s="258" t="n"/>
      <c r="AF132" s="258" t="n"/>
      <c r="AG132" s="258" t="n"/>
      <c r="AH132" s="258" t="n"/>
      <c r="AI132" s="258" t="n"/>
      <c r="AJ132" s="258" t="n"/>
      <c r="AK132" s="258" t="n"/>
      <c r="AL132" s="258" t="n"/>
      <c r="AM132" s="258" t="n"/>
      <c r="AN132" s="258" t="n"/>
      <c r="AO132" s="258" t="n"/>
      <c r="AP132" s="258" t="n"/>
      <c r="AQ132" s="258" t="n"/>
      <c r="AR132" s="258" t="n"/>
      <c r="AS132" s="258" t="n"/>
      <c r="AT132" s="258" t="n"/>
      <c r="AU132" s="258" t="n"/>
      <c r="AV132" s="258" t="n"/>
      <c r="AW132" s="258" t="n"/>
      <c r="AX132" s="258" t="n"/>
      <c r="AY132" s="258" t="n"/>
      <c r="AZ132" s="258" t="n"/>
      <c r="BA132" s="258" t="n"/>
      <c r="BB132" s="256" t="n"/>
      <c r="BC132" s="88" t="n"/>
    </row>
    <row r="133" ht="6" customHeight="1">
      <c r="A133" s="86" t="n"/>
      <c r="B133" s="86" t="n"/>
      <c r="C133" s="93" t="n"/>
      <c r="D133" s="93" t="n"/>
      <c r="E133" s="93" t="n"/>
      <c r="F133" s="93" t="n"/>
      <c r="G133" s="93" t="n"/>
      <c r="H133" s="93" t="n"/>
      <c r="I133" s="93" t="n"/>
      <c r="J133" s="93" t="n"/>
      <c r="K133" s="93" t="n"/>
      <c r="L133" s="93" t="n"/>
      <c r="M133" s="93" t="n"/>
      <c r="N133" s="93" t="n"/>
      <c r="O133" s="93" t="n"/>
      <c r="P133" s="93" t="n"/>
      <c r="Q133" s="93" t="n"/>
      <c r="R133" s="93" t="n"/>
      <c r="S133" s="93" t="n"/>
      <c r="T133" s="93" t="n"/>
      <c r="U133" s="93" t="n"/>
      <c r="V133" s="93" t="n"/>
      <c r="W133" s="93" t="n"/>
      <c r="X133" s="93" t="n"/>
      <c r="Y133" s="93" t="n"/>
      <c r="Z133" s="93" t="n"/>
      <c r="AA133" s="93" t="n"/>
      <c r="AB133" s="93" t="n"/>
      <c r="AC133" s="93" t="n"/>
      <c r="AD133" s="93" t="n"/>
      <c r="AE133" s="93" t="n"/>
      <c r="AF133" s="93" t="n"/>
      <c r="AG133" s="93" t="n"/>
      <c r="AH133" s="93" t="n"/>
      <c r="AI133" s="93" t="n"/>
      <c r="AJ133" s="93" t="n"/>
      <c r="AK133" s="93" t="n"/>
      <c r="AL133" s="93" t="n"/>
      <c r="AM133" s="93" t="n"/>
      <c r="AN133" s="93" t="n"/>
      <c r="AO133" s="93" t="n"/>
      <c r="AP133" s="93" t="n"/>
      <c r="AQ133" s="93" t="n"/>
      <c r="AR133" s="93" t="n"/>
      <c r="AS133" s="93" t="n"/>
      <c r="AT133" s="93" t="n"/>
      <c r="AU133" s="93" t="n"/>
      <c r="AV133" s="93" t="n"/>
      <c r="AW133" s="93" t="n"/>
      <c r="AX133" s="93" t="n"/>
      <c r="AY133" s="93" t="n"/>
      <c r="AZ133" s="93" t="n"/>
      <c r="BA133" s="93" t="n"/>
      <c r="BB133" s="93" t="n"/>
      <c r="BC133" s="88" t="n"/>
    </row>
    <row r="134">
      <c r="A134" s="86" t="n"/>
      <c r="B134" s="86" t="n"/>
      <c r="C134" s="255">
        <f>IF($P$34=0,"",IF($P$34="Sim","Sim",IF($P$34="Não","Não")))</f>
        <v/>
      </c>
      <c r="D134" s="256" t="n"/>
      <c r="E134" s="93" t="inlineStr">
        <is>
          <t>Multiparâmetro + Célula de fluxo</t>
        </is>
      </c>
      <c r="F134" s="93" t="n"/>
      <c r="G134" s="93" t="n"/>
      <c r="H134" s="93" t="n"/>
      <c r="I134" s="93" t="n"/>
      <c r="J134" s="93" t="n"/>
      <c r="K134" s="93" t="n"/>
      <c r="L134" s="93" t="n"/>
      <c r="M134" s="93" t="n"/>
      <c r="N134" s="93" t="n"/>
      <c r="O134" s="93" t="n"/>
      <c r="P134" s="93" t="n"/>
      <c r="Q134" s="93" t="n"/>
      <c r="R134" s="93" t="n"/>
      <c r="S134" s="93" t="n"/>
      <c r="T134" s="254" t="inlineStr">
        <is>
          <t>SRV-ITR-0001-Rev:</t>
        </is>
      </c>
      <c r="Z134" s="120">
        <f>IF(C134="","",3)</f>
        <v/>
      </c>
      <c r="AD134" s="255">
        <f>IF($AC$34=0,"",IF($AC$34="Baixa Vazão - Peristáltica","Sim","Não"))</f>
        <v/>
      </c>
      <c r="AE134" s="256" t="n"/>
      <c r="AF134" s="93" t="inlineStr">
        <is>
          <t>Bomba peristáltica</t>
        </is>
      </c>
      <c r="AK134" s="254" t="inlineStr">
        <is>
          <t>SRV-ITR-0006-Rev:</t>
        </is>
      </c>
      <c r="AQ134" s="275">
        <f>IF(AD134="","",3)</f>
        <v/>
      </c>
      <c r="AR134" s="120" t="n"/>
      <c r="AS134" s="93" t="n"/>
      <c r="BC134" s="88" t="n"/>
      <c r="BD134" s="93" t="n"/>
    </row>
    <row r="135">
      <c r="A135" s="86" t="n"/>
      <c r="B135" s="86" t="n"/>
      <c r="C135" s="255">
        <f>IF($AC$34=0,"",IF($AC$34="Baixa Vazão - Bexiga","Sim","Não"))</f>
        <v/>
      </c>
      <c r="D135" s="256" t="n"/>
      <c r="E135" s="93" t="inlineStr">
        <is>
          <t>Bomba bexiga (lisa ou sanfonada)</t>
        </is>
      </c>
      <c r="F135" s="93" t="n"/>
      <c r="G135" s="93" t="n"/>
      <c r="H135" s="93" t="n"/>
      <c r="I135" s="93" t="n"/>
      <c r="J135" s="93" t="n"/>
      <c r="K135" s="93" t="n"/>
      <c r="L135" s="93" t="n"/>
      <c r="M135" s="93" t="n"/>
      <c r="N135" s="93" t="n"/>
      <c r="O135" s="93" t="n"/>
      <c r="P135" s="93" t="n"/>
      <c r="Q135" s="93" t="n"/>
      <c r="R135" s="93" t="n"/>
      <c r="S135" s="93" t="n"/>
      <c r="T135" s="254" t="inlineStr">
        <is>
          <t>SRV-ITR-0002-Rev:</t>
        </is>
      </c>
      <c r="Z135" s="120">
        <f>IF(C135="","",3)</f>
        <v/>
      </c>
      <c r="AD135" s="255">
        <f>IF($X$34=0,"",IF($X$34="Sim","Sim",IF($X$34="Não","Não")))</f>
        <v/>
      </c>
      <c r="AE135" s="256" t="n"/>
      <c r="AF135" s="93" t="inlineStr">
        <is>
          <t>Turbidímetro</t>
        </is>
      </c>
      <c r="AK135" s="254" t="inlineStr">
        <is>
          <t>SRV-ITR-0007-Rev:</t>
        </is>
      </c>
      <c r="AQ135" s="275">
        <f>IF(AD135="","",5)</f>
        <v/>
      </c>
      <c r="AR135" s="120" t="n"/>
      <c r="AS135" s="93" t="n"/>
      <c r="BC135" s="88" t="n"/>
      <c r="BD135" s="93" t="n"/>
    </row>
    <row r="136">
      <c r="A136" s="86" t="n"/>
      <c r="B136" s="86" t="n"/>
      <c r="C136" s="255">
        <f>IF($P$34=0,"",IF($P$34="Sim","Sim",IF($P$34="Não","Não")))</f>
        <v/>
      </c>
      <c r="D136" s="256" t="n"/>
      <c r="E136" s="93" t="inlineStr">
        <is>
          <t>Medidor de NA ou</t>
        </is>
      </c>
      <c r="F136" s="93" t="n"/>
      <c r="G136" s="93" t="n"/>
      <c r="H136" s="93" t="n"/>
      <c r="I136" s="93" t="n"/>
      <c r="J136" s="93" t="n"/>
      <c r="K136" s="93" t="n"/>
      <c r="L136" s="93" t="n"/>
      <c r="M136" s="93" t="n"/>
      <c r="N136" s="93" t="n"/>
      <c r="O136" s="93" t="n"/>
      <c r="P136" s="93" t="n"/>
      <c r="Q136" s="93" t="n"/>
      <c r="R136" s="93" t="n"/>
      <c r="S136" s="93" t="n"/>
      <c r="T136" s="254" t="inlineStr">
        <is>
          <t>SRV-ITR-0003-Rev:</t>
        </is>
      </c>
      <c r="Z136" s="120">
        <f>IF(C136="","",3)</f>
        <v/>
      </c>
      <c r="AD136" s="255">
        <f>IF($K$10=0,"","Sim")</f>
        <v/>
      </c>
      <c r="AE136" s="256" t="n"/>
      <c r="AF136" s="93" t="inlineStr">
        <is>
          <t>Amostragem água bruta e água residual SRV-PRO-0869-Rev:</t>
        </is>
      </c>
      <c r="AG136" s="93" t="n"/>
      <c r="AH136" s="93" t="n"/>
      <c r="AI136" s="93" t="n"/>
      <c r="AJ136" s="93" t="n"/>
      <c r="AK136" s="93" t="n"/>
      <c r="AV136" s="275">
        <f>IF(AD136="","",4)</f>
        <v/>
      </c>
      <c r="BC136" s="88" t="n"/>
      <c r="BD136" s="93" t="n"/>
    </row>
    <row r="137">
      <c r="A137" s="86" t="n"/>
      <c r="B137" s="86" t="n"/>
      <c r="C137" s="255">
        <f>IF($P$34=0,"",IF($P$34="Sim","Sim",IF($P$34="Não","Não")))</f>
        <v/>
      </c>
      <c r="D137" s="256" t="n"/>
      <c r="E137" s="93" t="inlineStr">
        <is>
          <t>Interface</t>
        </is>
      </c>
      <c r="F137" s="93" t="n"/>
      <c r="G137" s="93" t="n"/>
      <c r="H137" s="93" t="n"/>
      <c r="I137" s="93" t="n"/>
      <c r="J137" s="93" t="n"/>
      <c r="K137" s="93" t="n"/>
      <c r="L137" s="93" t="n"/>
      <c r="M137" s="93" t="n"/>
      <c r="N137" s="93" t="n"/>
      <c r="O137" s="93" t="n"/>
      <c r="P137" s="93" t="n"/>
      <c r="Q137" s="93" t="n"/>
      <c r="R137" s="93" t="n"/>
      <c r="S137" s="93" t="n"/>
      <c r="T137" s="254" t="inlineStr">
        <is>
          <t>SRV-ITR-0004-Rev:</t>
        </is>
      </c>
      <c r="Z137" s="120">
        <f>IF(C137="","",3)</f>
        <v/>
      </c>
      <c r="AD137" s="255">
        <f>IF($K$10=0,"","Sim")</f>
        <v/>
      </c>
      <c r="AE137" s="256" t="n"/>
      <c r="AF137" s="93" t="inlineStr">
        <is>
          <t>Condições ambientais e Manuseio de itens de ensaios SRV-PRO-0870-Rev:</t>
        </is>
      </c>
      <c r="AG137" s="93" t="n"/>
      <c r="AH137" s="93" t="n"/>
      <c r="AI137" s="93" t="n"/>
      <c r="AJ137" s="93" t="n"/>
      <c r="AK137" s="93" t="n"/>
      <c r="AV137" s="120" t="n"/>
      <c r="AW137" s="120" t="n"/>
      <c r="AZ137" s="122">
        <f>IF(AD137="","",1)</f>
        <v/>
      </c>
      <c r="BC137" s="88" t="n"/>
      <c r="BD137" s="93" t="n"/>
    </row>
    <row r="138">
      <c r="A138" s="86" t="n"/>
      <c r="B138" s="86" t="n"/>
      <c r="C138" s="255">
        <f>IF($AC$34=0,"",IF($AC$34="Baixa Vazão - Bexiga","Sim","Não"))</f>
        <v/>
      </c>
      <c r="D138" s="256" t="n"/>
      <c r="E138" s="93" t="inlineStr">
        <is>
          <t>Painel controlador + CO² + Reg. de pressão + bateria</t>
        </is>
      </c>
      <c r="F138" s="93" t="n"/>
      <c r="G138" s="93" t="n"/>
      <c r="H138" s="93" t="n"/>
      <c r="I138" s="93" t="n"/>
      <c r="J138" s="93" t="n"/>
      <c r="K138" s="93" t="n"/>
      <c r="L138" s="93" t="n"/>
      <c r="M138" s="93" t="n"/>
      <c r="N138" s="93" t="n"/>
      <c r="O138" s="93" t="n"/>
      <c r="P138" s="93" t="n"/>
      <c r="Q138" s="93" t="n"/>
      <c r="R138" s="93" t="n"/>
      <c r="S138" s="93" t="n"/>
      <c r="T138" s="254" t="inlineStr">
        <is>
          <t>SRV-ITR-0005-Rev:</t>
        </is>
      </c>
      <c r="Z138" s="120">
        <f>IF(C138="","",3)</f>
        <v/>
      </c>
      <c r="AD138" s="255" t="n"/>
      <c r="AE138" s="256" t="n"/>
      <c r="AF138" s="93" t="inlineStr">
        <is>
          <t>Outros:</t>
        </is>
      </c>
      <c r="AG138" s="93" t="n"/>
      <c r="AH138" s="93" t="n"/>
      <c r="AI138" s="321" t="n"/>
      <c r="AJ138" s="272" t="n"/>
      <c r="AK138" s="272" t="n"/>
      <c r="AL138" s="272" t="n"/>
      <c r="AM138" s="272" t="n"/>
      <c r="AN138" s="272" t="n"/>
      <c r="AO138" s="272" t="n"/>
      <c r="AP138" s="272" t="n"/>
      <c r="AQ138" s="272" t="n"/>
      <c r="AR138" s="272" t="n"/>
      <c r="AS138" s="272" t="n"/>
      <c r="AT138" s="272" t="n"/>
      <c r="AU138" s="272" t="n"/>
      <c r="AV138" s="272" t="n"/>
      <c r="AW138" s="272" t="n"/>
      <c r="AX138" s="272" t="n"/>
      <c r="AY138" s="272" t="n"/>
      <c r="AZ138" s="272" t="n"/>
      <c r="BA138" s="272" t="n"/>
      <c r="BB138" s="272" t="n"/>
      <c r="BC138" s="88" t="n"/>
      <c r="BD138" s="93" t="n"/>
    </row>
    <row r="139" ht="6" customHeight="1">
      <c r="A139" s="86" t="n"/>
      <c r="B139" s="86" t="n"/>
      <c r="C139" s="93" t="n"/>
      <c r="D139" s="93" t="n"/>
      <c r="E139" s="93" t="n"/>
      <c r="F139" s="93" t="n"/>
      <c r="G139" s="93" t="n"/>
      <c r="H139" s="93" t="n"/>
      <c r="I139" s="93" t="n"/>
      <c r="J139" s="93" t="n"/>
      <c r="K139" s="93" t="n"/>
      <c r="L139" s="93" t="n"/>
      <c r="M139" s="93" t="n"/>
      <c r="N139" s="93" t="n"/>
      <c r="O139" s="93" t="n"/>
      <c r="P139" s="93" t="n"/>
      <c r="Q139" s="93" t="n"/>
      <c r="R139" s="93" t="n"/>
      <c r="S139" s="93" t="n"/>
      <c r="T139" s="93" t="n"/>
      <c r="U139" s="93" t="n"/>
      <c r="V139" s="93" t="n"/>
      <c r="W139" s="93" t="n"/>
      <c r="X139" s="93" t="n"/>
      <c r="Y139" s="93" t="n"/>
      <c r="Z139" s="93" t="n"/>
      <c r="AA139" s="93" t="n"/>
      <c r="AB139" s="93" t="n"/>
      <c r="AC139" s="93" t="n"/>
      <c r="AD139" s="93" t="n"/>
      <c r="AE139" s="93" t="n"/>
      <c r="AF139" s="93" t="n"/>
      <c r="AG139" s="93" t="n"/>
      <c r="AH139" s="93" t="n"/>
      <c r="AI139" s="123" t="n"/>
      <c r="AJ139" s="93" t="n"/>
      <c r="AK139" s="93" t="n"/>
      <c r="AL139" s="93" t="n"/>
      <c r="AM139" s="93" t="n"/>
      <c r="AN139" s="93" t="n"/>
      <c r="AO139" s="93" t="n"/>
      <c r="AP139" s="93" t="n"/>
      <c r="AQ139" s="93" t="n"/>
      <c r="AR139" s="93" t="n"/>
      <c r="AS139" s="93" t="n"/>
      <c r="AT139" s="93" t="n"/>
      <c r="AU139" s="93" t="n"/>
      <c r="AV139" s="93" t="n"/>
      <c r="AW139" s="93" t="n"/>
      <c r="AX139" s="93" t="n"/>
      <c r="AY139" s="93" t="n"/>
      <c r="AZ139" s="93" t="n"/>
      <c r="BA139" s="93" t="n"/>
      <c r="BB139" s="93" t="n"/>
      <c r="BC139" s="88" t="n"/>
    </row>
    <row r="140">
      <c r="A140" s="86" t="n"/>
      <c r="B140" s="86" t="n"/>
      <c r="C140" s="286" t="inlineStr">
        <is>
          <t>1.9</t>
        </is>
      </c>
      <c r="D140" s="256" t="n"/>
      <c r="E140" s="286" t="inlineStr">
        <is>
          <t>1.14</t>
        </is>
      </c>
      <c r="F140" s="256" t="n"/>
      <c r="G140" s="261" t="inlineStr">
        <is>
          <t>TABELA DE FRASCARIA</t>
        </is>
      </c>
      <c r="H140" s="258" t="n"/>
      <c r="I140" s="258" t="n"/>
      <c r="J140" s="258" t="n"/>
      <c r="K140" s="258" t="n"/>
      <c r="L140" s="258" t="n"/>
      <c r="M140" s="258" t="n"/>
      <c r="N140" s="258" t="n"/>
      <c r="O140" s="258" t="n"/>
      <c r="P140" s="258" t="n"/>
      <c r="Q140" s="258" t="n"/>
      <c r="R140" s="258" t="n"/>
      <c r="S140" s="258" t="n"/>
      <c r="T140" s="258" t="n"/>
      <c r="U140" s="258" t="n"/>
      <c r="V140" s="258" t="n"/>
      <c r="W140" s="258" t="n"/>
      <c r="X140" s="258" t="n"/>
      <c r="Y140" s="258" t="n"/>
      <c r="Z140" s="258" t="n"/>
      <c r="AA140" s="258" t="n"/>
      <c r="AB140" s="258" t="n"/>
      <c r="AC140" s="258" t="n"/>
      <c r="AD140" s="258" t="n"/>
      <c r="AE140" s="258" t="n"/>
      <c r="AF140" s="258" t="n"/>
      <c r="AG140" s="258" t="n"/>
      <c r="AH140" s="258" t="n"/>
      <c r="AI140" s="258" t="n"/>
      <c r="AJ140" s="258" t="n"/>
      <c r="AK140" s="258" t="n"/>
      <c r="AL140" s="258" t="n"/>
      <c r="AM140" s="258" t="n"/>
      <c r="AN140" s="258" t="n"/>
      <c r="AO140" s="258" t="n"/>
      <c r="AP140" s="258" t="n"/>
      <c r="AQ140" s="258" t="n"/>
      <c r="AR140" s="258" t="n"/>
      <c r="AS140" s="258" t="n"/>
      <c r="AT140" s="258" t="n"/>
      <c r="AU140" s="258" t="n"/>
      <c r="AV140" s="258" t="n"/>
      <c r="AW140" s="258" t="n"/>
      <c r="AX140" s="258" t="n"/>
      <c r="AY140" s="258" t="n"/>
      <c r="AZ140" s="258" t="n"/>
      <c r="BA140" s="258" t="n"/>
      <c r="BB140" s="256" t="n"/>
      <c r="BC140" s="88" t="n"/>
    </row>
    <row r="141" ht="6" customHeight="1">
      <c r="A141" s="86" t="n"/>
      <c r="B141" s="86" t="n"/>
      <c r="C141" s="106" t="n"/>
      <c r="D141" s="106" t="n"/>
      <c r="E141" s="106" t="n"/>
      <c r="F141" s="106" t="n"/>
      <c r="G141" s="106" t="n"/>
      <c r="H141" s="106" t="n"/>
      <c r="I141" s="106" t="n"/>
      <c r="J141" s="106" t="n"/>
      <c r="K141" s="106" t="n"/>
      <c r="L141" s="106" t="n"/>
      <c r="M141" s="106" t="n"/>
      <c r="N141" s="106" t="n"/>
      <c r="O141" s="106" t="n"/>
      <c r="P141" s="106" t="n"/>
      <c r="Q141" s="106" t="n"/>
      <c r="R141" s="106" t="n"/>
      <c r="S141" s="106" t="n"/>
      <c r="T141" s="106" t="n"/>
      <c r="U141" s="106" t="n"/>
      <c r="V141" s="106" t="n"/>
      <c r="W141" s="106" t="n"/>
      <c r="X141" s="106" t="n"/>
      <c r="Y141" s="106" t="n"/>
      <c r="Z141" s="106" t="n"/>
      <c r="AA141" s="106" t="n"/>
      <c r="AB141" s="106" t="n"/>
      <c r="AC141" s="106" t="n"/>
      <c r="AD141" s="106" t="n"/>
      <c r="AE141" s="106" t="n"/>
      <c r="AF141" s="106" t="n"/>
      <c r="AG141" s="106" t="n"/>
      <c r="AH141" s="106" t="n"/>
      <c r="AI141" s="106" t="n"/>
      <c r="AJ141" s="106" t="n"/>
      <c r="AK141" s="106" t="n"/>
      <c r="AL141" s="106" t="n"/>
      <c r="AM141" s="106" t="n"/>
      <c r="AN141" s="106" t="n"/>
      <c r="AO141" s="106" t="n"/>
      <c r="AP141" s="106" t="n"/>
      <c r="AQ141" s="106" t="n"/>
      <c r="AR141" s="106" t="n"/>
      <c r="AS141" s="106" t="n"/>
      <c r="AT141" s="106" t="n"/>
      <c r="AU141" s="106" t="n"/>
      <c r="AV141" s="106" t="n"/>
      <c r="AW141" s="106" t="n"/>
      <c r="AX141" s="106" t="n"/>
      <c r="AY141" s="106" t="n"/>
      <c r="AZ141" s="106" t="n"/>
      <c r="BA141" s="106" t="n"/>
      <c r="BB141" s="106" t="n"/>
      <c r="BC141" s="88" t="n"/>
    </row>
    <row r="142" ht="43.5" customHeight="1">
      <c r="A142" s="94" t="inlineStr">
        <is>
          <t>Análise</t>
        </is>
      </c>
      <c r="B142" s="86" t="n"/>
      <c r="C142" s="261" t="inlineStr">
        <is>
          <t>Análise</t>
        </is>
      </c>
      <c r="D142" s="258" t="n"/>
      <c r="E142" s="258" t="n"/>
      <c r="F142" s="258" t="n"/>
      <c r="G142" s="258" t="n"/>
      <c r="H142" s="258" t="n"/>
      <c r="I142" s="258" t="n"/>
      <c r="J142" s="256" t="n"/>
      <c r="K142" s="261" t="inlineStr">
        <is>
          <t>Quantidade</t>
        </is>
      </c>
      <c r="L142" s="258" t="n"/>
      <c r="M142" s="258" t="n"/>
      <c r="N142" s="258" t="n"/>
      <c r="O142" s="258" t="n"/>
      <c r="P142" s="256" t="n"/>
      <c r="Q142" s="261" t="inlineStr">
        <is>
          <t>Tipo de frasco</t>
        </is>
      </c>
      <c r="R142" s="258" t="n"/>
      <c r="S142" s="258" t="n"/>
      <c r="T142" s="258" t="n"/>
      <c r="U142" s="258" t="n"/>
      <c r="V142" s="256" t="n"/>
      <c r="W142" s="261" t="inlineStr">
        <is>
          <t>Volume do frasco</t>
        </is>
      </c>
      <c r="X142" s="258" t="n"/>
      <c r="Y142" s="258" t="n"/>
      <c r="Z142" s="258" t="n"/>
      <c r="AA142" s="258" t="n"/>
      <c r="AB142" s="258" t="n"/>
      <c r="AC142" s="256" t="n"/>
      <c r="AD142" s="124" t="inlineStr">
        <is>
          <t>Unidade</t>
        </is>
      </c>
      <c r="AE142" s="124" t="n"/>
      <c r="AF142" s="124" t="n"/>
      <c r="AG142" s="306" t="inlineStr">
        <is>
          <t xml:space="preserve">1.10 </t>
        </is>
      </c>
      <c r="AH142" s="256" t="n"/>
      <c r="AI142" s="261" t="inlineStr">
        <is>
          <t>Preservante</t>
        </is>
      </c>
      <c r="AJ142" s="258" t="n"/>
      <c r="AK142" s="258" t="n"/>
      <c r="AL142" s="256" t="n"/>
      <c r="AM142" s="306" t="inlineStr">
        <is>
          <t xml:space="preserve">1.13 </t>
        </is>
      </c>
      <c r="AN142" s="256" t="n"/>
      <c r="AO142" s="257" t="inlineStr">
        <is>
          <t>Validade da amostra 
(Holding time)</t>
        </is>
      </c>
      <c r="AP142" s="258" t="n"/>
      <c r="AQ142" s="258" t="n"/>
      <c r="AR142" s="258" t="n"/>
      <c r="AS142" s="258" t="n"/>
      <c r="AT142" s="258" t="n"/>
      <c r="AU142" s="258" t="n"/>
      <c r="AV142" s="256" t="n"/>
      <c r="AW142" s="306" t="inlineStr">
        <is>
          <t xml:space="preserve">1.10 </t>
        </is>
      </c>
      <c r="AX142" s="256" t="n"/>
      <c r="AY142" s="257" t="inlineStr">
        <is>
          <t>Filtrar em campo?</t>
        </is>
      </c>
      <c r="AZ142" s="258" t="n"/>
      <c r="BA142" s="258" t="n"/>
      <c r="BB142" s="256" t="n"/>
      <c r="BC142" s="88" t="n"/>
    </row>
    <row r="143">
      <c r="A143" s="94" t="inlineStr">
        <is>
          <t>BTEX</t>
        </is>
      </c>
      <c r="B143" s="86" t="n"/>
      <c r="C143" s="255" t="inlineStr">
        <is>
          <t>VOC</t>
        </is>
      </c>
      <c r="D143" s="258" t="n"/>
      <c r="E143" s="258" t="n"/>
      <c r="F143" s="258" t="n"/>
      <c r="G143" s="258" t="n"/>
      <c r="H143" s="258" t="n"/>
      <c r="I143" s="258" t="n"/>
      <c r="J143" s="256" t="n"/>
      <c r="K143" s="255">
        <f>IF(C143="","",IF(C143="PAH",1,IF(C143="SVOC",1,IF(C143="TPH - FINGER PRINT",1,IF(C143="BTEX",2,IF(C143="METAIS DISSOLVIDOS",1,IF(C143="M. dissolvidos S/ Cr(VI)",1,IF(C143="METAIS TOTAIS",1,IF(C143="TPH - FRACIONADO",2,IF(C143="VOC",2,IF(C143="PCB",1)))))))))))</f>
        <v/>
      </c>
      <c r="L143" s="258" t="n"/>
      <c r="M143" s="258" t="n"/>
      <c r="N143" s="258" t="n"/>
      <c r="O143" s="258" t="n"/>
      <c r="P143" s="256" t="n"/>
      <c r="Q143" s="255">
        <f>IF(C143="","",IF(C143="PAH","ÂMBAR",IF(C143="SVOC","ÂMBAR",IF(C143="TPH - FINGER PRINT","ÂMBAR",IF(C143="BTEX","VIAL",IF(C143="METAIS DISSOLVIDOS","PET",IF(C143="M. dissolvidos S/ Cr(VI)","PET",IF(C143="METAIS TOTAIS","PET",IF(C143="TPH - FRACIONADO","VIAL",IF(C143="VOC","VIAL",IF(C143="PCB","ÂMBAR")))))))))))</f>
        <v/>
      </c>
      <c r="R143" s="258" t="n"/>
      <c r="S143" s="258" t="n"/>
      <c r="T143" s="258" t="n"/>
      <c r="U143" s="258" t="n"/>
      <c r="V143" s="256" t="n"/>
      <c r="W143" s="255">
        <f>IF(C143="","",IF(C143="PAH",1000,IF(C143="SVOC",1000,IF(C143="TPH - FINGER PRINT",1000,IF(C143="BTEX",40,IF(C143="METAIS DISSOLVIDOS",150,IF(C143="M. dissolvidos S/ Cr(VI)",150,IF(C143="METAIS TOTAIS",150,IF(C143="TPH - FRACIONADO",40,IF(C143="VOC",40,IF(C143="PCB",1000)))))))))))</f>
        <v/>
      </c>
      <c r="X143" s="258" t="n"/>
      <c r="Y143" s="258" t="n"/>
      <c r="Z143" s="258" t="n"/>
      <c r="AA143" s="258" t="n"/>
      <c r="AB143" s="258" t="n"/>
      <c r="AC143" s="256" t="n"/>
      <c r="AD143" s="255">
        <f>IF(C143=0,"","mL")</f>
        <v/>
      </c>
      <c r="AE143" s="258" t="n"/>
      <c r="AF143" s="256" t="n"/>
      <c r="AG143" s="255">
        <f>IF(C143="","",IF(C143="PAH","S/P",IF(C143="SVOC","S/P",IF(C143="TPH - FINGER PRINT","S/P",IF(C143="BTEX","HCL",IF(C143="METAIS DISSOLVIDOS","HNO3",IF(C143="M. dissolvidos S/ Cr(VI)","HNO3",IF(C143="METAIS TOTAIS","HNO3",IF(C143="TPH - FRACIONADO","S/P",IF(C143="VOC","S/P",IF(C143="PCB","S/P")))))))))))</f>
        <v/>
      </c>
      <c r="AH143" s="258" t="n"/>
      <c r="AI143" s="258" t="n"/>
      <c r="AJ143" s="258" t="n"/>
      <c r="AK143" s="258" t="n"/>
      <c r="AL143" s="256" t="n"/>
      <c r="AM143" s="255">
        <f>IF(C143=0,"","7 Dias")</f>
        <v/>
      </c>
      <c r="AN143" s="258" t="n"/>
      <c r="AO143" s="258" t="n"/>
      <c r="AP143" s="258" t="n"/>
      <c r="AQ143" s="258" t="n"/>
      <c r="AR143" s="258" t="n"/>
      <c r="AS143" s="258" t="n"/>
      <c r="AT143" s="258" t="n"/>
      <c r="AU143" s="258" t="n"/>
      <c r="AV143" s="256" t="n"/>
      <c r="AW143" s="255">
        <f>IF(C143="","",IF(C143="PAH","Não",IF(C143="SVOC","Não",IF(C143="TPH - FINGER PRINT","Não",IF(C143="BTEX","Não",IF(C143="METAIS DISSOLVIDOS","Sim",IF(C143="M. dissolvidos S/ Cr(VI)","Sim",IF(C143="METAIS TOTAIS","Não",IF(C143="TPH - FRACIONADO","Não",IF(C143="VOC","Não",IF(C143="PCB","Não")))))))))))</f>
        <v/>
      </c>
      <c r="AX143" s="258" t="n"/>
      <c r="AY143" s="258" t="n"/>
      <c r="AZ143" s="258" t="n"/>
      <c r="BA143" s="258" t="n"/>
      <c r="BB143" s="256" t="n"/>
      <c r="BC143" s="88" t="n"/>
    </row>
    <row r="144">
      <c r="A144" s="94" t="inlineStr">
        <is>
          <t>METAIS DISSOLVIDOS</t>
        </is>
      </c>
      <c r="B144" s="86" t="n"/>
      <c r="C144" s="255" t="inlineStr">
        <is>
          <t>PAH</t>
        </is>
      </c>
      <c r="D144" s="258" t="n"/>
      <c r="E144" s="258" t="n"/>
      <c r="F144" s="258" t="n"/>
      <c r="G144" s="258" t="n"/>
      <c r="H144" s="258" t="n"/>
      <c r="I144" s="258" t="n"/>
      <c r="J144" s="256" t="n"/>
      <c r="K144" s="255">
        <f>IF(C144="","",IF(C144="PAH",1,IF(C144="SVOC",1,IF(C144="TPH - FINGER PRINT",1,IF(C144="BTEX",2,IF(C144="METAIS DISSOLVIDOS",1,IF(C144="M. dissolvidos S/ Cr(VI)",1,IF(C144="METAIS TOTAIS",1,IF(C144="TPH - FRACIONADO",2,IF(C144="VOC",2,IF(C144="PCB",1)))))))))))</f>
        <v/>
      </c>
      <c r="L144" s="258" t="n"/>
      <c r="M144" s="258" t="n"/>
      <c r="N144" s="258" t="n"/>
      <c r="O144" s="258" t="n"/>
      <c r="P144" s="256" t="n"/>
      <c r="Q144" s="255">
        <f>IF(C144="","",IF(C144="PAH","ÂMBAR",IF(C144="SVOC","ÂMBAR",IF(C144="TPH - FINGER PRINT","ÂMBAR",IF(C144="BTEX","VIAL",IF(C144="METAIS DISSOLVIDOS","PET",IF(C144="M. dissolvidos S/ Cr(VI)","PET",IF(C144="METAIS TOTAIS","PET",IF(C144="TPH - FRACIONADO","VIAL",IF(C144="VOC","VIAL",IF(C144="PCB","ÂMBAR")))))))))))</f>
        <v/>
      </c>
      <c r="R144" s="258" t="n"/>
      <c r="S144" s="258" t="n"/>
      <c r="T144" s="258" t="n"/>
      <c r="U144" s="258" t="n"/>
      <c r="V144" s="256" t="n"/>
      <c r="W144" s="255">
        <f>IF(C144="","",IF(C144="PAH",1000,IF(C144="SVOC",1000,IF(C144="TPH - FINGER PRINT",1000,IF(C144="BTEX",40,IF(C144="METAIS DISSOLVIDOS",150,IF(C144="M. dissolvidos S/ Cr(VI)",150,IF(C144="METAIS TOTAIS",150,IF(C144="TPH - FRACIONADO",40,IF(C144="VOC",40,IF(C144="PCB",1000)))))))))))</f>
        <v/>
      </c>
      <c r="X144" s="258" t="n"/>
      <c r="Y144" s="258" t="n"/>
      <c r="Z144" s="258" t="n"/>
      <c r="AA144" s="258" t="n"/>
      <c r="AB144" s="258" t="n"/>
      <c r="AC144" s="256" t="n"/>
      <c r="AD144" s="255">
        <f>IF(C144=0,"","mL")</f>
        <v/>
      </c>
      <c r="AE144" s="258" t="n"/>
      <c r="AF144" s="256" t="n"/>
      <c r="AG144" s="255">
        <f>IF(C144="","",IF(C144="PAH","S/P",IF(C144="SVOC","S/P",IF(C144="TPH - FINGER PRINT","S/P",IF(C144="BTEX","HCL",IF(C144="METAIS DISSOLVIDOS","HNO3",IF(C144="M. dissolvidos S/ Cr(VI)","HNO3",IF(C144="METAIS TOTAIS","HNO3",IF(C144="TPH - FRACIONADO","S/P",IF(C144="VOC","S/P",IF(C144="PCB","S/P")))))))))))</f>
        <v/>
      </c>
      <c r="AH144" s="258" t="n"/>
      <c r="AI144" s="258" t="n"/>
      <c r="AJ144" s="258" t="n"/>
      <c r="AK144" s="258" t="n"/>
      <c r="AL144" s="256" t="n"/>
      <c r="AM144" s="255">
        <f>IF(C144=0,"","7 Dias")</f>
        <v/>
      </c>
      <c r="AN144" s="258" t="n"/>
      <c r="AO144" s="258" t="n"/>
      <c r="AP144" s="258" t="n"/>
      <c r="AQ144" s="258" t="n"/>
      <c r="AR144" s="258" t="n"/>
      <c r="AS144" s="258" t="n"/>
      <c r="AT144" s="258" t="n"/>
      <c r="AU144" s="258" t="n"/>
      <c r="AV144" s="256" t="n"/>
      <c r="AW144" s="255">
        <f>IF(C144="","",IF(C144="PAH","Não",IF(C144="SVOC","Não",IF(C144="TPH - FINGER PRINT","Não",IF(C144="BTEX","Não",IF(C144="METAIS DISSOLVIDOS","Sim",IF(C144="M. dissolvidos S/ Cr(VI)","Sim",IF(C144="METAIS TOTAIS","Não",IF(C144="TPH - FRACIONADO","Não",IF(C144="VOC","Não",IF(C144="PCB","Não")))))))))))</f>
        <v/>
      </c>
      <c r="AX144" s="258" t="n"/>
      <c r="AY144" s="258" t="n"/>
      <c r="AZ144" s="258" t="n"/>
      <c r="BA144" s="258" t="n"/>
      <c r="BB144" s="256" t="n"/>
      <c r="BC144" s="88" t="n"/>
    </row>
    <row r="145">
      <c r="A145" s="94" t="inlineStr">
        <is>
          <t>M. DISSOLVIDOS S/ Cr(VI)</t>
        </is>
      </c>
      <c r="B145" s="86" t="n"/>
      <c r="C145" s="255" t="n"/>
      <c r="D145" s="258" t="n"/>
      <c r="E145" s="258" t="n"/>
      <c r="F145" s="258" t="n"/>
      <c r="G145" s="258" t="n"/>
      <c r="H145" s="258" t="n"/>
      <c r="I145" s="258" t="n"/>
      <c r="J145" s="256" t="n"/>
      <c r="K145" s="255">
        <f>IF(C145="","",IF(C145="PAH",1,IF(C145="SVOC",1,IF(C145="TPH - FINGER PRINT",1,IF(C145="BTEX",2,IF(C145="METAIS DISSOLVIDOS",1,IF(C145="M. dissolvidos S/ Cr(VI)",1,IF(C145="METAIS TOTAIS",1,IF(C145="TPH - FRACIONADO",2,IF(C145="VOC",2,IF(C145="PCB",1)))))))))))</f>
        <v/>
      </c>
      <c r="L145" s="258" t="n"/>
      <c r="M145" s="258" t="n"/>
      <c r="N145" s="258" t="n"/>
      <c r="O145" s="258" t="n"/>
      <c r="P145" s="256" t="n"/>
      <c r="Q145" s="255">
        <f>IF(C145="","",IF(C145="PAH","ÂMBAR",IF(C145="SVOC","ÂMBAR",IF(C145="TPH - FINGER PRINT","ÂMBAR",IF(C145="BTEX","VIAL",IF(C145="METAIS DISSOLVIDOS","PET",IF(C145="M. dissolvidos S/ Cr(VI)","PET",IF(C145="METAIS TOTAIS","PET",IF(C145="TPH - FRACIONADO","VIAL",IF(C145="VOC","VIAL",IF(C145="PCB","ÂMBAR")))))))))))</f>
        <v/>
      </c>
      <c r="R145" s="258" t="n"/>
      <c r="S145" s="258" t="n"/>
      <c r="T145" s="258" t="n"/>
      <c r="U145" s="258" t="n"/>
      <c r="V145" s="256" t="n"/>
      <c r="W145" s="255">
        <f>IF(C145="","",IF(C145="PAH",1000,IF(C145="SVOC",1000,IF(C145="TPH - FINGER PRINT",1000,IF(C145="BTEX",40,IF(C145="METAIS DISSOLVIDOS",150,IF(C145="M. dissolvidos S/ Cr(VI)",150,IF(C145="METAIS TOTAIS",150,IF(C145="TPH - FRACIONADO",40,IF(C145="VOC",40,IF(C145="PCB",1000)))))))))))</f>
        <v/>
      </c>
      <c r="X145" s="258" t="n"/>
      <c r="Y145" s="258" t="n"/>
      <c r="Z145" s="258" t="n"/>
      <c r="AA145" s="258" t="n"/>
      <c r="AB145" s="258" t="n"/>
      <c r="AC145" s="256" t="n"/>
      <c r="AD145" s="255">
        <f>IF(C145=0,"","mL")</f>
        <v/>
      </c>
      <c r="AE145" s="258" t="n"/>
      <c r="AF145" s="256" t="n"/>
      <c r="AG145" s="255">
        <f>IF(C145="","",IF(C145="PAH","S/P",IF(C145="SVOC","S/P",IF(C145="TPH - FINGER PRINT","S/P",IF(C145="BTEX","HCL",IF(C145="METAIS DISSOLVIDOS","HNO3",IF(C145="M. dissolvidos S/ Cr(VI)","HNO3",IF(C145="METAIS TOTAIS","HNO3",IF(C145="TPH - FRACIONADO","S/P",IF(C145="VOC","S/P",IF(C145="PCB","S/P")))))))))))</f>
        <v/>
      </c>
      <c r="AH145" s="258" t="n"/>
      <c r="AI145" s="258" t="n"/>
      <c r="AJ145" s="258" t="n"/>
      <c r="AK145" s="258" t="n"/>
      <c r="AL145" s="256" t="n"/>
      <c r="AM145" s="255">
        <f>IF(C145=0,"","7 Dias")</f>
        <v/>
      </c>
      <c r="AN145" s="258" t="n"/>
      <c r="AO145" s="258" t="n"/>
      <c r="AP145" s="258" t="n"/>
      <c r="AQ145" s="258" t="n"/>
      <c r="AR145" s="258" t="n"/>
      <c r="AS145" s="258" t="n"/>
      <c r="AT145" s="258" t="n"/>
      <c r="AU145" s="258" t="n"/>
      <c r="AV145" s="256" t="n"/>
      <c r="AW145" s="255">
        <f>IF(C145="","",IF(C145="PAH","Não",IF(C145="SVOC","Não",IF(C145="TPH - FINGER PRINT","Não",IF(C145="BTEX","Não",IF(C145="METAIS DISSOLVIDOS","Sim",IF(C145="M. dissolvidos S/ Cr(VI)","Sim",IF(C145="METAIS TOTAIS","Não",IF(C145="TPH - FRACIONADO","Não",IF(C145="VOC","Não",IF(C145="PCB","Não")))))))))))</f>
        <v/>
      </c>
      <c r="AX145" s="258" t="n"/>
      <c r="AY145" s="258" t="n"/>
      <c r="AZ145" s="258" t="n"/>
      <c r="BA145" s="258" t="n"/>
      <c r="BB145" s="256" t="n"/>
      <c r="BC145" s="88" t="n"/>
    </row>
    <row r="146">
      <c r="A146" s="94" t="inlineStr">
        <is>
          <t>METAIS TOTAIS</t>
        </is>
      </c>
      <c r="B146" s="86" t="n"/>
      <c r="C146" s="255" t="n"/>
      <c r="D146" s="258" t="n"/>
      <c r="E146" s="258" t="n"/>
      <c r="F146" s="258" t="n"/>
      <c r="G146" s="258" t="n"/>
      <c r="H146" s="258" t="n"/>
      <c r="I146" s="258" t="n"/>
      <c r="J146" s="256" t="n"/>
      <c r="K146" s="255">
        <f>IF(C146="","",IF(C146="PAH",1,IF(C146="SVOC",1,IF(C146="TPH - FINGER PRINT",1,IF(C146="BTEX",2,IF(C146="METAIS DISSOLVIDOS",1,IF(C146="M. dissolvidos S/ Cr(VI)",1,IF(C146="METAIS TOTAIS",1,IF(C146="TPH - FRACIONADO",2,IF(C146="VOC",2,IF(C146="PCB",1)))))))))))</f>
        <v/>
      </c>
      <c r="L146" s="258" t="n"/>
      <c r="M146" s="258" t="n"/>
      <c r="N146" s="258" t="n"/>
      <c r="O146" s="258" t="n"/>
      <c r="P146" s="256" t="n"/>
      <c r="Q146" s="255">
        <f>IF(C146="","",IF(C146="PAH","ÂMBAR",IF(C146="SVOC","ÂMBAR",IF(C146="TPH - FINGER PRINT","ÂMBAR",IF(C146="BTEX","VIAL",IF(C146="METAIS DISSOLVIDOS","PET",IF(C146="M. dissolvidos S/ Cr(VI)","PET",IF(C146="METAIS TOTAIS","PET",IF(C146="TPH - FRACIONADO","VIAL",IF(C146="VOC","VIAL",IF(C146="PCB","ÂMBAR")))))))))))</f>
        <v/>
      </c>
      <c r="R146" s="258" t="n"/>
      <c r="S146" s="258" t="n"/>
      <c r="T146" s="258" t="n"/>
      <c r="U146" s="258" t="n"/>
      <c r="V146" s="256" t="n"/>
      <c r="W146" s="255">
        <f>IF(C146="","",IF(C146="PAH",1000,IF(C146="SVOC",1000,IF(C146="TPH - FINGER PRINT",1000,IF(C146="BTEX",40,IF(C146="METAIS DISSOLVIDOS",150,IF(C146="M. dissolvidos S/ Cr(VI)",150,IF(C146="METAIS TOTAIS",150,IF(C146="TPH - FRACIONADO",40,IF(C146="VOC",40,IF(C146="PCB",1000)))))))))))</f>
        <v/>
      </c>
      <c r="X146" s="258" t="n"/>
      <c r="Y146" s="258" t="n"/>
      <c r="Z146" s="258" t="n"/>
      <c r="AA146" s="258" t="n"/>
      <c r="AB146" s="258" t="n"/>
      <c r="AC146" s="256" t="n"/>
      <c r="AD146" s="255">
        <f>IF(C146=0,"","mL")</f>
        <v/>
      </c>
      <c r="AE146" s="258" t="n"/>
      <c r="AF146" s="256" t="n"/>
      <c r="AG146" s="255">
        <f>IF(C146="","",IF(C146="PAH","S/P",IF(C146="SVOC","S/P",IF(C146="TPH - FINGER PRINT","S/P",IF(C146="BTEX","HCL",IF(C146="METAIS DISSOLVIDOS","HNO3",IF(C146="M. dissolvidos S/ Cr(VI)","HNO3",IF(C146="METAIS TOTAIS","HNO3",IF(C146="TPH - FRACIONADO","S/P",IF(C146="VOC","S/P",IF(C146="PCB","S/P")))))))))))</f>
        <v/>
      </c>
      <c r="AH146" s="258" t="n"/>
      <c r="AI146" s="258" t="n"/>
      <c r="AJ146" s="258" t="n"/>
      <c r="AK146" s="258" t="n"/>
      <c r="AL146" s="256" t="n"/>
      <c r="AM146" s="255">
        <f>IF(C146=0,"","7 Dias")</f>
        <v/>
      </c>
      <c r="AN146" s="258" t="n"/>
      <c r="AO146" s="258" t="n"/>
      <c r="AP146" s="258" t="n"/>
      <c r="AQ146" s="258" t="n"/>
      <c r="AR146" s="258" t="n"/>
      <c r="AS146" s="258" t="n"/>
      <c r="AT146" s="258" t="n"/>
      <c r="AU146" s="258" t="n"/>
      <c r="AV146" s="256" t="n"/>
      <c r="AW146" s="255">
        <f>IF(C146="","",IF(C146="PAH","Não",IF(C146="SVOC","Não",IF(C146="TPH - FINGER PRINT","Não",IF(C146="BTEX","Não",IF(C146="METAIS DISSOLVIDOS","Sim",IF(C146="M. dissolvidos S/ Cr(VI)","Sim",IF(C146="METAIS TOTAIS","Não",IF(C146="TPH - FRACIONADO","Não",IF(C146="VOC","Não",IF(C146="PCB","Não")))))))))))</f>
        <v/>
      </c>
      <c r="AX146" s="258" t="n"/>
      <c r="AY146" s="258" t="n"/>
      <c r="AZ146" s="258" t="n"/>
      <c r="BA146" s="258" t="n"/>
      <c r="BB146" s="256" t="n"/>
      <c r="BC146" s="88" t="n"/>
    </row>
    <row r="147">
      <c r="A147" s="94" t="inlineStr">
        <is>
          <t>PAH</t>
        </is>
      </c>
      <c r="B147" s="86" t="n"/>
      <c r="C147" s="255" t="n"/>
      <c r="D147" s="258" t="n"/>
      <c r="E147" s="258" t="n"/>
      <c r="F147" s="258" t="n"/>
      <c r="G147" s="258" t="n"/>
      <c r="H147" s="258" t="n"/>
      <c r="I147" s="258" t="n"/>
      <c r="J147" s="256" t="n"/>
      <c r="K147" s="255">
        <f>IF(C147="","",IF(C147="PAH",1,IF(C147="SVOC",1,IF(C147="TPH - FINGER PRINT",1,IF(C147="BTEX",2,IF(C147="METAIS DISSOLVIDOS",1,IF(C147="M. dissolvidos S/ Cr(VI)",1,IF(C147="METAIS TOTAIS",1,IF(C147="TPH - FRACIONADO",2,IF(C147="VOC",2,IF(C147="PCB",1)))))))))))</f>
        <v/>
      </c>
      <c r="L147" s="258" t="n"/>
      <c r="M147" s="258" t="n"/>
      <c r="N147" s="258" t="n"/>
      <c r="O147" s="258" t="n"/>
      <c r="P147" s="256" t="n"/>
      <c r="Q147" s="255">
        <f>IF(C147="","",IF(C147="PAH","ÂMBAR",IF(C147="SVOC","ÂMBAR",IF(C147="TPH - FINGER PRINT","ÂMBAR",IF(C147="BTEX","VIAL",IF(C147="METAIS DISSOLVIDOS","PET",IF(C147="M. dissolvidos S/ Cr(VI)","PET",IF(C147="METAIS TOTAIS","PET",IF(C147="TPH - FRACIONADO","VIAL",IF(C147="VOC","VIAL",IF(C147="PCB","ÂMBAR")))))))))))</f>
        <v/>
      </c>
      <c r="R147" s="258" t="n"/>
      <c r="S147" s="258" t="n"/>
      <c r="T147" s="258" t="n"/>
      <c r="U147" s="258" t="n"/>
      <c r="V147" s="256" t="n"/>
      <c r="W147" s="255">
        <f>IF(C147="","",IF(C147="PAH",1000,IF(C147="SVOC",1000,IF(C147="TPH - FINGER PRINT",1000,IF(C147="BTEX",40,IF(C147="METAIS DISSOLVIDOS",150,IF(C147="M. dissolvidos S/ Cr(VI)",150,IF(C147="METAIS TOTAIS",150,IF(C147="TPH - FRACIONADO",40,IF(C147="VOC",40,IF(C147="PCB",1000)))))))))))</f>
        <v/>
      </c>
      <c r="X147" s="258" t="n"/>
      <c r="Y147" s="258" t="n"/>
      <c r="Z147" s="258" t="n"/>
      <c r="AA147" s="258" t="n"/>
      <c r="AB147" s="258" t="n"/>
      <c r="AC147" s="256" t="n"/>
      <c r="AD147" s="255">
        <f>IF(C147=0,"","mL")</f>
        <v/>
      </c>
      <c r="AE147" s="258" t="n"/>
      <c r="AF147" s="256" t="n"/>
      <c r="AG147" s="255">
        <f>IF(C147="","",IF(C147="PAH","S/P",IF(C147="SVOC","S/P",IF(C147="TPH - FINGER PRINT","S/P",IF(C147="BTEX","HCL",IF(C147="METAIS DISSOLVIDOS","HNO3",IF(C147="M. dissolvidos S/ Cr(VI)","HNO3",IF(C147="METAIS TOTAIS","HNO3",IF(C147="TPH - FRACIONADO","S/P",IF(C147="VOC","S/P",IF(C147="PCB","S/P")))))))))))</f>
        <v/>
      </c>
      <c r="AH147" s="258" t="n"/>
      <c r="AI147" s="258" t="n"/>
      <c r="AJ147" s="258" t="n"/>
      <c r="AK147" s="258" t="n"/>
      <c r="AL147" s="256" t="n"/>
      <c r="AM147" s="255">
        <f>IF(C147=0,"","7 Dias")</f>
        <v/>
      </c>
      <c r="AN147" s="258" t="n"/>
      <c r="AO147" s="258" t="n"/>
      <c r="AP147" s="258" t="n"/>
      <c r="AQ147" s="258" t="n"/>
      <c r="AR147" s="258" t="n"/>
      <c r="AS147" s="258" t="n"/>
      <c r="AT147" s="258" t="n"/>
      <c r="AU147" s="258" t="n"/>
      <c r="AV147" s="256" t="n"/>
      <c r="AW147" s="255">
        <f>IF(C147="","",IF(C147="PAH","Não",IF(C147="SVOC","Não",IF(C147="TPH - FINGER PRINT","Não",IF(C147="BTEX","Não",IF(C147="METAIS DISSOLVIDOS","Sim",IF(C147="M. dissolvidos S/ Cr(VI)","Sim",IF(C147="METAIS TOTAIS","Não",IF(C147="TPH - FRACIONADO","Não",IF(C147="VOC","Não",IF(C147="PCB","Não")))))))))))</f>
        <v/>
      </c>
      <c r="AX147" s="258" t="n"/>
      <c r="AY147" s="258" t="n"/>
      <c r="AZ147" s="258" t="n"/>
      <c r="BA147" s="258" t="n"/>
      <c r="BB147" s="256" t="n"/>
      <c r="BC147" s="88" t="n"/>
    </row>
    <row r="148">
      <c r="A148" s="94" t="n"/>
      <c r="B148" s="86" t="n"/>
      <c r="C148" s="255" t="n"/>
      <c r="D148" s="258" t="n"/>
      <c r="E148" s="258" t="n"/>
      <c r="F148" s="258" t="n"/>
      <c r="G148" s="258" t="n"/>
      <c r="H148" s="258" t="n"/>
      <c r="I148" s="258" t="n"/>
      <c r="J148" s="256" t="n"/>
      <c r="K148" s="255">
        <f>IF(C148="","",IF(C148="PAH",1,IF(C148="SVOC",1,IF(C148="TPH - FINGER PRINT",1,IF(C148="BTEX",2,IF(C148="METAIS DISSOLVIDOS",1,IF(C148="M. dissolvidos S/ Cr(VI)",1,IF(C148="METAIS TOTAIS",1,IF(C148="TPH - FRACIONADO",2,IF(C148="VOC",2,IF(C148="PCB",1)))))))))))</f>
        <v/>
      </c>
      <c r="L148" s="258" t="n"/>
      <c r="M148" s="258" t="n"/>
      <c r="N148" s="258" t="n"/>
      <c r="O148" s="258" t="n"/>
      <c r="P148" s="256" t="n"/>
      <c r="Q148" s="255">
        <f>IF(C148="","",IF(C148="PAH","ÂMBAR",IF(C148="SVOC","ÂMBAR",IF(C148="TPH - FINGER PRINT","ÂMBAR",IF(C148="BTEX","VIAL",IF(C148="METAIS DISSOLVIDOS","PET",IF(C148="M. dissolvidos S/ Cr(VI)","PET",IF(C148="METAIS TOTAIS","PET",IF(C148="TPH - FRACIONADO","VIAL",IF(C148="VOC","VIAL",IF(C148="PCB","ÂMBAR")))))))))))</f>
        <v/>
      </c>
      <c r="R148" s="258" t="n"/>
      <c r="S148" s="258" t="n"/>
      <c r="T148" s="258" t="n"/>
      <c r="U148" s="258" t="n"/>
      <c r="V148" s="256" t="n"/>
      <c r="W148" s="255">
        <f>IF(C148="","",IF(C148="PAH",1000,IF(C148="SVOC",1000,IF(C148="TPH - FINGER PRINT",1000,IF(C148="BTEX",40,IF(C148="METAIS DISSOLVIDOS",150,IF(C148="M. dissolvidos S/ Cr(VI)",150,IF(C148="METAIS TOTAIS",150,IF(C148="TPH - FRACIONADO",40,IF(C148="VOC",40,IF(C148="PCB",1000)))))))))))</f>
        <v/>
      </c>
      <c r="X148" s="258" t="n"/>
      <c r="Y148" s="258" t="n"/>
      <c r="Z148" s="258" t="n"/>
      <c r="AA148" s="258" t="n"/>
      <c r="AB148" s="258" t="n"/>
      <c r="AC148" s="256" t="n"/>
      <c r="AD148" s="255">
        <f>IF(C148=0,"","mL")</f>
        <v/>
      </c>
      <c r="AE148" s="258" t="n"/>
      <c r="AF148" s="256" t="n"/>
      <c r="AG148" s="255">
        <f>IF(C148="","",IF(C148="PAH","S/P",IF(C148="SVOC","S/P",IF(C148="TPH - FINGER PRINT","S/P",IF(C148="BTEX","HCL",IF(C148="METAIS DISSOLVIDOS","HNO3",IF(C148="M. dissolvidos S/ Cr(VI)","HNO3",IF(C148="METAIS TOTAIS","HNO3",IF(C148="TPH - FRACIONADO","S/P",IF(C148="VOC","S/P",IF(C148="PCB","S/P")))))))))))</f>
        <v/>
      </c>
      <c r="AH148" s="258" t="n"/>
      <c r="AI148" s="258" t="n"/>
      <c r="AJ148" s="258" t="n"/>
      <c r="AK148" s="258" t="n"/>
      <c r="AL148" s="256" t="n"/>
      <c r="AM148" s="255">
        <f>IF(C148=0,"","7 Dias")</f>
        <v/>
      </c>
      <c r="AN148" s="258" t="n"/>
      <c r="AO148" s="258" t="n"/>
      <c r="AP148" s="258" t="n"/>
      <c r="AQ148" s="258" t="n"/>
      <c r="AR148" s="258" t="n"/>
      <c r="AS148" s="258" t="n"/>
      <c r="AT148" s="258" t="n"/>
      <c r="AU148" s="258" t="n"/>
      <c r="AV148" s="256" t="n"/>
      <c r="AW148" s="255">
        <f>IF(C148="","",IF(C148="PAH","Não",IF(C148="SVOC","Não",IF(C148="TPH - FINGER PRINT","Não",IF(C148="BTEX","Não",IF(C148="METAIS DISSOLVIDOS","Sim",IF(C148="M. dissolvidos S/ Cr(VI)","Sim",IF(C148="METAIS TOTAIS","Não",IF(C148="TPH - FRACIONADO","Não",IF(C148="VOC","Não",IF(C148="PCB","Não")))))))))))</f>
        <v/>
      </c>
      <c r="AX148" s="258" t="n"/>
      <c r="AY148" s="258" t="n"/>
      <c r="AZ148" s="258" t="n"/>
      <c r="BA148" s="258" t="n"/>
      <c r="BB148" s="256" t="n"/>
      <c r="BC148" s="88" t="n"/>
    </row>
    <row r="149">
      <c r="A149" s="94" t="n"/>
      <c r="B149" s="86" t="n"/>
      <c r="C149" s="255" t="n"/>
      <c r="D149" s="258" t="n"/>
      <c r="E149" s="258" t="n"/>
      <c r="F149" s="258" t="n"/>
      <c r="G149" s="258" t="n"/>
      <c r="H149" s="258" t="n"/>
      <c r="I149" s="258" t="n"/>
      <c r="J149" s="256" t="n"/>
      <c r="K149" s="255">
        <f>IF(C149="","",IF(C149="PAH",1,IF(C149="SVOC",1,IF(C149="TPH - FINGER PRINT",1,IF(C149="BTEX",2,IF(C149="METAIS DISSOLVIDOS",1,IF(C149="M. dissolvidos S/ Cr(VI)",1,IF(C149="METAIS TOTAIS",1,IF(C149="TPH - FRACIONADO",2,IF(C149="VOC",2,IF(C149="PCB",1)))))))))))</f>
        <v/>
      </c>
      <c r="L149" s="258" t="n"/>
      <c r="M149" s="258" t="n"/>
      <c r="N149" s="258" t="n"/>
      <c r="O149" s="258" t="n"/>
      <c r="P149" s="256" t="n"/>
      <c r="Q149" s="255">
        <f>IF(C149="","",IF(C149="PAH","ÂMBAR",IF(C149="SVOC","ÂMBAR",IF(C149="TPH - FINGER PRINT","ÂMBAR",IF(C149="BTEX","VIAL",IF(C149="METAIS DISSOLVIDOS","PET",IF(C149="M. dissolvidos S/ Cr(VI)","PET",IF(C149="METAIS TOTAIS","PET",IF(C149="TPH - FRACIONADO","VIAL",IF(C149="VOC","VIAL",IF(C149="PCB","ÂMBAR")))))))))))</f>
        <v/>
      </c>
      <c r="R149" s="258" t="n"/>
      <c r="S149" s="258" t="n"/>
      <c r="T149" s="258" t="n"/>
      <c r="U149" s="258" t="n"/>
      <c r="V149" s="256" t="n"/>
      <c r="W149" s="255">
        <f>IF(C149="","",IF(C149="PAH",1000,IF(C149="SVOC",1000,IF(C149="TPH - FINGER PRINT",1000,IF(C149="BTEX",40,IF(C149="METAIS DISSOLVIDOS",150,IF(C149="M. dissolvidos S/ Cr(VI)",150,IF(C149="METAIS TOTAIS",150,IF(C149="TPH - FRACIONADO",40,IF(C149="VOC",40,IF(C149="PCB",1000)))))))))))</f>
        <v/>
      </c>
      <c r="X149" s="258" t="n"/>
      <c r="Y149" s="258" t="n"/>
      <c r="Z149" s="258" t="n"/>
      <c r="AA149" s="258" t="n"/>
      <c r="AB149" s="258" t="n"/>
      <c r="AC149" s="256" t="n"/>
      <c r="AD149" s="255">
        <f>IF(C149=0,"","mL")</f>
        <v/>
      </c>
      <c r="AE149" s="258" t="n"/>
      <c r="AF149" s="256" t="n"/>
      <c r="AG149" s="255">
        <f>IF(C149="","",IF(C149="PAH","S/P",IF(C149="SVOC","S/P",IF(C149="TPH - FINGER PRINT","S/P",IF(C149="BTEX","HCL",IF(C149="METAIS DISSOLVIDOS","HNO3",IF(C149="M. dissolvidos S/ Cr(VI)","HNO3",IF(C149="METAIS TOTAIS","HNO3",IF(C149="TPH - FRACIONADO","S/P",IF(C149="VOC","S/P",IF(C149="PCB","S/P")))))))))))</f>
        <v/>
      </c>
      <c r="AH149" s="258" t="n"/>
      <c r="AI149" s="258" t="n"/>
      <c r="AJ149" s="258" t="n"/>
      <c r="AK149" s="258" t="n"/>
      <c r="AL149" s="256" t="n"/>
      <c r="AM149" s="255">
        <f>IF(C149=0,"","7 Dias")</f>
        <v/>
      </c>
      <c r="AN149" s="258" t="n"/>
      <c r="AO149" s="258" t="n"/>
      <c r="AP149" s="258" t="n"/>
      <c r="AQ149" s="258" t="n"/>
      <c r="AR149" s="258" t="n"/>
      <c r="AS149" s="258" t="n"/>
      <c r="AT149" s="258" t="n"/>
      <c r="AU149" s="258" t="n"/>
      <c r="AV149" s="256" t="n"/>
      <c r="AW149" s="255">
        <f>IF(C149="","",IF(C149="PAH","Não",IF(C149="SVOC","Não",IF(C149="TPH - FINGER PRINT","Não",IF(C149="BTEX","Não",IF(C149="METAIS DISSOLVIDOS","Sim",IF(C149="M. dissolvidos S/ Cr(VI)","Sim",IF(C149="METAIS TOTAIS","Não",IF(C149="TPH - FRACIONADO","Não",IF(C149="VOC","Não",IF(C149="PCB","Não")))))))))))</f>
        <v/>
      </c>
      <c r="AX149" s="258" t="n"/>
      <c r="AY149" s="258" t="n"/>
      <c r="AZ149" s="258" t="n"/>
      <c r="BA149" s="258" t="n"/>
      <c r="BB149" s="256" t="n"/>
      <c r="BC149" s="88" t="n"/>
    </row>
    <row r="150">
      <c r="A150" s="94" t="inlineStr">
        <is>
          <t>SVOC</t>
        </is>
      </c>
      <c r="B150" s="86" t="n"/>
      <c r="C150" s="255" t="n"/>
      <c r="D150" s="258" t="n"/>
      <c r="E150" s="258" t="n"/>
      <c r="F150" s="258" t="n"/>
      <c r="G150" s="258" t="n"/>
      <c r="H150" s="258" t="n"/>
      <c r="I150" s="258" t="n"/>
      <c r="J150" s="256" t="n"/>
      <c r="K150" s="255">
        <f>IF(C150="","",IF(C150="PAH",1,IF(C150="SVOC",1,IF(C150="TPH - FINGER PRINT",1,IF(C150="BTEX",2,IF(C150="METAIS DISSOLVIDOS",1,IF(C150="M. dissolvidos S/ Cr(VI)",1,IF(C150="METAIS TOTAIS",1,IF(C150="TPH - FRACIONADO",2,IF(C150="VOC",2,IF(C150="PCB",1)))))))))))</f>
        <v/>
      </c>
      <c r="L150" s="258" t="n"/>
      <c r="M150" s="258" t="n"/>
      <c r="N150" s="258" t="n"/>
      <c r="O150" s="258" t="n"/>
      <c r="P150" s="256" t="n"/>
      <c r="Q150" s="255">
        <f>IF(C150="","",IF(C150="PAH","ÂMBAR",IF(C150="SVOC","ÂMBAR",IF(C150="TPH - FINGER PRINT","ÂMBAR",IF(C150="BTEX","VIAL",IF(C150="METAIS DISSOLVIDOS","PET",IF(C150="M. dissolvidos S/ Cr(VI)","PET",IF(C150="METAIS TOTAIS","PET",IF(C150="TPH - FRACIONADO","VIAL",IF(C150="VOC","VIAL",IF(C150="PCB","ÂMBAR")))))))))))</f>
        <v/>
      </c>
      <c r="R150" s="258" t="n"/>
      <c r="S150" s="258" t="n"/>
      <c r="T150" s="258" t="n"/>
      <c r="U150" s="258" t="n"/>
      <c r="V150" s="256" t="n"/>
      <c r="W150" s="255">
        <f>IF(C150="","",IF(C150="PAH",1000,IF(C150="SVOC",1000,IF(C150="TPH - FINGER PRINT",1000,IF(C150="BTEX",40,IF(C150="METAIS DISSOLVIDOS",150,IF(C150="M. dissolvidos S/ Cr(VI)",150,IF(C150="METAIS TOTAIS",150,IF(C150="TPH - FRACIONADO",40,IF(C150="VOC",40,IF(C150="PCB",1000)))))))))))</f>
        <v/>
      </c>
      <c r="X150" s="258" t="n"/>
      <c r="Y150" s="258" t="n"/>
      <c r="Z150" s="258" t="n"/>
      <c r="AA150" s="258" t="n"/>
      <c r="AB150" s="258" t="n"/>
      <c r="AC150" s="256" t="n"/>
      <c r="AD150" s="255">
        <f>IF(C150=0,"","mL")</f>
        <v/>
      </c>
      <c r="AE150" s="258" t="n"/>
      <c r="AF150" s="256" t="n"/>
      <c r="AG150" s="255">
        <f>IF(C150="","",IF(C150="PAH","S/P",IF(C150="SVOC","S/P",IF(C150="TPH - FINGER PRINT","S/P",IF(C150="BTEX","HCL",IF(C150="METAIS DISSOLVIDOS","HNO3",IF(C150="M. dissolvidos S/ Cr(VI)","HNO3",IF(C150="METAIS TOTAIS","HNO3",IF(C150="TPH - FRACIONADO","S/P",IF(C150="VOC","S/P",IF(C150="PCB","S/P")))))))))))</f>
        <v/>
      </c>
      <c r="AH150" s="258" t="n"/>
      <c r="AI150" s="258" t="n"/>
      <c r="AJ150" s="258" t="n"/>
      <c r="AK150" s="258" t="n"/>
      <c r="AL150" s="256" t="n"/>
      <c r="AM150" s="255">
        <f>IF(C150=0,"","7 Dias")</f>
        <v/>
      </c>
      <c r="AN150" s="258" t="n"/>
      <c r="AO150" s="258" t="n"/>
      <c r="AP150" s="258" t="n"/>
      <c r="AQ150" s="258" t="n"/>
      <c r="AR150" s="258" t="n"/>
      <c r="AS150" s="258" t="n"/>
      <c r="AT150" s="258" t="n"/>
      <c r="AU150" s="258" t="n"/>
      <c r="AV150" s="256" t="n"/>
      <c r="AW150" s="255">
        <f>IF(C150="","",IF(C150="PAH","Não",IF(C150="SVOC","Não",IF(C150="TPH - FINGER PRINT","Não",IF(C150="BTEX","Não",IF(C150="METAIS DISSOLVIDOS","Sim",IF(C150="M. dissolvidos S/ Cr(VI)","Sim",IF(C150="METAIS TOTAIS","Não",IF(C150="TPH - FRACIONADO","Não",IF(C150="VOC","Não",IF(C150="PCB","Não")))))))))))</f>
        <v/>
      </c>
      <c r="AX150" s="258" t="n"/>
      <c r="AY150" s="258" t="n"/>
      <c r="AZ150" s="258" t="n"/>
      <c r="BA150" s="258" t="n"/>
      <c r="BB150" s="256" t="n"/>
      <c r="BC150" s="88" t="n"/>
    </row>
    <row r="151">
      <c r="A151" s="94" t="inlineStr">
        <is>
          <t>TPH - FINGER PRINT</t>
        </is>
      </c>
      <c r="B151" s="86" t="n"/>
      <c r="C151" s="255" t="n"/>
      <c r="D151" s="258" t="n"/>
      <c r="E151" s="258" t="n"/>
      <c r="F151" s="258" t="n"/>
      <c r="G151" s="258" t="n"/>
      <c r="H151" s="258" t="n"/>
      <c r="I151" s="258" t="n"/>
      <c r="J151" s="256" t="n"/>
      <c r="K151" s="255">
        <f>IF(C151="","",IF(C151="PAH",1,IF(C151="SVOC",1,IF(C151="TPH - FINGER PRINT",1,IF(C151="BTEX",2,IF(C151="METAIS DISSOLVIDOS",1,IF(C151="M. dissolvidos S/ Cr(VI)",1,IF(C151="METAIS TOTAIS",1,IF(C151="TPH - FRACIONADO",2,IF(C151="VOC",2,IF(C151="PCB",1)))))))))))</f>
        <v/>
      </c>
      <c r="L151" s="258" t="n"/>
      <c r="M151" s="258" t="n"/>
      <c r="N151" s="258" t="n"/>
      <c r="O151" s="258" t="n"/>
      <c r="P151" s="256" t="n"/>
      <c r="Q151" s="255">
        <f>IF(C151="","",IF(C151="PAH","ÂMBAR",IF(C151="SVOC","ÂMBAR",IF(C151="TPH - FINGER PRINT","ÂMBAR",IF(C151="BTEX","VIAL",IF(C151="METAIS DISSOLVIDOS","PET",IF(C151="M. dissolvidos S/ Cr(VI)","PET",IF(C151="METAIS TOTAIS","PET",IF(C151="TPH - FRACIONADO","VIAL",IF(C151="VOC","VIAL",IF(C151="PCB","ÂMBAR")))))))))))</f>
        <v/>
      </c>
      <c r="R151" s="258" t="n"/>
      <c r="S151" s="258" t="n"/>
      <c r="T151" s="258" t="n"/>
      <c r="U151" s="258" t="n"/>
      <c r="V151" s="256" t="n"/>
      <c r="W151" s="255">
        <f>IF(C151="","",IF(C151="PAH",1000,IF(C151="SVOC",1000,IF(C151="TPH - FINGER PRINT",1000,IF(C151="BTEX",40,IF(C151="METAIS DISSOLVIDOS",150,IF(C151="M. dissolvidos S/ Cr(VI)",150,IF(C151="METAIS TOTAIS",150,IF(C151="TPH - FRACIONADO",40,IF(C151="VOC",40,IF(C151="PCB",1000)))))))))))</f>
        <v/>
      </c>
      <c r="X151" s="258" t="n"/>
      <c r="Y151" s="258" t="n"/>
      <c r="Z151" s="258" t="n"/>
      <c r="AA151" s="258" t="n"/>
      <c r="AB151" s="258" t="n"/>
      <c r="AC151" s="256" t="n"/>
      <c r="AD151" s="255">
        <f>IF(C151=0,"","mL")</f>
        <v/>
      </c>
      <c r="AE151" s="258" t="n"/>
      <c r="AF151" s="256" t="n"/>
      <c r="AG151" s="255">
        <f>IF(C151="","",IF(C151="PAH","S/P",IF(C151="SVOC","S/P",IF(C151="TPH - FINGER PRINT","S/P",IF(C151="BTEX","HCL",IF(C151="METAIS DISSOLVIDOS","HNO3",IF(C151="M. dissolvidos S/ Cr(VI)","HNO3",IF(C151="METAIS TOTAIS","HNO3",IF(C151="TPH - FRACIONADO","S/P",IF(C151="VOC","S/P",IF(C151="PCB","S/P")))))))))))</f>
        <v/>
      </c>
      <c r="AH151" s="258" t="n"/>
      <c r="AI151" s="258" t="n"/>
      <c r="AJ151" s="258" t="n"/>
      <c r="AK151" s="258" t="n"/>
      <c r="AL151" s="256" t="n"/>
      <c r="AM151" s="255">
        <f>IF(C151=0,"","7 Dias")</f>
        <v/>
      </c>
      <c r="AN151" s="258" t="n"/>
      <c r="AO151" s="258" t="n"/>
      <c r="AP151" s="258" t="n"/>
      <c r="AQ151" s="258" t="n"/>
      <c r="AR151" s="258" t="n"/>
      <c r="AS151" s="258" t="n"/>
      <c r="AT151" s="258" t="n"/>
      <c r="AU151" s="258" t="n"/>
      <c r="AV151" s="256" t="n"/>
      <c r="AW151" s="255">
        <f>IF(C151="","",IF(C151="PAH","Não",IF(C151="SVOC","Não",IF(C151="TPH - FINGER PRINT","Não",IF(C151="BTEX","Não",IF(C151="METAIS DISSOLVIDOS","Sim",IF(C151="M. dissolvidos S/ Cr(VI)","Sim",IF(C151="METAIS TOTAIS","Não",IF(C151="TPH - FRACIONADO","Não",IF(C151="VOC","Não",IF(C151="PCB","Não")))))))))))</f>
        <v/>
      </c>
      <c r="AX151" s="258" t="n"/>
      <c r="AY151" s="258" t="n"/>
      <c r="AZ151" s="258" t="n"/>
      <c r="BA151" s="258" t="n"/>
      <c r="BB151" s="256" t="n"/>
      <c r="BC151" s="88" t="n"/>
    </row>
    <row r="152" ht="6" customHeight="1">
      <c r="A152" s="94" t="inlineStr">
        <is>
          <t>TPH - FRACIONADO</t>
        </is>
      </c>
      <c r="B152" s="86" t="n"/>
      <c r="C152" s="93" t="n"/>
      <c r="D152" s="93" t="n"/>
      <c r="E152" s="93" t="n"/>
      <c r="F152" s="93" t="n"/>
      <c r="G152" s="93" t="n"/>
      <c r="H152" s="93" t="n"/>
      <c r="I152" s="93" t="n"/>
      <c r="J152" s="93" t="n"/>
      <c r="K152" s="93" t="n"/>
      <c r="L152" s="93" t="n"/>
      <c r="M152" s="93" t="n"/>
      <c r="N152" s="93" t="n"/>
      <c r="O152" s="93" t="n"/>
      <c r="P152" s="93" t="n"/>
      <c r="Q152" s="93" t="n"/>
      <c r="R152" s="93" t="n"/>
      <c r="S152" s="93" t="n"/>
      <c r="T152" s="93" t="n"/>
      <c r="U152" s="93" t="n"/>
      <c r="V152" s="93" t="n"/>
      <c r="W152" s="93" t="n"/>
      <c r="X152" s="93" t="n"/>
      <c r="Y152" s="93" t="n"/>
      <c r="Z152" s="93" t="n"/>
      <c r="AA152" s="93" t="n"/>
      <c r="AB152" s="93" t="n"/>
      <c r="AC152" s="93" t="n"/>
      <c r="AD152" s="93" t="n"/>
      <c r="AE152" s="93" t="n"/>
      <c r="AF152" s="93" t="n"/>
      <c r="AG152" s="93" t="n"/>
      <c r="AH152" s="93" t="n"/>
      <c r="AI152" s="93" t="n"/>
      <c r="AJ152" s="93" t="n"/>
      <c r="AK152" s="93" t="n"/>
      <c r="AL152" s="93" t="n"/>
      <c r="AM152" s="93" t="n"/>
      <c r="AN152" s="93" t="n"/>
      <c r="AO152" s="93" t="n"/>
      <c r="AP152" s="93" t="n"/>
      <c r="AQ152" s="93" t="n"/>
      <c r="AR152" s="93" t="n"/>
      <c r="AS152" s="93" t="n"/>
      <c r="AT152" s="93" t="n"/>
      <c r="AU152" s="93" t="n"/>
      <c r="AV152" s="93" t="n"/>
      <c r="AW152" s="93" t="n"/>
      <c r="AX152" s="93" t="n"/>
      <c r="AY152" s="93" t="n"/>
      <c r="AZ152" s="93" t="n"/>
      <c r="BA152" s="93" t="n"/>
      <c r="BB152" s="93" t="n"/>
      <c r="BC152" s="88" t="n"/>
    </row>
    <row r="153" ht="37.5" customHeight="1">
      <c r="A153" s="94" t="inlineStr">
        <is>
          <t>VOC</t>
        </is>
      </c>
      <c r="B153" s="125" t="n"/>
      <c r="C153" s="349" t="inlineStr">
        <is>
          <t>O executante deverá verificar se a quantidade de frascos se está de acordo com o número de pontos propostos no plano, se atentar ao prazo de validade das amostras e solicitar o agendamento para a retirada com no mínimo de 24hs de antecedência</t>
        </is>
      </c>
      <c r="BC153" s="126" t="n"/>
    </row>
    <row r="154" ht="6" customHeight="1">
      <c r="A154" s="94" t="inlineStr">
        <is>
          <t>PCB</t>
        </is>
      </c>
      <c r="B154" s="86" t="n"/>
      <c r="C154" s="93" t="n"/>
      <c r="D154" s="93" t="n"/>
      <c r="E154" s="93" t="n"/>
      <c r="F154" s="93" t="n"/>
      <c r="G154" s="93" t="n"/>
      <c r="H154" s="93" t="n"/>
      <c r="I154" s="93" t="n"/>
      <c r="J154" s="93" t="n"/>
      <c r="K154" s="93" t="n"/>
      <c r="L154" s="93" t="n"/>
      <c r="M154" s="93" t="n"/>
      <c r="N154" s="93" t="n"/>
      <c r="O154" s="93" t="n"/>
      <c r="P154" s="93" t="n"/>
      <c r="Q154" s="93" t="n"/>
      <c r="R154" s="93" t="n"/>
      <c r="S154" s="93" t="n"/>
      <c r="T154" s="93" t="n"/>
      <c r="U154" s="93" t="n"/>
      <c r="V154" s="93" t="n"/>
      <c r="W154" s="93" t="n"/>
      <c r="X154" s="93" t="n"/>
      <c r="Y154" s="93" t="n"/>
      <c r="Z154" s="93" t="n"/>
      <c r="AA154" s="93" t="n"/>
      <c r="AB154" s="93" t="n"/>
      <c r="AC154" s="93" t="n"/>
      <c r="AD154" s="93" t="n"/>
      <c r="AE154" s="93" t="n"/>
      <c r="AF154" s="93" t="n"/>
      <c r="AG154" s="93" t="n"/>
      <c r="AH154" s="93" t="n"/>
      <c r="AI154" s="93" t="n"/>
      <c r="AJ154" s="93" t="n"/>
      <c r="AK154" s="93" t="n"/>
      <c r="AL154" s="93" t="n"/>
      <c r="AM154" s="93" t="n"/>
      <c r="AN154" s="93" t="n"/>
      <c r="AO154" s="93" t="n"/>
      <c r="AP154" s="93" t="n"/>
      <c r="AQ154" s="93" t="n"/>
      <c r="AR154" s="93" t="n"/>
      <c r="AS154" s="93" t="n"/>
      <c r="AT154" s="93" t="n"/>
      <c r="AU154" s="93" t="n"/>
      <c r="AV154" s="93" t="n"/>
      <c r="AW154" s="93" t="n"/>
      <c r="AX154" s="93" t="n"/>
      <c r="AY154" s="93" t="n"/>
      <c r="AZ154" s="93" t="n"/>
      <c r="BA154" s="93" t="n"/>
      <c r="BB154" s="93" t="n"/>
      <c r="BC154" s="88" t="n"/>
    </row>
    <row r="155" ht="15" customHeight="1">
      <c r="A155" s="94" t="n"/>
      <c r="B155" s="86" t="n"/>
      <c r="C155" s="286" t="inlineStr">
        <is>
          <t>1.12</t>
        </is>
      </c>
      <c r="D155" s="256" t="n"/>
      <c r="E155" s="287" t="inlineStr">
        <is>
          <t>Armazenamento e transporte</t>
        </is>
      </c>
      <c r="F155" s="258" t="n"/>
      <c r="G155" s="258" t="n"/>
      <c r="H155" s="258" t="n"/>
      <c r="I155" s="258" t="n"/>
      <c r="J155" s="258" t="n"/>
      <c r="K155" s="258" t="n"/>
      <c r="L155" s="258" t="n"/>
      <c r="M155" s="258" t="n"/>
      <c r="N155" s="258" t="n"/>
      <c r="O155" s="258" t="n"/>
      <c r="P155" s="258" t="n"/>
      <c r="Q155" s="258" t="n"/>
      <c r="R155" s="258" t="n"/>
      <c r="S155" s="258" t="n"/>
      <c r="T155" s="258" t="n"/>
      <c r="U155" s="258" t="n"/>
      <c r="V155" s="258" t="n"/>
      <c r="W155" s="258" t="n"/>
      <c r="X155" s="258" t="n"/>
      <c r="Y155" s="256" t="n"/>
      <c r="Z155" s="255" t="inlineStr">
        <is>
          <t>O armazenamento e o transporte das amostras é realizado conforme SRV-PRO-0869</t>
        </is>
      </c>
      <c r="AA155" s="258" t="n"/>
      <c r="AB155" s="258" t="n"/>
      <c r="AC155" s="258" t="n"/>
      <c r="AD155" s="258" t="n"/>
      <c r="AE155" s="258" t="n"/>
      <c r="AF155" s="258" t="n"/>
      <c r="AG155" s="258" t="n"/>
      <c r="AH155" s="258" t="n"/>
      <c r="AI155" s="258" t="n"/>
      <c r="AJ155" s="258" t="n"/>
      <c r="AK155" s="258" t="n"/>
      <c r="AL155" s="258" t="n"/>
      <c r="AM155" s="258" t="n"/>
      <c r="AN155" s="258" t="n"/>
      <c r="AO155" s="258" t="n"/>
      <c r="AP155" s="258" t="n"/>
      <c r="AQ155" s="258" t="n"/>
      <c r="AR155" s="258" t="n"/>
      <c r="AS155" s="258" t="n"/>
      <c r="AT155" s="258" t="n"/>
      <c r="AU155" s="258" t="n"/>
      <c r="AV155" s="258" t="n"/>
      <c r="AW155" s="258" t="n"/>
      <c r="AX155" s="258" t="n"/>
      <c r="AY155" s="258" t="n"/>
      <c r="AZ155" s="258" t="n"/>
      <c r="BA155" s="258" t="n"/>
      <c r="BB155" s="256" t="n"/>
      <c r="BC155" s="88" t="n"/>
    </row>
    <row r="156" ht="15" customHeight="1">
      <c r="A156" s="86" t="n"/>
      <c r="B156" s="86" t="n"/>
      <c r="C156" s="93" t="n"/>
      <c r="D156" s="93" t="n"/>
      <c r="E156" s="331" t="inlineStr">
        <is>
          <t>Recebimento</t>
        </is>
      </c>
      <c r="F156" s="272" t="n"/>
      <c r="G156" s="272" t="n"/>
      <c r="H156" s="272" t="n"/>
      <c r="I156" s="272" t="n"/>
      <c r="J156" s="272" t="n"/>
      <c r="K156" s="272" t="n"/>
      <c r="L156" s="272" t="n"/>
      <c r="M156" s="272" t="n"/>
      <c r="N156" s="272" t="n"/>
      <c r="O156" s="272" t="n"/>
      <c r="P156" s="272" t="n"/>
      <c r="Q156" s="272" t="n"/>
      <c r="R156" s="272" t="n"/>
      <c r="S156" s="272" t="n"/>
      <c r="T156" s="272" t="n"/>
      <c r="U156" s="272" t="n"/>
      <c r="V156" s="272" t="n"/>
      <c r="W156" s="272" t="n"/>
      <c r="X156" s="272" t="n"/>
      <c r="Y156" s="273" t="n"/>
      <c r="Z156" s="277" t="inlineStr">
        <is>
          <t>As informações sobre o recebimento das amostras estão no SRV-FOR-0124</t>
        </is>
      </c>
      <c r="AA156" s="272" t="n"/>
      <c r="AB156" s="272" t="n"/>
      <c r="AC156" s="272" t="n"/>
      <c r="AD156" s="272" t="n"/>
      <c r="AE156" s="272" t="n"/>
      <c r="AF156" s="272" t="n"/>
      <c r="AG156" s="272" t="n"/>
      <c r="AH156" s="272" t="n"/>
      <c r="AI156" s="272" t="n"/>
      <c r="AJ156" s="272" t="n"/>
      <c r="AK156" s="272" t="n"/>
      <c r="AL156" s="272" t="n"/>
      <c r="AM156" s="272" t="n"/>
      <c r="AN156" s="272" t="n"/>
      <c r="AO156" s="272" t="n"/>
      <c r="AP156" s="272" t="n"/>
      <c r="AQ156" s="272" t="n"/>
      <c r="AR156" s="272" t="n"/>
      <c r="AS156" s="272" t="n"/>
      <c r="AT156" s="272" t="n"/>
      <c r="AU156" s="272" t="n"/>
      <c r="AV156" s="272" t="n"/>
      <c r="AW156" s="272" t="n"/>
      <c r="AX156" s="272" t="n"/>
      <c r="AY156" s="272" t="n"/>
      <c r="AZ156" s="272" t="n"/>
      <c r="BA156" s="272" t="n"/>
      <c r="BB156" s="273" t="n"/>
      <c r="BC156" s="88" t="n"/>
    </row>
    <row r="157" ht="6" customHeight="1">
      <c r="A157" s="86" t="n"/>
      <c r="B157" s="86" t="n"/>
      <c r="C157" s="93" t="n"/>
      <c r="D157" s="93" t="n"/>
      <c r="E157" s="93" t="n"/>
      <c r="F157" s="93" t="n"/>
      <c r="G157" s="93" t="n"/>
      <c r="H157" s="93" t="n"/>
      <c r="I157" s="93" t="n"/>
      <c r="J157" s="93" t="n"/>
      <c r="K157" s="93" t="n"/>
      <c r="L157" s="93" t="n"/>
      <c r="M157" s="93" t="n"/>
      <c r="N157" s="93" t="n"/>
      <c r="O157" s="93" t="n"/>
      <c r="P157" s="93" t="n"/>
      <c r="Q157" s="93" t="n"/>
      <c r="R157" s="93" t="n"/>
      <c r="S157" s="93" t="n"/>
      <c r="T157" s="93" t="n"/>
      <c r="U157" s="93" t="n"/>
      <c r="V157" s="93" t="n"/>
      <c r="W157" s="93" t="n"/>
      <c r="X157" s="93" t="n"/>
      <c r="Y157" s="93" t="n"/>
      <c r="Z157" s="93" t="n"/>
      <c r="AA157" s="93" t="n"/>
      <c r="AB157" s="93" t="n"/>
      <c r="AC157" s="93" t="n"/>
      <c r="AD157" s="93" t="n"/>
      <c r="AE157" s="93" t="n"/>
      <c r="AF157" s="93" t="n"/>
      <c r="AG157" s="93" t="n"/>
      <c r="AH157" s="93" t="n"/>
      <c r="AI157" s="93" t="n"/>
      <c r="AJ157" s="93" t="n"/>
      <c r="AK157" s="93" t="n"/>
      <c r="AL157" s="93" t="n"/>
      <c r="AM157" s="93" t="n"/>
      <c r="AN157" s="93" t="n"/>
      <c r="AO157" s="93" t="n"/>
      <c r="AP157" s="93" t="n"/>
      <c r="AQ157" s="93" t="n"/>
      <c r="AR157" s="93" t="n"/>
      <c r="AS157" s="93" t="n"/>
      <c r="AT157" s="93" t="n"/>
      <c r="AU157" s="93" t="n"/>
      <c r="AV157" s="93" t="n"/>
      <c r="AW157" s="93" t="n"/>
      <c r="AX157" s="93" t="n"/>
      <c r="AY157" s="93" t="n"/>
      <c r="AZ157" s="93" t="n"/>
      <c r="BA157" s="93" t="n"/>
      <c r="BB157" s="93" t="n"/>
      <c r="BC157" s="88" t="n"/>
    </row>
    <row r="158" ht="15" customHeight="1">
      <c r="A158" s="86" t="n"/>
      <c r="B158" s="86" t="n"/>
      <c r="C158" s="312" t="inlineStr">
        <is>
          <t>1.14</t>
        </is>
      </c>
      <c r="E158" s="314" t="inlineStr">
        <is>
          <t>RELAÇÃO DE ENSAIOS A SEREM REALIZADOS NO CAMPO</t>
        </is>
      </c>
      <c r="BC158" s="88" t="n"/>
    </row>
    <row r="159" ht="6" customHeight="1">
      <c r="A159" s="86" t="n"/>
      <c r="B159" s="86" t="n"/>
      <c r="C159" s="93" t="n"/>
      <c r="D159" s="93" t="n"/>
      <c r="E159" s="93" t="n"/>
      <c r="F159" s="93" t="n"/>
      <c r="G159" s="93" t="n"/>
      <c r="H159" s="93" t="n"/>
      <c r="I159" s="93" t="n"/>
      <c r="J159" s="93" t="n"/>
      <c r="K159" s="93" t="n"/>
      <c r="L159" s="93" t="n"/>
      <c r="M159" s="93" t="n"/>
      <c r="N159" s="93" t="n"/>
      <c r="O159" s="93" t="n"/>
      <c r="P159" s="93" t="n"/>
      <c r="Q159" s="93" t="n"/>
      <c r="R159" s="93" t="n"/>
      <c r="S159" s="93" t="n"/>
      <c r="T159" s="93" t="n"/>
      <c r="U159" s="93" t="n"/>
      <c r="V159" s="93" t="n"/>
      <c r="W159" s="93" t="n"/>
      <c r="X159" s="93" t="n"/>
      <c r="Y159" s="93" t="n"/>
      <c r="Z159" s="93" t="n"/>
      <c r="AA159" s="93" t="n"/>
      <c r="AB159" s="93" t="n"/>
      <c r="AC159" s="93" t="n"/>
      <c r="AD159" s="93" t="n"/>
      <c r="AE159" s="93" t="n"/>
      <c r="AF159" s="93" t="n"/>
      <c r="AG159" s="93" t="n"/>
      <c r="AH159" s="93" t="n"/>
      <c r="AI159" s="93" t="n"/>
      <c r="AJ159" s="93" t="n"/>
      <c r="AK159" s="93" t="n"/>
      <c r="AL159" s="93" t="n"/>
      <c r="AM159" s="93" t="n"/>
      <c r="AN159" s="93" t="n"/>
      <c r="AO159" s="93" t="n"/>
      <c r="AP159" s="93" t="n"/>
      <c r="AQ159" s="93" t="n"/>
      <c r="AR159" s="93" t="n"/>
      <c r="AS159" s="93" t="n"/>
      <c r="AT159" s="93" t="n"/>
      <c r="AU159" s="93" t="n"/>
      <c r="AV159" s="93" t="n"/>
      <c r="AW159" s="93" t="n"/>
      <c r="AX159" s="93" t="n"/>
      <c r="AY159" s="93" t="n"/>
      <c r="AZ159" s="93" t="n"/>
      <c r="BA159" s="93" t="n"/>
      <c r="BB159" s="93" t="n"/>
      <c r="BC159" s="88" t="n"/>
    </row>
    <row r="160" ht="30.75" customHeight="1">
      <c r="A160" s="86" t="n"/>
      <c r="B160" s="86" t="n"/>
      <c r="C160" s="261" t="inlineStr">
        <is>
          <t>Condutividade</t>
        </is>
      </c>
      <c r="D160" s="258" t="n"/>
      <c r="E160" s="258" t="n"/>
      <c r="F160" s="258" t="n"/>
      <c r="G160" s="256" t="n"/>
      <c r="H160" s="93" t="n"/>
      <c r="I160" s="93" t="n"/>
      <c r="J160" s="257" t="inlineStr">
        <is>
          <t>Oxigênio dissolvido</t>
        </is>
      </c>
      <c r="K160" s="258" t="n"/>
      <c r="L160" s="258" t="n"/>
      <c r="M160" s="258" t="n"/>
      <c r="N160" s="256" t="n"/>
      <c r="O160" s="93" t="n"/>
      <c r="P160" s="257" t="inlineStr">
        <is>
          <t>Potencial de óxido redução (ORP)</t>
        </is>
      </c>
      <c r="Q160" s="258" t="n"/>
      <c r="R160" s="258" t="n"/>
      <c r="S160" s="258" t="n"/>
      <c r="T160" s="256" t="n"/>
      <c r="U160" s="93" t="n"/>
      <c r="V160" s="257" t="inlineStr">
        <is>
          <t>Potencial Hdrogeônico (pH)</t>
        </is>
      </c>
      <c r="W160" s="258" t="n"/>
      <c r="X160" s="258" t="n"/>
      <c r="Y160" s="258" t="n"/>
      <c r="Z160" s="256" t="n"/>
      <c r="AA160" s="93" t="n"/>
      <c r="AB160" s="257" t="inlineStr">
        <is>
          <t>Temperatura</t>
        </is>
      </c>
      <c r="AC160" s="258" t="n"/>
      <c r="AD160" s="258" t="n"/>
      <c r="AE160" s="258" t="n"/>
      <c r="AF160" s="256" t="n"/>
      <c r="AG160" s="93" t="n"/>
      <c r="AH160" s="257" t="inlineStr">
        <is>
          <t>Turbidez</t>
        </is>
      </c>
      <c r="AI160" s="258" t="n"/>
      <c r="AJ160" s="258" t="n"/>
      <c r="AK160" s="256" t="n"/>
      <c r="AL160" s="93" t="n"/>
      <c r="AM160" s="257" t="inlineStr">
        <is>
          <t>Cloro</t>
        </is>
      </c>
      <c r="AN160" s="258" t="n"/>
      <c r="AO160" s="258" t="n"/>
      <c r="AP160" s="256" t="n"/>
      <c r="AQ160" s="93" t="n"/>
      <c r="AR160" s="257" t="inlineStr">
        <is>
          <t>Outros:</t>
        </is>
      </c>
      <c r="AS160" s="282" t="n"/>
      <c r="AT160" s="282" t="n"/>
      <c r="AU160" s="283" t="n"/>
      <c r="AV160" s="259" t="n"/>
      <c r="AW160" s="282" t="n"/>
      <c r="AX160" s="282" t="n"/>
      <c r="AY160" s="282" t="n"/>
      <c r="AZ160" s="282" t="n"/>
      <c r="BA160" s="282" t="n"/>
      <c r="BB160" s="283" t="n"/>
      <c r="BC160" s="88" t="n"/>
    </row>
    <row r="161" ht="15" customHeight="1">
      <c r="A161" s="86" t="n"/>
      <c r="B161" s="86" t="n"/>
      <c r="C161" s="289">
        <f>IF($P$34=0,"",IF($P$34="Sim","Sim",IF($P$34="Não","Não")))</f>
        <v/>
      </c>
      <c r="D161" s="258" t="n"/>
      <c r="E161" s="258" t="n"/>
      <c r="F161" s="258" t="n"/>
      <c r="G161" s="285" t="n"/>
      <c r="H161" s="93" t="n"/>
      <c r="I161" s="93" t="n"/>
      <c r="J161" s="289">
        <f>IF($P$34=0,"",IF($P$34="Sim","Sim",IF($P$34="Não","Não")))</f>
        <v/>
      </c>
      <c r="K161" s="258" t="n"/>
      <c r="L161" s="258" t="n"/>
      <c r="M161" s="258" t="n"/>
      <c r="N161" s="285" t="n"/>
      <c r="O161" s="93" t="n"/>
      <c r="P161" s="289">
        <f>IF($P$34=0,"",IF($P$34="Sim","Sim",IF($P$34="Não","Não")))</f>
        <v/>
      </c>
      <c r="Q161" s="258" t="n"/>
      <c r="R161" s="258" t="n"/>
      <c r="S161" s="258" t="n"/>
      <c r="T161" s="285" t="n"/>
      <c r="U161" s="93" t="n"/>
      <c r="V161" s="289">
        <f>IF($P$34=0,"",IF($P$34="Sim","Sim",IF($P$34="Não","Não")))</f>
        <v/>
      </c>
      <c r="W161" s="258" t="n"/>
      <c r="X161" s="258" t="n"/>
      <c r="Y161" s="258" t="n"/>
      <c r="Z161" s="285" t="n"/>
      <c r="AA161" s="93" t="n"/>
      <c r="AB161" s="289">
        <f>IF($P$34=0,"",IF($P$34="Sim","Sim",IF($P$34="Não","Não")))</f>
        <v/>
      </c>
      <c r="AC161" s="258" t="n"/>
      <c r="AD161" s="258" t="n"/>
      <c r="AE161" s="258" t="n"/>
      <c r="AF161" s="285" t="n"/>
      <c r="AG161" s="93" t="n"/>
      <c r="AH161" s="289">
        <f>IF($X$34=0,"",IF($X$34="Sim","Sim",IF($X$34="Não","Não")))</f>
        <v/>
      </c>
      <c r="AI161" s="258" t="n"/>
      <c r="AJ161" s="258" t="n"/>
      <c r="AK161" s="285" t="n"/>
      <c r="AL161" s="93" t="n"/>
      <c r="AM161" s="320" t="inlineStr">
        <is>
          <t>Não</t>
        </is>
      </c>
      <c r="AN161" s="258" t="n"/>
      <c r="AO161" s="258" t="n"/>
      <c r="AP161" s="285" t="n"/>
      <c r="AQ161" s="93" t="n"/>
      <c r="AR161" s="288" t="n"/>
      <c r="AS161" s="272" t="n"/>
      <c r="AT161" s="272" t="n"/>
      <c r="AU161" s="273" t="n"/>
      <c r="AV161" s="288" t="n"/>
      <c r="AW161" s="272" t="n"/>
      <c r="AX161" s="272" t="n"/>
      <c r="AY161" s="272" t="n"/>
      <c r="AZ161" s="272" t="n"/>
      <c r="BA161" s="272" t="n"/>
      <c r="BB161" s="273" t="n"/>
      <c r="BC161" s="88" t="n"/>
    </row>
    <row r="162" ht="6" customHeight="1">
      <c r="A162" s="86" t="n"/>
      <c r="B162" s="86" t="n"/>
      <c r="C162" s="93" t="n"/>
      <c r="D162" s="93" t="n"/>
      <c r="E162" s="93" t="n"/>
      <c r="F162" s="93" t="n"/>
      <c r="G162" s="93" t="n"/>
      <c r="H162" s="93" t="n"/>
      <c r="I162" s="93" t="n"/>
      <c r="J162" s="93" t="n"/>
      <c r="K162" s="93" t="n"/>
      <c r="L162" s="93" t="n"/>
      <c r="M162" s="93" t="n"/>
      <c r="N162" s="93" t="n"/>
      <c r="O162" s="93" t="n"/>
      <c r="P162" s="93" t="n"/>
      <c r="Q162" s="93" t="n"/>
      <c r="R162" s="93" t="n"/>
      <c r="S162" s="93" t="n"/>
      <c r="T162" s="93" t="n"/>
      <c r="U162" s="93" t="n"/>
      <c r="V162" s="93" t="n"/>
      <c r="W162" s="93" t="n"/>
      <c r="X162" s="93" t="n"/>
      <c r="Y162" s="93" t="n"/>
      <c r="Z162" s="93" t="n"/>
      <c r="AA162" s="93" t="n"/>
      <c r="AB162" s="93" t="n"/>
      <c r="AC162" s="93" t="n"/>
      <c r="AD162" s="93" t="n"/>
      <c r="AE162" s="93" t="n"/>
      <c r="AF162" s="93" t="n"/>
      <c r="AG162" s="93" t="n"/>
      <c r="AH162" s="93" t="n"/>
      <c r="AI162" s="93" t="n"/>
      <c r="AJ162" s="93" t="n"/>
      <c r="AK162" s="93" t="n"/>
      <c r="AL162" s="93" t="n"/>
      <c r="AM162" s="93" t="n"/>
      <c r="AN162" s="93" t="n"/>
      <c r="AO162" s="93" t="n"/>
      <c r="AP162" s="93" t="n"/>
      <c r="AQ162" s="93" t="n"/>
      <c r="AR162" s="93" t="n"/>
      <c r="AS162" s="93" t="n"/>
      <c r="AT162" s="93" t="n"/>
      <c r="AU162" s="93" t="n"/>
      <c r="AV162" s="93" t="n"/>
      <c r="AW162" s="93" t="n"/>
      <c r="AX162" s="93" t="n"/>
      <c r="AY162" s="93" t="n"/>
      <c r="AZ162" s="93" t="n"/>
      <c r="BA162" s="93" t="n"/>
      <c r="BB162" s="93" t="n"/>
      <c r="BC162" s="88" t="n"/>
    </row>
    <row r="163">
      <c r="A163" s="86" t="n"/>
      <c r="B163" s="86" t="n"/>
      <c r="C163" s="314" t="inlineStr">
        <is>
          <t>FORMULÁRIOS APLICÁVEIS</t>
        </is>
      </c>
      <c r="BC163" s="88" t="n"/>
    </row>
    <row r="164" ht="17.25" customHeight="1">
      <c r="A164" s="86" t="n"/>
      <c r="B164" s="108" t="n"/>
      <c r="C164" s="291" t="inlineStr">
        <is>
          <t>O executante deve verificar se retirou todas as fichas de campo, base com a localização dos poços e cadeia de custódia SRV-FOR-0124</t>
        </is>
      </c>
      <c r="BC164" s="109" t="n"/>
    </row>
    <row r="165" ht="15" customHeight="1">
      <c r="A165" s="86" t="n"/>
      <c r="B165" s="86" t="n"/>
      <c r="C165" s="254" t="n"/>
      <c r="D165" s="254" t="n"/>
      <c r="E165" s="257" t="inlineStr">
        <is>
          <t>Descrição</t>
        </is>
      </c>
      <c r="F165" s="282" t="n"/>
      <c r="G165" s="282" t="n"/>
      <c r="H165" s="282" t="n"/>
      <c r="I165" s="282" t="n"/>
      <c r="J165" s="282" t="n"/>
      <c r="K165" s="282" t="n"/>
      <c r="L165" s="282" t="n"/>
      <c r="M165" s="282" t="n"/>
      <c r="N165" s="282" t="n"/>
      <c r="O165" s="282" t="n"/>
      <c r="P165" s="282" t="n"/>
      <c r="Q165" s="282" t="n"/>
      <c r="R165" s="282" t="n"/>
      <c r="S165" s="282" t="n"/>
      <c r="T165" s="282" t="n"/>
      <c r="U165" s="282" t="n"/>
      <c r="V165" s="282" t="n"/>
      <c r="W165" s="283" t="n"/>
      <c r="X165" s="257" t="inlineStr">
        <is>
          <t xml:space="preserve">Qtde entregue </t>
        </is>
      </c>
      <c r="Y165" s="258" t="n"/>
      <c r="Z165" s="258" t="n"/>
      <c r="AA165" s="258" t="n"/>
      <c r="AB165" s="256" t="n"/>
      <c r="AC165" s="93" t="n"/>
      <c r="AD165" s="254" t="n"/>
      <c r="AE165" s="254" t="n"/>
      <c r="AF165" s="261" t="inlineStr">
        <is>
          <t>Descrição</t>
        </is>
      </c>
      <c r="AG165" s="282" t="n"/>
      <c r="AH165" s="282" t="n"/>
      <c r="AI165" s="282" t="n"/>
      <c r="AJ165" s="282" t="n"/>
      <c r="AK165" s="282" t="n"/>
      <c r="AL165" s="282" t="n"/>
      <c r="AM165" s="282" t="n"/>
      <c r="AN165" s="282" t="n"/>
      <c r="AO165" s="282" t="n"/>
      <c r="AP165" s="282" t="n"/>
      <c r="AQ165" s="282" t="n"/>
      <c r="AR165" s="282" t="n"/>
      <c r="AS165" s="282" t="n"/>
      <c r="AT165" s="282" t="n"/>
      <c r="AU165" s="282" t="n"/>
      <c r="AV165" s="282" t="n"/>
      <c r="AW165" s="283" t="n"/>
      <c r="AX165" s="257" t="inlineStr">
        <is>
          <t xml:space="preserve">Qtde entregue </t>
        </is>
      </c>
      <c r="AY165" s="258" t="n"/>
      <c r="AZ165" s="258" t="n"/>
      <c r="BA165" s="258" t="n"/>
      <c r="BB165" s="256" t="n"/>
      <c r="BC165" s="88" t="n"/>
    </row>
    <row r="166" ht="15" customHeight="1">
      <c r="A166" s="86" t="n"/>
      <c r="B166" s="86" t="n"/>
      <c r="C166" s="254" t="n"/>
      <c r="D166" s="254" t="n"/>
      <c r="E166" s="288" t="n"/>
      <c r="F166" s="272" t="n"/>
      <c r="G166" s="272" t="n"/>
      <c r="H166" s="272" t="n"/>
      <c r="I166" s="272" t="n"/>
      <c r="J166" s="272" t="n"/>
      <c r="K166" s="272" t="n"/>
      <c r="L166" s="272" t="n"/>
      <c r="M166" s="272" t="n"/>
      <c r="N166" s="272" t="n"/>
      <c r="O166" s="272" t="n"/>
      <c r="P166" s="272" t="n"/>
      <c r="Q166" s="272" t="n"/>
      <c r="R166" s="272" t="n"/>
      <c r="S166" s="272" t="n"/>
      <c r="T166" s="272" t="n"/>
      <c r="U166" s="272" t="n"/>
      <c r="V166" s="272" t="n"/>
      <c r="W166" s="273" t="n"/>
      <c r="X166" s="257" t="inlineStr">
        <is>
          <t>Pós campo</t>
        </is>
      </c>
      <c r="Y166" s="258" t="n"/>
      <c r="Z166" s="258" t="n"/>
      <c r="AA166" s="258" t="n"/>
      <c r="AB166" s="256" t="n"/>
      <c r="AC166" s="93" t="n"/>
      <c r="AD166" s="254" t="n"/>
      <c r="AE166" s="254" t="n"/>
      <c r="AF166" s="288" t="n"/>
      <c r="AG166" s="272" t="n"/>
      <c r="AH166" s="272" t="n"/>
      <c r="AI166" s="272" t="n"/>
      <c r="AJ166" s="272" t="n"/>
      <c r="AK166" s="272" t="n"/>
      <c r="AL166" s="272" t="n"/>
      <c r="AM166" s="272" t="n"/>
      <c r="AN166" s="272" t="n"/>
      <c r="AO166" s="272" t="n"/>
      <c r="AP166" s="272" t="n"/>
      <c r="AQ166" s="272" t="n"/>
      <c r="AR166" s="272" t="n"/>
      <c r="AS166" s="272" t="n"/>
      <c r="AT166" s="272" t="n"/>
      <c r="AU166" s="272" t="n"/>
      <c r="AV166" s="272" t="n"/>
      <c r="AW166" s="273" t="n"/>
      <c r="AX166" s="257" t="inlineStr">
        <is>
          <t>Pós campo</t>
        </is>
      </c>
      <c r="AY166" s="258" t="n"/>
      <c r="AZ166" s="258" t="n"/>
      <c r="BA166" s="258" t="n"/>
      <c r="BB166" s="256" t="n"/>
      <c r="BC166" s="88" t="n"/>
    </row>
    <row r="167" ht="19.5" customHeight="1">
      <c r="A167" s="86" t="n"/>
      <c r="B167" s="86" t="n"/>
      <c r="C167" s="255">
        <f>IF($C$134="","",IF($C$134="Sim","Sim",IF($C$134="Não","Não")))</f>
        <v/>
      </c>
      <c r="D167" s="256" t="n"/>
      <c r="E167" s="299" t="inlineStr">
        <is>
          <t>SRV-FOR-0115 - Certificado de verificação</t>
        </is>
      </c>
      <c r="F167" s="272" t="n"/>
      <c r="G167" s="272" t="n"/>
      <c r="H167" s="272" t="n"/>
      <c r="I167" s="272" t="n"/>
      <c r="J167" s="272" t="n"/>
      <c r="K167" s="272" t="n"/>
      <c r="L167" s="272" t="n"/>
      <c r="M167" s="272" t="n"/>
      <c r="N167" s="272" t="n"/>
      <c r="O167" s="272" t="n"/>
      <c r="P167" s="272" t="n"/>
      <c r="Q167" s="272" t="n"/>
      <c r="R167" s="272" t="n"/>
      <c r="S167" s="272" t="n"/>
      <c r="T167" s="272" t="n"/>
      <c r="U167" s="272" t="n"/>
      <c r="V167" s="272" t="n"/>
      <c r="W167" s="273" t="n"/>
      <c r="X167" s="277" t="n"/>
      <c r="Y167" s="272" t="n"/>
      <c r="Z167" s="272" t="n"/>
      <c r="AA167" s="272" t="n"/>
      <c r="AB167" s="273" t="n"/>
      <c r="AC167" s="93" t="n"/>
      <c r="AD167" s="255">
        <f>IF($K$10=0,"",IF($K$10&lt;1,"Não","Sim"))</f>
        <v/>
      </c>
      <c r="AE167" s="256" t="n"/>
      <c r="AF167" s="299" t="inlineStr">
        <is>
          <t>SRV-FOR-0168 - Permissão de trabalho</t>
        </is>
      </c>
      <c r="AG167" s="272" t="n"/>
      <c r="AH167" s="272" t="n"/>
      <c r="AI167" s="272" t="n"/>
      <c r="AJ167" s="272" t="n"/>
      <c r="AK167" s="272" t="n"/>
      <c r="AL167" s="272" t="n"/>
      <c r="AM167" s="272" t="n"/>
      <c r="AN167" s="272" t="n"/>
      <c r="AO167" s="272" t="n"/>
      <c r="AP167" s="272" t="n"/>
      <c r="AQ167" s="272" t="n"/>
      <c r="AR167" s="272" t="n"/>
      <c r="AS167" s="272" t="n"/>
      <c r="AT167" s="272" t="n"/>
      <c r="AU167" s="272" t="n"/>
      <c r="AV167" s="272" t="n"/>
      <c r="AW167" s="273" t="n"/>
      <c r="AX167" s="277" t="n"/>
      <c r="AY167" s="272" t="n"/>
      <c r="AZ167" s="272" t="n"/>
      <c r="BA167" s="272" t="n"/>
      <c r="BB167" s="273" t="n"/>
      <c r="BC167" s="88" t="n"/>
    </row>
    <row r="168" ht="19.5" customHeight="1">
      <c r="A168" s="86" t="n"/>
      <c r="B168" s="86" t="n"/>
      <c r="C168" s="255">
        <f>IF($K$10=0,"",IF($K$10="Água de Abastecimento","Não",IF($K$10="efluente","Não",IF($K$10="Água Subterrânea Bruta","Sim","Não"))))</f>
        <v/>
      </c>
      <c r="D168" s="256" t="n"/>
      <c r="E168" s="279" t="inlineStr">
        <is>
          <t>SRV-FOR-0123 ou 0310 - Boletim de amostragem de água subterrânea</t>
        </is>
      </c>
      <c r="F168" s="258" t="n"/>
      <c r="G168" s="258" t="n"/>
      <c r="H168" s="258" t="n"/>
      <c r="I168" s="258" t="n"/>
      <c r="J168" s="258" t="n"/>
      <c r="K168" s="258" t="n"/>
      <c r="L168" s="258" t="n"/>
      <c r="M168" s="258" t="n"/>
      <c r="N168" s="258" t="n"/>
      <c r="O168" s="258" t="n"/>
      <c r="P168" s="258" t="n"/>
      <c r="Q168" s="258" t="n"/>
      <c r="R168" s="258" t="n"/>
      <c r="S168" s="258" t="n"/>
      <c r="T168" s="258" t="n"/>
      <c r="U168" s="258" t="n"/>
      <c r="V168" s="258" t="n"/>
      <c r="W168" s="256" t="n"/>
      <c r="X168" s="255" t="n"/>
      <c r="Y168" s="258" t="n"/>
      <c r="Z168" s="258" t="n"/>
      <c r="AA168" s="258" t="n"/>
      <c r="AB168" s="256" t="n"/>
      <c r="AC168" s="93" t="n"/>
      <c r="AD168" s="255">
        <f>IF($K$10=0,"",IF($K$10&lt;1,"Não","Sim"))</f>
        <v/>
      </c>
      <c r="AE168" s="256" t="n"/>
      <c r="AF168" s="279" t="inlineStr">
        <is>
          <t>SRV-FOR-0169  - Análise preliminar de risco</t>
        </is>
      </c>
      <c r="AG168" s="258" t="n"/>
      <c r="AH168" s="258" t="n"/>
      <c r="AI168" s="258" t="n"/>
      <c r="AJ168" s="258" t="n"/>
      <c r="AK168" s="258" t="n"/>
      <c r="AL168" s="258" t="n"/>
      <c r="AM168" s="258" t="n"/>
      <c r="AN168" s="258" t="n"/>
      <c r="AO168" s="258" t="n"/>
      <c r="AP168" s="258" t="n"/>
      <c r="AQ168" s="258" t="n"/>
      <c r="AR168" s="258" t="n"/>
      <c r="AS168" s="258" t="n"/>
      <c r="AT168" s="258" t="n"/>
      <c r="AU168" s="258" t="n"/>
      <c r="AV168" s="258" t="n"/>
      <c r="AW168" s="256" t="n"/>
      <c r="AX168" s="255" t="n"/>
      <c r="AY168" s="258" t="n"/>
      <c r="AZ168" s="258" t="n"/>
      <c r="BA168" s="258" t="n"/>
      <c r="BB168" s="256" t="n"/>
      <c r="BC168" s="88" t="n"/>
    </row>
    <row r="169" ht="27" customHeight="1">
      <c r="A169" s="86" t="n"/>
      <c r="B169" s="86" t="n"/>
      <c r="C169" s="255">
        <f>IF($K$10=0,"",IF($K$10="Água de Abastecimento","Sim",IF($K$10="efluente","Sim",IF($K$10="Água Subterrânea Bruta","Não","Não"))))</f>
        <v/>
      </c>
      <c r="D169" s="256" t="n"/>
      <c r="E169" s="260" t="inlineStr">
        <is>
          <t>SRV-FOR-0128 - Boletim de amostragem efluente e água de abastecimento</t>
        </is>
      </c>
      <c r="F169" s="258" t="n"/>
      <c r="G169" s="258" t="n"/>
      <c r="H169" s="258" t="n"/>
      <c r="I169" s="258" t="n"/>
      <c r="J169" s="258" t="n"/>
      <c r="K169" s="258" t="n"/>
      <c r="L169" s="258" t="n"/>
      <c r="M169" s="258" t="n"/>
      <c r="N169" s="258" t="n"/>
      <c r="O169" s="258" t="n"/>
      <c r="P169" s="258" t="n"/>
      <c r="Q169" s="258" t="n"/>
      <c r="R169" s="258" t="n"/>
      <c r="S169" s="258" t="n"/>
      <c r="T169" s="258" t="n"/>
      <c r="U169" s="258" t="n"/>
      <c r="V169" s="258" t="n"/>
      <c r="W169" s="256" t="n"/>
      <c r="X169" s="255" t="n"/>
      <c r="Y169" s="258" t="n"/>
      <c r="Z169" s="258" t="n"/>
      <c r="AA169" s="258" t="n"/>
      <c r="AB169" s="256" t="n"/>
      <c r="AC169" s="93" t="n"/>
      <c r="AD169" s="255">
        <f>IF($K$10=0,"",IF($K$10&lt;1,"Não","Sim"))</f>
        <v/>
      </c>
      <c r="AE169" s="256" t="n"/>
      <c r="AF169" s="279" t="inlineStr">
        <is>
          <t>SRV-FOR-0173 - Ficha de emergência</t>
        </is>
      </c>
      <c r="AG169" s="258" t="n"/>
      <c r="AH169" s="258" t="n"/>
      <c r="AI169" s="258" t="n"/>
      <c r="AJ169" s="258" t="n"/>
      <c r="AK169" s="258" t="n"/>
      <c r="AL169" s="258" t="n"/>
      <c r="AM169" s="258" t="n"/>
      <c r="AN169" s="258" t="n"/>
      <c r="AO169" s="258" t="n"/>
      <c r="AP169" s="258" t="n"/>
      <c r="AQ169" s="258" t="n"/>
      <c r="AR169" s="258" t="n"/>
      <c r="AS169" s="258" t="n"/>
      <c r="AT169" s="258" t="n"/>
      <c r="AU169" s="258" t="n"/>
      <c r="AV169" s="258" t="n"/>
      <c r="AW169" s="256" t="n"/>
      <c r="AX169" s="255" t="n"/>
      <c r="AY169" s="258" t="n"/>
      <c r="AZ169" s="258" t="n"/>
      <c r="BA169" s="258" t="n"/>
      <c r="BB169" s="256" t="n"/>
      <c r="BC169" s="88" t="n"/>
    </row>
    <row r="170" ht="19.5" customHeight="1">
      <c r="A170" s="86" t="n"/>
      <c r="B170" s="86" t="n"/>
      <c r="C170" s="255">
        <f>IF($K$10=0,"",IF($K$10&lt;1,"Não","Sim"))</f>
        <v/>
      </c>
      <c r="D170" s="256" t="n"/>
      <c r="E170" s="279" t="inlineStr">
        <is>
          <t>SRV-FOR-0124 - Cadeia de custódia</t>
        </is>
      </c>
      <c r="F170" s="258" t="n"/>
      <c r="G170" s="258" t="n"/>
      <c r="H170" s="258" t="n"/>
      <c r="I170" s="258" t="n"/>
      <c r="J170" s="258" t="n"/>
      <c r="K170" s="258" t="n"/>
      <c r="L170" s="258" t="n"/>
      <c r="M170" s="258" t="n"/>
      <c r="N170" s="258" t="n"/>
      <c r="O170" s="258" t="n"/>
      <c r="P170" s="258" t="n"/>
      <c r="Q170" s="258" t="n"/>
      <c r="R170" s="258" t="n"/>
      <c r="S170" s="258" t="n"/>
      <c r="T170" s="258" t="n"/>
      <c r="U170" s="258" t="n"/>
      <c r="V170" s="258" t="n"/>
      <c r="W170" s="256" t="n"/>
      <c r="X170" s="255" t="n"/>
      <c r="Y170" s="258" t="n"/>
      <c r="Z170" s="258" t="n"/>
      <c r="AA170" s="258" t="n"/>
      <c r="AB170" s="256" t="n"/>
      <c r="AC170" s="93" t="n"/>
      <c r="AD170" s="255">
        <f>IF($K$10=0,"",IF($K$10&lt;1,"Não","Sim"))</f>
        <v/>
      </c>
      <c r="AE170" s="256" t="n"/>
      <c r="AF170" s="279" t="inlineStr">
        <is>
          <t>SRV-FOR-0056 - Relatório de despesas</t>
        </is>
      </c>
      <c r="AG170" s="258" t="n"/>
      <c r="AH170" s="258" t="n"/>
      <c r="AI170" s="258" t="n"/>
      <c r="AJ170" s="258" t="n"/>
      <c r="AK170" s="258" t="n"/>
      <c r="AL170" s="258" t="n"/>
      <c r="AM170" s="258" t="n"/>
      <c r="AN170" s="258" t="n"/>
      <c r="AO170" s="258" t="n"/>
      <c r="AP170" s="258" t="n"/>
      <c r="AQ170" s="258" t="n"/>
      <c r="AR170" s="258" t="n"/>
      <c r="AS170" s="258" t="n"/>
      <c r="AT170" s="258" t="n"/>
      <c r="AU170" s="258" t="n"/>
      <c r="AV170" s="258" t="n"/>
      <c r="AW170" s="256" t="n"/>
      <c r="AX170" s="255" t="n"/>
      <c r="AY170" s="258" t="n"/>
      <c r="AZ170" s="258" t="n"/>
      <c r="BA170" s="258" t="n"/>
      <c r="BB170" s="256" t="n"/>
      <c r="BC170" s="88" t="n"/>
    </row>
    <row r="171" ht="19.5" customHeight="1">
      <c r="A171" s="86" t="n"/>
      <c r="B171" s="86" t="n"/>
      <c r="C171" s="255">
        <f>IF($K$10=0,"",IF($K$10&lt;1,"Não","Sim"))</f>
        <v/>
      </c>
      <c r="D171" s="256" t="n"/>
      <c r="E171" s="279" t="inlineStr">
        <is>
          <t>SRV-FOR-0146 - RDO</t>
        </is>
      </c>
      <c r="F171" s="258" t="n"/>
      <c r="G171" s="258" t="n"/>
      <c r="H171" s="258" t="n"/>
      <c r="I171" s="258" t="n"/>
      <c r="J171" s="258" t="n"/>
      <c r="K171" s="258" t="n"/>
      <c r="L171" s="258" t="n"/>
      <c r="M171" s="258" t="n"/>
      <c r="N171" s="258" t="n"/>
      <c r="O171" s="258" t="n"/>
      <c r="P171" s="258" t="n"/>
      <c r="Q171" s="258" t="n"/>
      <c r="R171" s="258" t="n"/>
      <c r="S171" s="258" t="n"/>
      <c r="T171" s="258" t="n"/>
      <c r="U171" s="258" t="n"/>
      <c r="V171" s="258" t="n"/>
      <c r="W171" s="256" t="n"/>
      <c r="X171" s="255" t="n"/>
      <c r="Y171" s="258" t="n"/>
      <c r="Z171" s="258" t="n"/>
      <c r="AA171" s="258" t="n"/>
      <c r="AB171" s="256" t="n"/>
      <c r="AC171" s="93" t="n"/>
      <c r="AD171" s="255">
        <f>IF($K$10="","",IF($K$10="Água Subterrânea Bruta","Sim","Não"))</f>
        <v/>
      </c>
      <c r="AE171" s="256" t="n"/>
      <c r="AF171" s="279" t="inlineStr">
        <is>
          <t>SRV-FOR-0110 - Boletim de monitoramento de poços</t>
        </is>
      </c>
      <c r="AG171" s="258" t="n"/>
      <c r="AH171" s="258" t="n"/>
      <c r="AI171" s="258" t="n"/>
      <c r="AJ171" s="258" t="n"/>
      <c r="AK171" s="258" t="n"/>
      <c r="AL171" s="258" t="n"/>
      <c r="AM171" s="258" t="n"/>
      <c r="AN171" s="258" t="n"/>
      <c r="AO171" s="258" t="n"/>
      <c r="AP171" s="258" t="n"/>
      <c r="AQ171" s="258" t="n"/>
      <c r="AR171" s="258" t="n"/>
      <c r="AS171" s="258" t="n"/>
      <c r="AT171" s="258" t="n"/>
      <c r="AU171" s="258" t="n"/>
      <c r="AV171" s="258" t="n"/>
      <c r="AW171" s="256" t="n"/>
      <c r="AX171" s="255" t="n"/>
      <c r="AY171" s="258" t="n"/>
      <c r="AZ171" s="258" t="n"/>
      <c r="BA171" s="258" t="n"/>
      <c r="BB171" s="256" t="n"/>
      <c r="BC171" s="88" t="n"/>
    </row>
    <row r="172" ht="19.5" customHeight="1">
      <c r="A172" s="86" t="n"/>
      <c r="B172" s="86" t="n"/>
      <c r="C172" s="255">
        <f>IF($K$10=0,"",IF(C124&lt;1,"Não",IF(C124&gt;1,"Sim")))</f>
        <v/>
      </c>
      <c r="D172" s="256" t="n"/>
      <c r="E172" s="260" t="inlineStr">
        <is>
          <t>SRV-FOR-0166 - Diálogo diário de segurança, meio ambiente e saúde</t>
        </is>
      </c>
      <c r="F172" s="258" t="n"/>
      <c r="G172" s="258" t="n"/>
      <c r="H172" s="258" t="n"/>
      <c r="I172" s="258" t="n"/>
      <c r="J172" s="258" t="n"/>
      <c r="K172" s="258" t="n"/>
      <c r="L172" s="258" t="n"/>
      <c r="M172" s="258" t="n"/>
      <c r="N172" s="258" t="n"/>
      <c r="O172" s="258" t="n"/>
      <c r="P172" s="258" t="n"/>
      <c r="Q172" s="258" t="n"/>
      <c r="R172" s="258" t="n"/>
      <c r="S172" s="258" t="n"/>
      <c r="T172" s="258" t="n"/>
      <c r="U172" s="258" t="n"/>
      <c r="V172" s="258" t="n"/>
      <c r="W172" s="256" t="n"/>
      <c r="X172" s="255" t="n"/>
      <c r="Y172" s="258" t="n"/>
      <c r="Z172" s="258" t="n"/>
      <c r="AA172" s="258" t="n"/>
      <c r="AB172" s="256" t="n"/>
      <c r="AC172" s="93" t="n"/>
      <c r="AD172" s="255">
        <f>IF($K$10=0,"",IF($K$10="Água de Abastecimento","Não",IF($K$10="efluente","Não",IF($K$10="Água Subterrânea Bruta","Sim","Não"))))</f>
        <v/>
      </c>
      <c r="AE172" s="256" t="n"/>
      <c r="AF172" s="279" t="inlineStr">
        <is>
          <t>SRV-FOR-0156 - Amostra de controle</t>
        </is>
      </c>
      <c r="AG172" s="258" t="n"/>
      <c r="AH172" s="258" t="n"/>
      <c r="AI172" s="258" t="n"/>
      <c r="AJ172" s="258" t="n"/>
      <c r="AK172" s="258" t="n"/>
      <c r="AL172" s="258" t="n"/>
      <c r="AM172" s="258" t="n"/>
      <c r="AN172" s="258" t="n"/>
      <c r="AO172" s="258" t="n"/>
      <c r="AP172" s="258" t="n"/>
      <c r="AQ172" s="258" t="n"/>
      <c r="AR172" s="258" t="n"/>
      <c r="AS172" s="258" t="n"/>
      <c r="AT172" s="258" t="n"/>
      <c r="AU172" s="258" t="n"/>
      <c r="AV172" s="258" t="n"/>
      <c r="AW172" s="256" t="n"/>
      <c r="AX172" s="255" t="n"/>
      <c r="AY172" s="258" t="n"/>
      <c r="AZ172" s="258" t="n"/>
      <c r="BA172" s="258" t="n"/>
      <c r="BB172" s="256" t="n"/>
      <c r="BC172" s="88" t="n"/>
    </row>
    <row r="173" ht="19.5" customHeight="1">
      <c r="A173" s="86" t="n"/>
      <c r="B173" s="86" t="n"/>
      <c r="C173" s="255">
        <f>IF($K$10=0,"",IF($K$10&lt;1,"Não","Sim"))</f>
        <v/>
      </c>
      <c r="D173" s="256" t="n"/>
      <c r="E173" s="260" t="inlineStr">
        <is>
          <t>SRV-FOR-0139 - Monitoramento de temperatura das amostras</t>
        </is>
      </c>
      <c r="F173" s="258" t="n"/>
      <c r="G173" s="258" t="n"/>
      <c r="H173" s="258" t="n"/>
      <c r="I173" s="258" t="n"/>
      <c r="J173" s="258" t="n"/>
      <c r="K173" s="258" t="n"/>
      <c r="L173" s="258" t="n"/>
      <c r="M173" s="258" t="n"/>
      <c r="N173" s="258" t="n"/>
      <c r="O173" s="258" t="n"/>
      <c r="P173" s="258" t="n"/>
      <c r="Q173" s="258" t="n"/>
      <c r="R173" s="258" t="n"/>
      <c r="S173" s="258" t="n"/>
      <c r="T173" s="258" t="n"/>
      <c r="U173" s="258" t="n"/>
      <c r="V173" s="258" t="n"/>
      <c r="W173" s="256" t="n"/>
      <c r="X173" s="255" t="n"/>
      <c r="Y173" s="258" t="n"/>
      <c r="Z173" s="258" t="n"/>
      <c r="AA173" s="258" t="n"/>
      <c r="AB173" s="256" t="n"/>
      <c r="AC173" s="93" t="n"/>
      <c r="AD173" s="255">
        <f>IF($C$134="","",IF($C$134="Sim","Sim",IF($C$134="Não","Não")))</f>
        <v/>
      </c>
      <c r="AE173" s="256" t="n"/>
      <c r="AF173" s="279" t="inlineStr">
        <is>
          <t>SRV-FOR-0396 - Checklist pré campo</t>
        </is>
      </c>
      <c r="AG173" s="258" t="n"/>
      <c r="AH173" s="258" t="n"/>
      <c r="AI173" s="258" t="n"/>
      <c r="AJ173" s="258" t="n"/>
      <c r="AK173" s="258" t="n"/>
      <c r="AL173" s="258" t="n"/>
      <c r="AM173" s="258" t="n"/>
      <c r="AN173" s="258" t="n"/>
      <c r="AO173" s="258" t="n"/>
      <c r="AP173" s="258" t="n"/>
      <c r="AQ173" s="258" t="n"/>
      <c r="AR173" s="258" t="n"/>
      <c r="AS173" s="258" t="n"/>
      <c r="AT173" s="258" t="n"/>
      <c r="AU173" s="258" t="n"/>
      <c r="AV173" s="258" t="n"/>
      <c r="AW173" s="256" t="n"/>
      <c r="AX173" s="255" t="n"/>
      <c r="AY173" s="258" t="n"/>
      <c r="AZ173" s="258" t="n"/>
      <c r="BA173" s="258" t="n"/>
      <c r="BB173" s="256" t="n"/>
      <c r="BC173" s="88" t="n"/>
    </row>
    <row r="174" ht="18.75" customHeight="1">
      <c r="A174" s="86" t="n"/>
      <c r="B174" s="108" t="n"/>
      <c r="C174" s="291" t="inlineStr">
        <is>
          <t>O executante deverá conferir as fichas de campo e a cadeia de custódia antes de entregar</t>
        </is>
      </c>
      <c r="BC174" s="109" t="n"/>
    </row>
    <row r="175" ht="15" customHeight="1">
      <c r="A175" s="86" t="n"/>
      <c r="B175" s="86" t="n"/>
      <c r="C175" s="274" t="inlineStr">
        <is>
          <t>CHECAGEM DAS ATIVIDADES EXECUTADAS</t>
        </is>
      </c>
      <c r="BC175" s="88" t="n"/>
    </row>
    <row r="176" ht="5.25" customHeight="1">
      <c r="A176" s="86" t="n"/>
      <c r="B176" s="86" t="n"/>
      <c r="C176" s="93" t="n"/>
      <c r="D176" s="93" t="n"/>
      <c r="E176" s="93" t="n"/>
      <c r="F176" s="93" t="n"/>
      <c r="G176" s="93" t="n"/>
      <c r="H176" s="93" t="n"/>
      <c r="I176" s="93" t="n"/>
      <c r="J176" s="93" t="n"/>
      <c r="K176" s="93" t="n"/>
      <c r="L176" s="93" t="n"/>
      <c r="M176" s="93" t="n"/>
      <c r="N176" s="93" t="n"/>
      <c r="O176" s="93" t="n"/>
      <c r="P176" s="93" t="n"/>
      <c r="Q176" s="93" t="n"/>
      <c r="R176" s="93" t="n"/>
      <c r="S176" s="93" t="n"/>
      <c r="T176" s="93" t="n"/>
      <c r="U176" s="93" t="n"/>
      <c r="V176" s="93" t="n"/>
      <c r="W176" s="93" t="n"/>
      <c r="X176" s="93" t="n"/>
      <c r="Y176" s="93" t="n"/>
      <c r="Z176" s="93" t="n"/>
      <c r="AA176" s="93" t="n"/>
      <c r="AB176" s="93" t="n"/>
      <c r="AC176" s="93" t="n"/>
      <c r="AD176" s="93" t="n"/>
      <c r="AE176" s="93" t="n"/>
      <c r="AF176" s="93" t="n"/>
      <c r="AG176" s="93" t="n"/>
      <c r="AH176" s="93" t="n"/>
      <c r="AI176" s="93" t="n"/>
      <c r="AJ176" s="93" t="n"/>
      <c r="AK176" s="93" t="n"/>
      <c r="AL176" s="93" t="n"/>
      <c r="AM176" s="93" t="n"/>
      <c r="AN176" s="93" t="n"/>
      <c r="AO176" s="93" t="n"/>
      <c r="AP176" s="93" t="n"/>
      <c r="AQ176" s="93" t="n"/>
      <c r="AR176" s="93" t="n"/>
      <c r="AS176" s="93" t="n"/>
      <c r="AT176" s="93" t="n"/>
      <c r="AU176" s="93" t="n"/>
      <c r="AV176" s="93" t="n"/>
      <c r="AW176" s="93" t="n"/>
      <c r="AX176" s="93" t="n"/>
      <c r="AY176" s="93" t="n"/>
      <c r="AZ176" s="93" t="n"/>
      <c r="BA176" s="93" t="n"/>
      <c r="BB176" s="93" t="n"/>
      <c r="BC176" s="88" t="n"/>
    </row>
    <row r="177" ht="18.75" customFormat="1" customHeight="1" s="254">
      <c r="A177" s="94" t="n"/>
      <c r="B177" s="94" t="n"/>
      <c r="C177" s="324" t="inlineStr">
        <is>
          <t>O escopo proposto foi 100% executado?</t>
        </is>
      </c>
      <c r="Y177" s="284" t="n"/>
      <c r="Z177" s="285" t="n"/>
      <c r="AA177" s="254" t="inlineStr">
        <is>
          <t>Sim</t>
        </is>
      </c>
      <c r="AD177" s="93" t="n"/>
      <c r="AE177" s="93" t="n"/>
      <c r="AF177" s="93" t="n"/>
      <c r="AG177" s="93" t="n"/>
      <c r="AH177" s="93" t="n"/>
      <c r="AI177" s="93" t="n"/>
      <c r="AJ177" s="93" t="n"/>
      <c r="AK177" s="93" t="n"/>
      <c r="AL177" s="93" t="n"/>
      <c r="AM177" s="93" t="n"/>
      <c r="AN177" s="354" t="n"/>
      <c r="AO177" s="256" t="n"/>
      <c r="AP177" s="254" t="inlineStr">
        <is>
          <t>Não (justificar em observações)</t>
        </is>
      </c>
      <c r="BC177" s="107" t="n"/>
    </row>
    <row r="178" ht="5.25" customHeight="1">
      <c r="A178" s="86" t="n"/>
      <c r="B178" s="86" t="n"/>
      <c r="C178" s="93" t="n"/>
      <c r="D178" s="93" t="n"/>
      <c r="E178" s="93" t="n"/>
      <c r="F178" s="93" t="n"/>
      <c r="G178" s="93" t="n"/>
      <c r="H178" s="93" t="n"/>
      <c r="I178" s="93" t="n"/>
      <c r="J178" s="93" t="n"/>
      <c r="K178" s="93" t="n"/>
      <c r="L178" s="93" t="n"/>
      <c r="M178" s="93" t="n"/>
      <c r="N178" s="93" t="n"/>
      <c r="O178" s="93" t="n"/>
      <c r="P178" s="93" t="n"/>
      <c r="Q178" s="93" t="n"/>
      <c r="R178" s="93" t="n"/>
      <c r="S178" s="93" t="n"/>
      <c r="T178" s="93" t="n"/>
      <c r="U178" s="93" t="n"/>
      <c r="V178" s="93" t="n"/>
      <c r="W178" s="93" t="n"/>
      <c r="X178" s="93" t="n"/>
      <c r="Y178" s="93" t="n"/>
      <c r="Z178" s="93" t="n"/>
      <c r="AA178" s="93" t="n"/>
      <c r="AB178" s="93" t="n"/>
      <c r="AC178" s="93" t="n"/>
      <c r="AD178" s="93" t="n"/>
      <c r="AE178" s="93" t="n"/>
      <c r="AF178" s="93" t="n"/>
      <c r="AG178" s="93" t="n"/>
      <c r="AH178" s="93" t="n"/>
      <c r="AI178" s="93" t="n"/>
      <c r="AJ178" s="93" t="n"/>
      <c r="AK178" s="93" t="n"/>
      <c r="AL178" s="93" t="n"/>
      <c r="AM178" s="93" t="n"/>
      <c r="AN178" s="93" t="n"/>
      <c r="AO178" s="93" t="n"/>
      <c r="AP178" s="93" t="n"/>
      <c r="AQ178" s="93" t="n"/>
      <c r="AR178" s="93" t="n"/>
      <c r="AS178" s="93" t="n"/>
      <c r="AT178" s="93" t="n"/>
      <c r="AU178" s="93" t="n"/>
      <c r="AV178" s="93" t="n"/>
      <c r="AW178" s="93" t="n"/>
      <c r="AX178" s="93" t="n"/>
      <c r="AY178" s="93" t="n"/>
      <c r="AZ178" s="93" t="n"/>
      <c r="BA178" s="93" t="n"/>
      <c r="BB178" s="93" t="n"/>
      <c r="BC178" s="88" t="n"/>
    </row>
    <row r="179">
      <c r="A179" s="86" t="n"/>
      <c r="B179" s="86" t="n"/>
      <c r="C179" s="274" t="inlineStr">
        <is>
          <t>COMUNICAÇÃO</t>
        </is>
      </c>
      <c r="BC179" s="88" t="n"/>
    </row>
    <row r="180" ht="5.25" customHeight="1">
      <c r="A180" s="86" t="n"/>
      <c r="B180" s="86" t="n"/>
      <c r="C180" s="93" t="n"/>
      <c r="D180" s="93" t="n"/>
      <c r="E180" s="93" t="n"/>
      <c r="F180" s="93" t="n"/>
      <c r="G180" s="93" t="n"/>
      <c r="H180" s="93" t="n"/>
      <c r="I180" s="93" t="n"/>
      <c r="J180" s="93" t="n"/>
      <c r="K180" s="93" t="n"/>
      <c r="L180" s="93" t="n"/>
      <c r="M180" s="93" t="n"/>
      <c r="N180" s="93" t="n"/>
      <c r="O180" s="93" t="n"/>
      <c r="P180" s="93" t="n"/>
      <c r="Q180" s="93" t="n"/>
      <c r="R180" s="93" t="n"/>
      <c r="S180" s="93" t="n"/>
      <c r="T180" s="93" t="n"/>
      <c r="U180" s="93" t="n"/>
      <c r="V180" s="93" t="n"/>
      <c r="W180" s="93" t="n"/>
      <c r="X180" s="93" t="n"/>
      <c r="Y180" s="93" t="n"/>
      <c r="Z180" s="93" t="n"/>
      <c r="AA180" s="93" t="n"/>
      <c r="AB180" s="93" t="n"/>
      <c r="AC180" s="93" t="n"/>
      <c r="AD180" s="93" t="n"/>
      <c r="AE180" s="93" t="n"/>
      <c r="AF180" s="93" t="n"/>
      <c r="AG180" s="93" t="n"/>
      <c r="AH180" s="93" t="n"/>
      <c r="AI180" s="93" t="n"/>
      <c r="AJ180" s="93" t="n"/>
      <c r="AK180" s="93" t="n"/>
      <c r="AL180" s="93" t="n"/>
      <c r="AM180" s="93" t="n"/>
      <c r="AN180" s="93" t="n"/>
      <c r="AO180" s="93" t="n"/>
      <c r="AP180" s="93" t="n"/>
      <c r="AQ180" s="93" t="n"/>
      <c r="AR180" s="93" t="n"/>
      <c r="AS180" s="93" t="n"/>
      <c r="AT180" s="93" t="n"/>
      <c r="AU180" s="93" t="n"/>
      <c r="AV180" s="93" t="n"/>
      <c r="AW180" s="93" t="n"/>
      <c r="AX180" s="93" t="n"/>
      <c r="AY180" s="93" t="n"/>
      <c r="AZ180" s="93" t="n"/>
      <c r="BA180" s="93" t="n"/>
      <c r="BB180" s="93" t="n"/>
      <c r="BC180" s="88" t="n"/>
    </row>
    <row r="181" ht="18.75" customHeight="1">
      <c r="A181" s="86" t="n"/>
      <c r="B181" s="86" t="n"/>
      <c r="C181" s="284" t="n"/>
      <c r="D181" s="285" t="n"/>
      <c r="E181" s="315" t="inlineStr">
        <is>
          <t>Diária</t>
        </is>
      </c>
      <c r="M181" s="333" t="n"/>
      <c r="N181" s="285" t="n"/>
      <c r="O181" s="315" t="inlineStr">
        <is>
          <t>Semanal</t>
        </is>
      </c>
      <c r="W181" s="333" t="n"/>
      <c r="X181" s="285" t="n"/>
      <c r="Y181" s="300" t="inlineStr">
        <is>
          <t>Ínicio do campo</t>
        </is>
      </c>
      <c r="AG181" s="350" t="n"/>
      <c r="AH181" s="285" t="n"/>
      <c r="AI181" s="300" t="inlineStr">
        <is>
          <t>Fim do campo</t>
        </is>
      </c>
      <c r="AQ181" s="350" t="n"/>
      <c r="AR181" s="285" t="n"/>
      <c r="AS181" s="300" t="inlineStr">
        <is>
          <t>Não foi necessário*</t>
        </is>
      </c>
      <c r="BC181" s="127" t="n"/>
    </row>
    <row r="182" ht="5.25" customHeight="1">
      <c r="A182" s="86" t="n"/>
      <c r="B182" s="86" t="n"/>
      <c r="C182" s="93" t="n"/>
      <c r="D182" s="93" t="n"/>
      <c r="E182" s="93" t="n"/>
      <c r="F182" s="93" t="n"/>
      <c r="G182" s="93" t="n"/>
      <c r="H182" s="93" t="n"/>
      <c r="I182" s="93" t="n"/>
      <c r="J182" s="93" t="n"/>
      <c r="K182" s="93" t="n"/>
      <c r="L182" s="93" t="n"/>
      <c r="M182" s="93" t="n"/>
      <c r="N182" s="93" t="n"/>
      <c r="O182" s="93" t="n"/>
      <c r="P182" s="93" t="n"/>
      <c r="Q182" s="93" t="n"/>
      <c r="R182" s="93" t="n"/>
      <c r="S182" s="93" t="n"/>
      <c r="T182" s="93" t="n"/>
      <c r="U182" s="93" t="n"/>
      <c r="V182" s="93" t="n"/>
      <c r="W182" s="93" t="n"/>
      <c r="X182" s="93" t="n"/>
      <c r="Y182" s="93" t="n"/>
      <c r="Z182" s="93" t="n"/>
      <c r="AA182" s="93" t="n"/>
      <c r="AB182" s="93" t="n"/>
      <c r="AC182" s="93" t="n"/>
      <c r="AD182" s="93" t="n"/>
      <c r="AE182" s="93" t="n"/>
      <c r="AF182" s="93" t="n"/>
      <c r="AG182" s="93" t="n"/>
      <c r="AH182" s="93" t="n"/>
      <c r="AI182" s="93" t="n"/>
      <c r="AJ182" s="93" t="n"/>
      <c r="AK182" s="93" t="n"/>
      <c r="AL182" s="93" t="n"/>
      <c r="AM182" s="93" t="n"/>
      <c r="AN182" s="93" t="n"/>
      <c r="AO182" s="93" t="n"/>
      <c r="AP182" s="93" t="n"/>
      <c r="AQ182" s="93" t="n"/>
      <c r="AR182" s="93" t="n"/>
      <c r="AS182" s="93" t="n"/>
      <c r="AT182" s="93" t="n"/>
      <c r="AU182" s="93" t="n"/>
      <c r="AV182" s="93" t="n"/>
      <c r="AW182" s="93" t="n"/>
      <c r="AX182" s="93" t="n"/>
      <c r="AY182" s="93" t="n"/>
      <c r="AZ182" s="93" t="n"/>
      <c r="BA182" s="93" t="n"/>
      <c r="BB182" s="93" t="n"/>
      <c r="BC182" s="88" t="n"/>
    </row>
    <row r="183" ht="15" customHeight="1">
      <c r="A183" s="86" t="n"/>
      <c r="B183" s="86" t="n"/>
      <c r="C183" s="274" t="inlineStr">
        <is>
          <t>Nome da(s) pessoa(s) com quem entrei em contato:</t>
        </is>
      </c>
      <c r="N183" s="278" t="n"/>
      <c r="O183" s="258" t="n"/>
      <c r="P183" s="258" t="n"/>
      <c r="Q183" s="258" t="n"/>
      <c r="R183" s="258" t="n"/>
      <c r="S183" s="258" t="n"/>
      <c r="T183" s="258" t="n"/>
      <c r="U183" s="258" t="n"/>
      <c r="V183" s="258" t="n"/>
      <c r="W183" s="258" t="n"/>
      <c r="X183" s="258" t="n"/>
      <c r="Y183" s="258" t="n"/>
      <c r="Z183" s="258" t="n"/>
      <c r="AA183" s="258" t="n"/>
      <c r="AB183" s="258" t="n"/>
      <c r="AC183" s="258" t="n"/>
      <c r="AD183" s="258" t="n"/>
      <c r="AE183" s="258" t="n"/>
      <c r="AF183" s="258" t="n"/>
      <c r="AG183" s="258" t="n"/>
      <c r="AH183" s="258" t="n"/>
      <c r="AI183" s="258" t="n"/>
      <c r="AJ183" s="258" t="n"/>
      <c r="AK183" s="258" t="n"/>
      <c r="AL183" s="258" t="n"/>
      <c r="AM183" s="258" t="n"/>
      <c r="AN183" s="258" t="n"/>
      <c r="AO183" s="258" t="n"/>
      <c r="AP183" s="258" t="n"/>
      <c r="AQ183" s="258" t="n"/>
      <c r="AR183" s="258" t="n"/>
      <c r="AS183" s="258" t="n"/>
      <c r="AT183" s="258" t="n"/>
      <c r="AU183" s="258" t="n"/>
      <c r="AV183" s="258" t="n"/>
      <c r="AW183" s="258" t="n"/>
      <c r="AX183" s="258" t="n"/>
      <c r="AY183" s="258" t="n"/>
      <c r="AZ183" s="258" t="n"/>
      <c r="BA183" s="258" t="n"/>
      <c r="BB183" s="256" t="n"/>
      <c r="BC183" s="88" t="n"/>
    </row>
    <row r="184">
      <c r="A184" s="86" t="n"/>
      <c r="B184" s="86" t="n"/>
      <c r="N184" s="355" t="n"/>
      <c r="O184" s="258" t="n"/>
      <c r="P184" s="258" t="n"/>
      <c r="Q184" s="258" t="n"/>
      <c r="R184" s="258" t="n"/>
      <c r="S184" s="258" t="n"/>
      <c r="T184" s="258" t="n"/>
      <c r="U184" s="258" t="n"/>
      <c r="V184" s="258" t="n"/>
      <c r="W184" s="258" t="n"/>
      <c r="X184" s="258" t="n"/>
      <c r="Y184" s="258" t="n"/>
      <c r="Z184" s="258" t="n"/>
      <c r="AA184" s="258" t="n"/>
      <c r="AB184" s="258" t="n"/>
      <c r="AC184" s="258" t="n"/>
      <c r="AD184" s="258" t="n"/>
      <c r="AE184" s="258" t="n"/>
      <c r="AF184" s="258" t="n"/>
      <c r="AG184" s="258" t="n"/>
      <c r="AH184" s="258" t="n"/>
      <c r="AI184" s="258" t="n"/>
      <c r="AJ184" s="258" t="n"/>
      <c r="AK184" s="258" t="n"/>
      <c r="AL184" s="258" t="n"/>
      <c r="AM184" s="258" t="n"/>
      <c r="AN184" s="258" t="n"/>
      <c r="AO184" s="258" t="n"/>
      <c r="AP184" s="258" t="n"/>
      <c r="AQ184" s="258" t="n"/>
      <c r="AR184" s="258" t="n"/>
      <c r="AS184" s="258" t="n"/>
      <c r="AT184" s="258" t="n"/>
      <c r="AU184" s="258" t="n"/>
      <c r="AV184" s="258" t="n"/>
      <c r="AW184" s="258" t="n"/>
      <c r="AX184" s="258" t="n"/>
      <c r="AY184" s="258" t="n"/>
      <c r="AZ184" s="258" t="n"/>
      <c r="BA184" s="258" t="n"/>
      <c r="BB184" s="256" t="n"/>
      <c r="BC184" s="88" t="n"/>
    </row>
    <row r="185" ht="6" customHeight="1">
      <c r="A185" s="86" t="n"/>
      <c r="B185" s="86" t="n"/>
      <c r="C185" s="93" t="n"/>
      <c r="D185" s="93" t="n"/>
      <c r="E185" s="93" t="n"/>
      <c r="F185" s="93" t="n"/>
      <c r="G185" s="93" t="n"/>
      <c r="H185" s="93" t="n"/>
      <c r="I185" s="93" t="n"/>
      <c r="J185" s="93" t="n"/>
      <c r="K185" s="93" t="n"/>
      <c r="L185" s="93" t="n"/>
      <c r="M185" s="93" t="n"/>
      <c r="N185" s="93" t="n"/>
      <c r="O185" s="93" t="n"/>
      <c r="P185" s="93" t="n"/>
      <c r="Q185" s="93" t="n"/>
      <c r="R185" s="93" t="n"/>
      <c r="S185" s="93" t="n"/>
      <c r="T185" s="93" t="n"/>
      <c r="U185" s="93" t="n"/>
      <c r="V185" s="93" t="n"/>
      <c r="W185" s="93" t="n"/>
      <c r="X185" s="93" t="n"/>
      <c r="Y185" s="93" t="n"/>
      <c r="Z185" s="93" t="n"/>
      <c r="AA185" s="93" t="n"/>
      <c r="AB185" s="93" t="n"/>
      <c r="AC185" s="93" t="n"/>
      <c r="AD185" s="93" t="n"/>
      <c r="AE185" s="93" t="n"/>
      <c r="AF185" s="93" t="n"/>
      <c r="AG185" s="93" t="n"/>
      <c r="AH185" s="93" t="n"/>
      <c r="AI185" s="93" t="n"/>
      <c r="AJ185" s="93" t="n"/>
      <c r="AK185" s="93" t="n"/>
      <c r="AL185" s="93" t="n"/>
      <c r="AM185" s="93" t="n"/>
      <c r="AN185" s="93" t="n"/>
      <c r="AO185" s="93" t="n"/>
      <c r="AP185" s="93" t="n"/>
      <c r="AQ185" s="93" t="n"/>
      <c r="AR185" s="93" t="n"/>
      <c r="AS185" s="93" t="n"/>
      <c r="AT185" s="93" t="n"/>
      <c r="AU185" s="93" t="n"/>
      <c r="AV185" s="93" t="n"/>
      <c r="AW185" s="93" t="n"/>
      <c r="AX185" s="93" t="n"/>
      <c r="AY185" s="93" t="n"/>
      <c r="AZ185" s="93" t="n"/>
      <c r="BA185" s="93" t="n"/>
      <c r="BB185" s="93" t="n"/>
      <c r="BC185" s="88" t="n"/>
    </row>
    <row r="186">
      <c r="A186" s="86" t="n"/>
      <c r="B186" s="86" t="n"/>
      <c r="C186" s="274" t="inlineStr">
        <is>
          <t>COMO RESíDUOS FORAM DESTINADOS?</t>
        </is>
      </c>
      <c r="BC186" s="88" t="n"/>
    </row>
    <row r="187" ht="10.5" customHeight="1">
      <c r="A187" s="86" t="n"/>
      <c r="B187" s="108" t="n"/>
      <c r="C187" s="291" t="inlineStr">
        <is>
          <t>O executante deve fotografar o local onde estão acondicionados os resíduos</t>
        </is>
      </c>
      <c r="BC187" s="109" t="n"/>
    </row>
    <row r="188" ht="10.5" customHeight="1">
      <c r="A188" s="108" t="n"/>
      <c r="B188" s="108" t="n"/>
      <c r="BC188" s="109" t="n"/>
    </row>
    <row r="189" ht="18.75" customHeight="1">
      <c r="A189" s="86" t="n"/>
      <c r="B189" s="86" t="n"/>
      <c r="C189" s="284" t="n"/>
      <c r="D189" s="285" t="n"/>
      <c r="E189" s="298" t="inlineStr">
        <is>
          <t>Deixados em sacos de lixo para o cliente destinar</t>
        </is>
      </c>
      <c r="T189" s="333" t="n"/>
      <c r="U189" s="285" t="n"/>
      <c r="V189" s="298" t="inlineStr">
        <is>
          <t>Acondicionados em tambor(es) levado(s) pela Servmar</t>
        </is>
      </c>
      <c r="AK189" s="333" t="n"/>
      <c r="AL189" s="285" t="n"/>
      <c r="AM189" s="298" t="inlineStr">
        <is>
          <t>Acondicionados em tambor(es) fornecido(s) pelo cliente</t>
        </is>
      </c>
      <c r="BC189" s="88" t="n"/>
    </row>
    <row r="190" ht="10.5" customHeight="1">
      <c r="A190" s="86" t="n"/>
      <c r="B190" s="86" t="n"/>
      <c r="C190" s="291" t="inlineStr">
        <is>
          <t>O executante deve tirar as fotos com a vista geral da área e/ou de quaisquer situações atipicas</t>
        </is>
      </c>
      <c r="BC190" s="109" t="n"/>
    </row>
    <row r="191" ht="10.5" customHeight="1">
      <c r="A191" s="86" t="n"/>
      <c r="B191" s="108" t="n"/>
      <c r="BC191" s="109" t="n"/>
    </row>
    <row r="192">
      <c r="A192" s="86" t="n"/>
      <c r="B192" s="86" t="n"/>
      <c r="C192" s="274" t="inlineStr">
        <is>
          <t>OBSERVAÇÕES</t>
        </is>
      </c>
      <c r="BC192" s="88" t="n"/>
    </row>
    <row r="193" ht="3" customHeight="1">
      <c r="A193" s="86" t="n"/>
      <c r="B193" s="86" t="n"/>
      <c r="C193" s="93" t="n"/>
      <c r="D193" s="93" t="n"/>
      <c r="E193" s="93" t="n"/>
      <c r="F193" s="93" t="n"/>
      <c r="G193" s="93" t="n"/>
      <c r="H193" s="93" t="n"/>
      <c r="I193" s="93" t="n"/>
      <c r="J193" s="93" t="n"/>
      <c r="K193" s="93" t="n"/>
      <c r="L193" s="93" t="n"/>
      <c r="M193" s="93" t="n"/>
      <c r="N193" s="93" t="n"/>
      <c r="O193" s="93" t="n"/>
      <c r="P193" s="93" t="n"/>
      <c r="Q193" s="93" t="n"/>
      <c r="R193" s="93" t="n"/>
      <c r="S193" s="93" t="n"/>
      <c r="T193" s="93" t="n"/>
      <c r="U193" s="93" t="n"/>
      <c r="V193" s="93" t="n"/>
      <c r="W193" s="93" t="n"/>
      <c r="X193" s="93" t="n"/>
      <c r="Y193" s="93" t="n"/>
      <c r="Z193" s="93" t="n"/>
      <c r="AA193" s="93" t="n"/>
      <c r="AB193" s="93" t="n"/>
      <c r="AC193" s="93" t="n"/>
      <c r="AD193" s="93" t="n"/>
      <c r="AE193" s="93" t="n"/>
      <c r="AF193" s="93" t="n"/>
      <c r="AG193" s="93" t="n"/>
      <c r="AH193" s="93" t="n"/>
      <c r="AI193" s="93" t="n"/>
      <c r="AJ193" s="93" t="n"/>
      <c r="AK193" s="93" t="n"/>
      <c r="AL193" s="93" t="n"/>
      <c r="AM193" s="93" t="n"/>
      <c r="AN193" s="93" t="n"/>
      <c r="AO193" s="93" t="n"/>
      <c r="AP193" s="93" t="n"/>
      <c r="AQ193" s="93" t="n"/>
      <c r="AR193" s="93" t="n"/>
      <c r="AS193" s="93" t="n"/>
      <c r="AT193" s="93" t="n"/>
      <c r="AU193" s="93" t="n"/>
      <c r="AV193" s="93" t="n"/>
      <c r="AW193" s="93" t="n"/>
      <c r="AX193" s="93" t="n"/>
      <c r="AY193" s="93" t="n"/>
      <c r="AZ193" s="93" t="n"/>
      <c r="BA193" s="93" t="n"/>
      <c r="BB193" s="93" t="n"/>
      <c r="BC193" s="88" t="n"/>
    </row>
    <row r="194" ht="15" customHeight="1">
      <c r="A194" s="86" t="n"/>
      <c r="B194" s="86" t="n"/>
      <c r="C194" s="326" t="n"/>
      <c r="D194" s="327" t="n"/>
      <c r="E194" s="327" t="n"/>
      <c r="F194" s="327" t="n"/>
      <c r="G194" s="327" t="n"/>
      <c r="H194" s="327" t="n"/>
      <c r="I194" s="327" t="n"/>
      <c r="J194" s="327" t="n"/>
      <c r="K194" s="327" t="n"/>
      <c r="L194" s="327" t="n"/>
      <c r="M194" s="327" t="n"/>
      <c r="N194" s="327" t="n"/>
      <c r="O194" s="327" t="n"/>
      <c r="P194" s="327" t="n"/>
      <c r="Q194" s="327" t="n"/>
      <c r="R194" s="327" t="n"/>
      <c r="S194" s="327" t="n"/>
      <c r="T194" s="327" t="n"/>
      <c r="U194" s="327" t="n"/>
      <c r="V194" s="327" t="n"/>
      <c r="W194" s="327" t="n"/>
      <c r="X194" s="327" t="n"/>
      <c r="Y194" s="327" t="n"/>
      <c r="Z194" s="327" t="n"/>
      <c r="AA194" s="327" t="n"/>
      <c r="AB194" s="327" t="n"/>
      <c r="AC194" s="327" t="n"/>
      <c r="AD194" s="327" t="n"/>
      <c r="AE194" s="327" t="n"/>
      <c r="AF194" s="327" t="n"/>
      <c r="AG194" s="327" t="n"/>
      <c r="AH194" s="327" t="n"/>
      <c r="AI194" s="327" t="n"/>
      <c r="AJ194" s="327" t="n"/>
      <c r="AK194" s="327" t="n"/>
      <c r="AL194" s="327" t="n"/>
      <c r="AM194" s="327" t="n"/>
      <c r="AN194" s="327" t="n"/>
      <c r="AO194" s="327" t="n"/>
      <c r="AP194" s="327" t="n"/>
      <c r="AQ194" s="327" t="n"/>
      <c r="AR194" s="327" t="n"/>
      <c r="AS194" s="327" t="n"/>
      <c r="AT194" s="327" t="n"/>
      <c r="AU194" s="327" t="n"/>
      <c r="AV194" s="327" t="n"/>
      <c r="AW194" s="327" t="n"/>
      <c r="AX194" s="327" t="n"/>
      <c r="AY194" s="327" t="n"/>
      <c r="AZ194" s="327" t="n"/>
      <c r="BA194" s="327" t="n"/>
      <c r="BB194" s="328" t="n"/>
      <c r="BC194" s="88" t="n"/>
    </row>
    <row r="195" ht="15" customHeight="1">
      <c r="A195" s="86" t="n"/>
      <c r="B195" s="86" t="n"/>
      <c r="C195" s="326" t="n"/>
      <c r="D195" s="327" t="n"/>
      <c r="E195" s="327" t="n"/>
      <c r="F195" s="327" t="n"/>
      <c r="G195" s="327" t="n"/>
      <c r="H195" s="327" t="n"/>
      <c r="I195" s="327" t="n"/>
      <c r="J195" s="327" t="n"/>
      <c r="K195" s="327" t="n"/>
      <c r="L195" s="327" t="n"/>
      <c r="M195" s="327" t="n"/>
      <c r="N195" s="327" t="n"/>
      <c r="O195" s="327" t="n"/>
      <c r="P195" s="327" t="n"/>
      <c r="Q195" s="327" t="n"/>
      <c r="R195" s="327" t="n"/>
      <c r="S195" s="327" t="n"/>
      <c r="T195" s="327" t="n"/>
      <c r="U195" s="327" t="n"/>
      <c r="V195" s="327" t="n"/>
      <c r="W195" s="327" t="n"/>
      <c r="X195" s="327" t="n"/>
      <c r="Y195" s="327" t="n"/>
      <c r="Z195" s="327" t="n"/>
      <c r="AA195" s="327" t="n"/>
      <c r="AB195" s="327" t="n"/>
      <c r="AC195" s="327" t="n"/>
      <c r="AD195" s="327" t="n"/>
      <c r="AE195" s="327" t="n"/>
      <c r="AF195" s="327" t="n"/>
      <c r="AG195" s="327" t="n"/>
      <c r="AH195" s="327" t="n"/>
      <c r="AI195" s="327" t="n"/>
      <c r="AJ195" s="327" t="n"/>
      <c r="AK195" s="327" t="n"/>
      <c r="AL195" s="327" t="n"/>
      <c r="AM195" s="327" t="n"/>
      <c r="AN195" s="327" t="n"/>
      <c r="AO195" s="327" t="n"/>
      <c r="AP195" s="327" t="n"/>
      <c r="AQ195" s="327" t="n"/>
      <c r="AR195" s="327" t="n"/>
      <c r="AS195" s="327" t="n"/>
      <c r="AT195" s="327" t="n"/>
      <c r="AU195" s="327" t="n"/>
      <c r="AV195" s="327" t="n"/>
      <c r="AW195" s="327" t="n"/>
      <c r="AX195" s="327" t="n"/>
      <c r="AY195" s="327" t="n"/>
      <c r="AZ195" s="327" t="n"/>
      <c r="BA195" s="327" t="n"/>
      <c r="BB195" s="328" t="n"/>
      <c r="BC195" s="88" t="n"/>
    </row>
    <row r="196" ht="15" customHeight="1">
      <c r="A196" s="86" t="n"/>
      <c r="B196" s="86" t="n"/>
      <c r="C196" s="326" t="n"/>
      <c r="D196" s="327" t="n"/>
      <c r="E196" s="327" t="n"/>
      <c r="F196" s="327" t="n"/>
      <c r="G196" s="327" t="n"/>
      <c r="H196" s="327" t="n"/>
      <c r="I196" s="327" t="n"/>
      <c r="J196" s="327" t="n"/>
      <c r="K196" s="327" t="n"/>
      <c r="L196" s="327" t="n"/>
      <c r="M196" s="327" t="n"/>
      <c r="N196" s="327" t="n"/>
      <c r="O196" s="327" t="n"/>
      <c r="P196" s="327" t="n"/>
      <c r="Q196" s="327" t="n"/>
      <c r="R196" s="327" t="n"/>
      <c r="S196" s="327" t="n"/>
      <c r="T196" s="327" t="n"/>
      <c r="U196" s="327" t="n"/>
      <c r="V196" s="327" t="n"/>
      <c r="W196" s="327" t="n"/>
      <c r="X196" s="327" t="n"/>
      <c r="Y196" s="327" t="n"/>
      <c r="Z196" s="327" t="n"/>
      <c r="AA196" s="327" t="n"/>
      <c r="AB196" s="327" t="n"/>
      <c r="AC196" s="327" t="n"/>
      <c r="AD196" s="327" t="n"/>
      <c r="AE196" s="327" t="n"/>
      <c r="AF196" s="327" t="n"/>
      <c r="AG196" s="327" t="n"/>
      <c r="AH196" s="327" t="n"/>
      <c r="AI196" s="327" t="n"/>
      <c r="AJ196" s="327" t="n"/>
      <c r="AK196" s="327" t="n"/>
      <c r="AL196" s="327" t="n"/>
      <c r="AM196" s="327" t="n"/>
      <c r="AN196" s="327" t="n"/>
      <c r="AO196" s="327" t="n"/>
      <c r="AP196" s="327" t="n"/>
      <c r="AQ196" s="327" t="n"/>
      <c r="AR196" s="327" t="n"/>
      <c r="AS196" s="327" t="n"/>
      <c r="AT196" s="327" t="n"/>
      <c r="AU196" s="327" t="n"/>
      <c r="AV196" s="327" t="n"/>
      <c r="AW196" s="327" t="n"/>
      <c r="AX196" s="327" t="n"/>
      <c r="AY196" s="327" t="n"/>
      <c r="AZ196" s="327" t="n"/>
      <c r="BA196" s="327" t="n"/>
      <c r="BB196" s="328" t="n"/>
      <c r="BC196" s="88" t="n"/>
    </row>
    <row r="197" ht="15" customHeight="1">
      <c r="A197" s="86" t="n"/>
      <c r="B197" s="86" t="n"/>
      <c r="C197" s="326" t="n"/>
      <c r="D197" s="327" t="n"/>
      <c r="E197" s="327" t="n"/>
      <c r="F197" s="327" t="n"/>
      <c r="G197" s="327" t="n"/>
      <c r="H197" s="327" t="n"/>
      <c r="I197" s="327" t="n"/>
      <c r="J197" s="327" t="n"/>
      <c r="K197" s="327" t="n"/>
      <c r="L197" s="327" t="n"/>
      <c r="M197" s="327" t="n"/>
      <c r="N197" s="327" t="n"/>
      <c r="O197" s="327" t="n"/>
      <c r="P197" s="327" t="n"/>
      <c r="Q197" s="327" t="n"/>
      <c r="R197" s="327" t="n"/>
      <c r="S197" s="327" t="n"/>
      <c r="T197" s="327" t="n"/>
      <c r="U197" s="327" t="n"/>
      <c r="V197" s="327" t="n"/>
      <c r="W197" s="327" t="n"/>
      <c r="X197" s="327" t="n"/>
      <c r="Y197" s="327" t="n"/>
      <c r="Z197" s="327" t="n"/>
      <c r="AA197" s="327" t="n"/>
      <c r="AB197" s="327" t="n"/>
      <c r="AC197" s="327" t="n"/>
      <c r="AD197" s="327" t="n"/>
      <c r="AE197" s="327" t="n"/>
      <c r="AF197" s="327" t="n"/>
      <c r="AG197" s="327" t="n"/>
      <c r="AH197" s="327" t="n"/>
      <c r="AI197" s="327" t="n"/>
      <c r="AJ197" s="327" t="n"/>
      <c r="AK197" s="327" t="n"/>
      <c r="AL197" s="327" t="n"/>
      <c r="AM197" s="327" t="n"/>
      <c r="AN197" s="327" t="n"/>
      <c r="AO197" s="327" t="n"/>
      <c r="AP197" s="327" t="n"/>
      <c r="AQ197" s="327" t="n"/>
      <c r="AR197" s="327" t="n"/>
      <c r="AS197" s="327" t="n"/>
      <c r="AT197" s="327" t="n"/>
      <c r="AU197" s="327" t="n"/>
      <c r="AV197" s="327" t="n"/>
      <c r="AW197" s="327" t="n"/>
      <c r="AX197" s="327" t="n"/>
      <c r="AY197" s="327" t="n"/>
      <c r="AZ197" s="327" t="n"/>
      <c r="BA197" s="327" t="n"/>
      <c r="BB197" s="328" t="n"/>
      <c r="BC197" s="88" t="n"/>
    </row>
    <row r="198" ht="15" customHeight="1">
      <c r="A198" s="86" t="n"/>
      <c r="B198" s="86" t="n"/>
      <c r="C198" s="326" t="n"/>
      <c r="D198" s="327" t="n"/>
      <c r="E198" s="327" t="n"/>
      <c r="F198" s="327" t="n"/>
      <c r="G198" s="327" t="n"/>
      <c r="H198" s="327" t="n"/>
      <c r="I198" s="327" t="n"/>
      <c r="J198" s="327" t="n"/>
      <c r="K198" s="327" t="n"/>
      <c r="L198" s="327" t="n"/>
      <c r="M198" s="327" t="n"/>
      <c r="N198" s="327" t="n"/>
      <c r="O198" s="327" t="n"/>
      <c r="P198" s="327" t="n"/>
      <c r="Q198" s="327" t="n"/>
      <c r="R198" s="327" t="n"/>
      <c r="S198" s="327" t="n"/>
      <c r="T198" s="327" t="n"/>
      <c r="U198" s="327" t="n"/>
      <c r="V198" s="327" t="n"/>
      <c r="W198" s="327" t="n"/>
      <c r="X198" s="327" t="n"/>
      <c r="Y198" s="327" t="n"/>
      <c r="Z198" s="327" t="n"/>
      <c r="AA198" s="327" t="n"/>
      <c r="AB198" s="327" t="n"/>
      <c r="AC198" s="327" t="n"/>
      <c r="AD198" s="327" t="n"/>
      <c r="AE198" s="327" t="n"/>
      <c r="AF198" s="327" t="n"/>
      <c r="AG198" s="327" t="n"/>
      <c r="AH198" s="327" t="n"/>
      <c r="AI198" s="327" t="n"/>
      <c r="AJ198" s="327" t="n"/>
      <c r="AK198" s="327" t="n"/>
      <c r="AL198" s="327" t="n"/>
      <c r="AM198" s="327" t="n"/>
      <c r="AN198" s="327" t="n"/>
      <c r="AO198" s="327" t="n"/>
      <c r="AP198" s="327" t="n"/>
      <c r="AQ198" s="327" t="n"/>
      <c r="AR198" s="327" t="n"/>
      <c r="AS198" s="327" t="n"/>
      <c r="AT198" s="327" t="n"/>
      <c r="AU198" s="327" t="n"/>
      <c r="AV198" s="327" t="n"/>
      <c r="AW198" s="327" t="n"/>
      <c r="AX198" s="327" t="n"/>
      <c r="AY198" s="327" t="n"/>
      <c r="AZ198" s="327" t="n"/>
      <c r="BA198" s="327" t="n"/>
      <c r="BB198" s="328" t="n"/>
      <c r="BC198" s="88" t="n"/>
    </row>
    <row r="199" ht="8.25" customHeight="1">
      <c r="A199" s="86" t="n"/>
      <c r="B199" s="86" t="n"/>
      <c r="C199" s="330" t="inlineStr">
        <is>
          <t>Declaro que as informações são verdadeiras e contemplam integralmente as exigências estabelecidas pela Servmar Serviços Técnicos Ambientais Ltda.</t>
        </is>
      </c>
      <c r="D199" s="282" t="n"/>
      <c r="E199" s="282" t="n"/>
      <c r="F199" s="282" t="n"/>
      <c r="G199" s="282" t="n"/>
      <c r="H199" s="282" t="n"/>
      <c r="I199" s="282" t="n"/>
      <c r="J199" s="282" t="n"/>
      <c r="K199" s="282" t="n"/>
      <c r="L199" s="282" t="n"/>
      <c r="M199" s="282" t="n"/>
      <c r="N199" s="282" t="n"/>
      <c r="O199" s="282" t="n"/>
      <c r="P199" s="282" t="n"/>
      <c r="Q199" s="282" t="n"/>
      <c r="R199" s="282" t="n"/>
      <c r="S199" s="282" t="n"/>
      <c r="T199" s="282" t="n"/>
      <c r="U199" s="282" t="n"/>
      <c r="V199" s="282" t="n"/>
      <c r="W199" s="282" t="n"/>
      <c r="X199" s="282" t="n"/>
      <c r="Y199" s="282" t="n"/>
      <c r="Z199" s="282" t="n"/>
      <c r="AA199" s="282" t="n"/>
      <c r="AB199" s="282" t="n"/>
      <c r="AC199" s="282" t="n"/>
      <c r="AD199" s="282" t="n"/>
      <c r="AE199" s="282" t="n"/>
      <c r="AF199" s="282" t="n"/>
      <c r="AG199" s="282" t="n"/>
      <c r="AH199" s="282" t="n"/>
      <c r="AI199" s="282" t="n"/>
      <c r="AJ199" s="282" t="n"/>
      <c r="AK199" s="282" t="n"/>
      <c r="AL199" s="282" t="n"/>
      <c r="AM199" s="282" t="n"/>
      <c r="AN199" s="282" t="n"/>
      <c r="AO199" s="282" t="n"/>
      <c r="AP199" s="282" t="n"/>
      <c r="AQ199" s="282" t="n"/>
      <c r="AR199" s="282" t="n"/>
      <c r="AS199" s="282" t="n"/>
      <c r="AT199" s="282" t="n"/>
      <c r="AU199" s="282" t="n"/>
      <c r="AV199" s="282" t="n"/>
      <c r="AW199" s="282" t="n"/>
      <c r="AX199" s="282" t="n"/>
      <c r="AY199" s="282" t="n"/>
      <c r="AZ199" s="282" t="n"/>
      <c r="BA199" s="282" t="n"/>
      <c r="BB199" s="282" t="n"/>
      <c r="BC199" s="88" t="n"/>
    </row>
    <row r="200" ht="8.25" customHeight="1">
      <c r="A200" s="86" t="n"/>
      <c r="B200" s="86" t="n"/>
      <c r="BC200" s="88" t="n"/>
    </row>
    <row r="201" ht="20.15" customHeight="1">
      <c r="A201" s="86" t="n"/>
      <c r="B201" s="86" t="n"/>
      <c r="C201" s="257" t="inlineStr">
        <is>
          <t>Nome</t>
        </is>
      </c>
      <c r="D201" s="258" t="n"/>
      <c r="E201" s="258" t="n"/>
      <c r="F201" s="258" t="n"/>
      <c r="G201" s="258" t="n"/>
      <c r="H201" s="256" t="n"/>
      <c r="I201" s="304" t="n"/>
      <c r="J201" s="258" t="n"/>
      <c r="K201" s="258" t="n"/>
      <c r="L201" s="258" t="n"/>
      <c r="M201" s="258" t="n"/>
      <c r="N201" s="258" t="n"/>
      <c r="O201" s="258" t="n"/>
      <c r="P201" s="258" t="n"/>
      <c r="Q201" s="258" t="n"/>
      <c r="R201" s="258" t="n"/>
      <c r="S201" s="258" t="n"/>
      <c r="T201" s="258" t="n"/>
      <c r="U201" s="258" t="n"/>
      <c r="V201" s="258" t="n"/>
      <c r="W201" s="258" t="n"/>
      <c r="X201" s="258" t="n"/>
      <c r="Y201" s="258" t="n"/>
      <c r="Z201" s="258" t="n"/>
      <c r="AA201" s="258" t="n"/>
      <c r="AB201" s="258" t="n"/>
      <c r="AC201" s="258" t="n"/>
      <c r="AD201" s="258" t="n"/>
      <c r="AE201" s="256" t="n"/>
      <c r="AF201" s="257" t="inlineStr">
        <is>
          <t>Assinatura</t>
        </is>
      </c>
      <c r="AG201" s="258" t="n"/>
      <c r="AH201" s="258" t="n"/>
      <c r="AI201" s="258" t="n"/>
      <c r="AJ201" s="258" t="n"/>
      <c r="AK201" s="256" t="n"/>
      <c r="AL201" s="255" t="n"/>
      <c r="AM201" s="258" t="n"/>
      <c r="AN201" s="258" t="n"/>
      <c r="AO201" s="258" t="n"/>
      <c r="AP201" s="258" t="n"/>
      <c r="AQ201" s="258" t="n"/>
      <c r="AR201" s="258" t="n"/>
      <c r="AS201" s="258" t="n"/>
      <c r="AT201" s="258" t="n"/>
      <c r="AU201" s="258" t="n"/>
      <c r="AV201" s="258" t="n"/>
      <c r="AW201" s="258" t="n"/>
      <c r="AX201" s="258" t="n"/>
      <c r="AY201" s="258" t="n"/>
      <c r="AZ201" s="258" t="n"/>
      <c r="BA201" s="258" t="n"/>
      <c r="BB201" s="256" t="n"/>
      <c r="BC201" s="88" t="n"/>
    </row>
    <row r="202" ht="20.15" customHeight="1">
      <c r="A202" s="86" t="n"/>
      <c r="B202" s="86" t="n"/>
      <c r="C202" s="257" t="inlineStr">
        <is>
          <t>Nome</t>
        </is>
      </c>
      <c r="D202" s="258" t="n"/>
      <c r="E202" s="258" t="n"/>
      <c r="F202" s="258" t="n"/>
      <c r="G202" s="258" t="n"/>
      <c r="H202" s="256" t="n"/>
      <c r="I202" s="304" t="n"/>
      <c r="J202" s="258" t="n"/>
      <c r="K202" s="258" t="n"/>
      <c r="L202" s="258" t="n"/>
      <c r="M202" s="258" t="n"/>
      <c r="N202" s="258" t="n"/>
      <c r="O202" s="258" t="n"/>
      <c r="P202" s="258" t="n"/>
      <c r="Q202" s="258" t="n"/>
      <c r="R202" s="258" t="n"/>
      <c r="S202" s="258" t="n"/>
      <c r="T202" s="258" t="n"/>
      <c r="U202" s="258" t="n"/>
      <c r="V202" s="258" t="n"/>
      <c r="W202" s="258" t="n"/>
      <c r="X202" s="258" t="n"/>
      <c r="Y202" s="258" t="n"/>
      <c r="Z202" s="258" t="n"/>
      <c r="AA202" s="258" t="n"/>
      <c r="AB202" s="258" t="n"/>
      <c r="AC202" s="258" t="n"/>
      <c r="AD202" s="258" t="n"/>
      <c r="AE202" s="256" t="n"/>
      <c r="AF202" s="257" t="inlineStr">
        <is>
          <t>Assinatura</t>
        </is>
      </c>
      <c r="AG202" s="258" t="n"/>
      <c r="AH202" s="258" t="n"/>
      <c r="AI202" s="258" t="n"/>
      <c r="AJ202" s="258" t="n"/>
      <c r="AK202" s="256" t="n"/>
      <c r="AL202" s="255" t="n"/>
      <c r="AM202" s="258" t="n"/>
      <c r="AN202" s="258" t="n"/>
      <c r="AO202" s="258" t="n"/>
      <c r="AP202" s="258" t="n"/>
      <c r="AQ202" s="258" t="n"/>
      <c r="AR202" s="258" t="n"/>
      <c r="AS202" s="258" t="n"/>
      <c r="AT202" s="258" t="n"/>
      <c r="AU202" s="258" t="n"/>
      <c r="AV202" s="258" t="n"/>
      <c r="AW202" s="258" t="n"/>
      <c r="AX202" s="258" t="n"/>
      <c r="AY202" s="258" t="n"/>
      <c r="AZ202" s="258" t="n"/>
      <c r="BA202" s="258" t="n"/>
      <c r="BB202" s="256" t="n"/>
      <c r="BC202" s="88" t="n"/>
    </row>
    <row r="203" ht="20.15" customHeight="1">
      <c r="A203" s="86" t="n"/>
      <c r="B203" s="86" t="n"/>
      <c r="C203" s="257" t="inlineStr">
        <is>
          <t>Nome</t>
        </is>
      </c>
      <c r="D203" s="258" t="n"/>
      <c r="E203" s="258" t="n"/>
      <c r="F203" s="258" t="n"/>
      <c r="G203" s="258" t="n"/>
      <c r="H203" s="256" t="n"/>
      <c r="I203" s="304" t="n"/>
      <c r="J203" s="258" t="n"/>
      <c r="K203" s="258" t="n"/>
      <c r="L203" s="258" t="n"/>
      <c r="M203" s="258" t="n"/>
      <c r="N203" s="258" t="n"/>
      <c r="O203" s="258" t="n"/>
      <c r="P203" s="258" t="n"/>
      <c r="Q203" s="258" t="n"/>
      <c r="R203" s="258" t="n"/>
      <c r="S203" s="258" t="n"/>
      <c r="T203" s="258" t="n"/>
      <c r="U203" s="258" t="n"/>
      <c r="V203" s="258" t="n"/>
      <c r="W203" s="258" t="n"/>
      <c r="X203" s="258" t="n"/>
      <c r="Y203" s="258" t="n"/>
      <c r="Z203" s="258" t="n"/>
      <c r="AA203" s="258" t="n"/>
      <c r="AB203" s="258" t="n"/>
      <c r="AC203" s="258" t="n"/>
      <c r="AD203" s="258" t="n"/>
      <c r="AE203" s="256" t="n"/>
      <c r="AF203" s="257" t="inlineStr">
        <is>
          <t>Assinatura</t>
        </is>
      </c>
      <c r="AG203" s="258" t="n"/>
      <c r="AH203" s="258" t="n"/>
      <c r="AI203" s="258" t="n"/>
      <c r="AJ203" s="258" t="n"/>
      <c r="AK203" s="256" t="n"/>
      <c r="AL203" s="255" t="n"/>
      <c r="AM203" s="258" t="n"/>
      <c r="AN203" s="258" t="n"/>
      <c r="AO203" s="258" t="n"/>
      <c r="AP203" s="258" t="n"/>
      <c r="AQ203" s="258" t="n"/>
      <c r="AR203" s="258" t="n"/>
      <c r="AS203" s="258" t="n"/>
      <c r="AT203" s="258" t="n"/>
      <c r="AU203" s="258" t="n"/>
      <c r="AV203" s="258" t="n"/>
      <c r="AW203" s="258" t="n"/>
      <c r="AX203" s="258" t="n"/>
      <c r="AY203" s="258" t="n"/>
      <c r="AZ203" s="258" t="n"/>
      <c r="BA203" s="258" t="n"/>
      <c r="BB203" s="256" t="n"/>
      <c r="BC203" s="88" t="n"/>
    </row>
    <row r="204" ht="20.15" customHeight="1">
      <c r="A204" s="86" t="n"/>
      <c r="B204" s="86" t="n"/>
      <c r="C204" s="257" t="inlineStr">
        <is>
          <t>Nome</t>
        </is>
      </c>
      <c r="D204" s="258" t="n"/>
      <c r="E204" s="258" t="n"/>
      <c r="F204" s="258" t="n"/>
      <c r="G204" s="258" t="n"/>
      <c r="H204" s="256" t="n"/>
      <c r="I204" s="304" t="n"/>
      <c r="J204" s="258" t="n"/>
      <c r="K204" s="258" t="n"/>
      <c r="L204" s="258" t="n"/>
      <c r="M204" s="258" t="n"/>
      <c r="N204" s="258" t="n"/>
      <c r="O204" s="258" t="n"/>
      <c r="P204" s="258" t="n"/>
      <c r="Q204" s="258" t="n"/>
      <c r="R204" s="258" t="n"/>
      <c r="S204" s="258" t="n"/>
      <c r="T204" s="258" t="n"/>
      <c r="U204" s="258" t="n"/>
      <c r="V204" s="258" t="n"/>
      <c r="W204" s="258" t="n"/>
      <c r="X204" s="258" t="n"/>
      <c r="Y204" s="258" t="n"/>
      <c r="Z204" s="258" t="n"/>
      <c r="AA204" s="258" t="n"/>
      <c r="AB204" s="258" t="n"/>
      <c r="AC204" s="258" t="n"/>
      <c r="AD204" s="258" t="n"/>
      <c r="AE204" s="256" t="n"/>
      <c r="AF204" s="257" t="inlineStr">
        <is>
          <t>Assinatura</t>
        </is>
      </c>
      <c r="AG204" s="258" t="n"/>
      <c r="AH204" s="258" t="n"/>
      <c r="AI204" s="258" t="n"/>
      <c r="AJ204" s="258" t="n"/>
      <c r="AK204" s="256" t="n"/>
      <c r="AL204" s="255" t="n"/>
      <c r="AM204" s="258" t="n"/>
      <c r="AN204" s="258" t="n"/>
      <c r="AO204" s="258" t="n"/>
      <c r="AP204" s="258" t="n"/>
      <c r="AQ204" s="258" t="n"/>
      <c r="AR204" s="258" t="n"/>
      <c r="AS204" s="258" t="n"/>
      <c r="AT204" s="258" t="n"/>
      <c r="AU204" s="258" t="n"/>
      <c r="AV204" s="258" t="n"/>
      <c r="AW204" s="258" t="n"/>
      <c r="AX204" s="258" t="n"/>
      <c r="AY204" s="258" t="n"/>
      <c r="AZ204" s="258" t="n"/>
      <c r="BA204" s="258" t="n"/>
      <c r="BB204" s="256" t="n"/>
      <c r="BC204" s="88" t="n"/>
    </row>
    <row r="205" ht="5.25" customHeight="1" thickBot="1">
      <c r="A205" s="114" t="n"/>
      <c r="B205" s="114" t="n"/>
      <c r="C205" s="115" t="n"/>
      <c r="D205" s="115" t="n"/>
      <c r="E205" s="115" t="n"/>
      <c r="F205" s="115" t="n"/>
      <c r="G205" s="115" t="n"/>
      <c r="H205" s="115" t="n"/>
      <c r="I205" s="115" t="n"/>
      <c r="J205" s="115" t="n"/>
      <c r="K205" s="115" t="n"/>
      <c r="L205" s="115" t="n"/>
      <c r="M205" s="115" t="n"/>
      <c r="N205" s="115" t="n"/>
      <c r="O205" s="115" t="n"/>
      <c r="P205" s="115" t="n"/>
      <c r="Q205" s="115" t="n"/>
      <c r="R205" s="115" t="n"/>
      <c r="S205" s="115" t="n"/>
      <c r="T205" s="115" t="n"/>
      <c r="U205" s="115" t="n"/>
      <c r="V205" s="115" t="n"/>
      <c r="W205" s="115" t="n"/>
      <c r="X205" s="115" t="n"/>
      <c r="Y205" s="115" t="n"/>
      <c r="Z205" s="115" t="n"/>
      <c r="AA205" s="115" t="n"/>
      <c r="AB205" s="115" t="n"/>
      <c r="AC205" s="115" t="n"/>
      <c r="AD205" s="115" t="n"/>
      <c r="AE205" s="115" t="n"/>
      <c r="AF205" s="115" t="n"/>
      <c r="AG205" s="115" t="n"/>
      <c r="AH205" s="115" t="n"/>
      <c r="AI205" s="115" t="n"/>
      <c r="AJ205" s="115" t="n"/>
      <c r="AK205" s="115" t="n"/>
      <c r="AL205" s="115" t="n"/>
      <c r="AM205" s="115" t="n"/>
      <c r="AN205" s="115" t="n"/>
      <c r="AO205" s="115" t="n"/>
      <c r="AP205" s="115" t="n"/>
      <c r="AQ205" s="115" t="n"/>
      <c r="AR205" s="115" t="n"/>
      <c r="AS205" s="115" t="n"/>
      <c r="AT205" s="115" t="n"/>
      <c r="AU205" s="115" t="n"/>
      <c r="AV205" s="115" t="n"/>
      <c r="AW205" s="115" t="n"/>
      <c r="AX205" s="115" t="n"/>
      <c r="AY205" s="115" t="n"/>
      <c r="AZ205" s="115" t="n"/>
      <c r="BA205" s="115" t="n"/>
      <c r="BB205" s="115" t="n"/>
      <c r="BC205" s="116" t="n"/>
    </row>
    <row r="206" ht="15" customHeight="1" thickTop="1">
      <c r="C206" s="358" t="n"/>
      <c r="D206" s="358" t="n"/>
      <c r="E206" s="358" t="n"/>
      <c r="F206" s="358" t="n"/>
      <c r="G206" s="358" t="n"/>
      <c r="H206" s="358" t="n"/>
      <c r="I206" s="358" t="n"/>
      <c r="J206" s="358" t="n"/>
      <c r="K206" s="358" t="n"/>
      <c r="L206" s="358" t="n"/>
      <c r="M206" s="358" t="n"/>
      <c r="N206" s="358" t="n"/>
      <c r="O206" s="358" t="n"/>
      <c r="P206" s="358" t="n"/>
      <c r="Q206" s="358" t="n"/>
      <c r="R206" s="358" t="n"/>
      <c r="S206" s="358" t="n"/>
      <c r="T206" s="358" t="n"/>
      <c r="U206" s="358" t="n"/>
      <c r="V206" s="358" t="n"/>
      <c r="W206" s="358" t="n"/>
      <c r="X206" s="358" t="n"/>
      <c r="Y206" s="358" t="n"/>
      <c r="Z206" s="358" t="n"/>
      <c r="AA206" s="358" t="n"/>
      <c r="AB206" s="358" t="n"/>
      <c r="AC206" s="358" t="n"/>
      <c r="AD206" s="358" t="n"/>
      <c r="AE206" s="358" t="n"/>
      <c r="AF206" s="358" t="n"/>
      <c r="AG206" s="358" t="n"/>
      <c r="AH206" s="358" t="n"/>
      <c r="AI206" s="358" t="n"/>
      <c r="AJ206" s="358" t="n"/>
      <c r="AK206" s="358" t="n"/>
      <c r="AL206" s="358" t="n"/>
      <c r="AM206" s="358" t="n"/>
      <c r="AN206" s="358" t="n"/>
      <c r="AO206" s="358" t="n"/>
      <c r="AP206" s="358" t="n"/>
      <c r="AQ206" s="358" t="n"/>
      <c r="AR206" s="358" t="n"/>
      <c r="AS206" s="358" t="n"/>
      <c r="AT206" s="358" t="n"/>
      <c r="AU206" s="358" t="n"/>
      <c r="AV206" s="358" t="n"/>
      <c r="AW206" s="358" t="n"/>
      <c r="AX206" s="358" t="n"/>
      <c r="AY206" s="358" t="n"/>
      <c r="AZ206" s="358" t="n"/>
      <c r="BA206" s="358" t="n"/>
      <c r="BB206" s="358" t="n"/>
    </row>
  </sheetData>
  <mergeCells count="594">
    <mergeCell ref="AA46:AJ46"/>
    <mergeCell ref="AD170:AE170"/>
    <mergeCell ref="AF202:AK202"/>
    <mergeCell ref="K149:P149"/>
    <mergeCell ref="R74:W74"/>
    <mergeCell ref="C172:D172"/>
    <mergeCell ref="X93:BB93"/>
    <mergeCell ref="C79:D79"/>
    <mergeCell ref="E172:W172"/>
    <mergeCell ref="C73:D73"/>
    <mergeCell ref="AD30:AO30"/>
    <mergeCell ref="C171:D171"/>
    <mergeCell ref="L54:Q54"/>
    <mergeCell ref="K151:P151"/>
    <mergeCell ref="R76:W76"/>
    <mergeCell ref="T138:Y138"/>
    <mergeCell ref="AA177:AC177"/>
    <mergeCell ref="AG150:AL150"/>
    <mergeCell ref="J41:O41"/>
    <mergeCell ref="C173:D173"/>
    <mergeCell ref="E55:K55"/>
    <mergeCell ref="AW22:BB22"/>
    <mergeCell ref="L56:Q56"/>
    <mergeCell ref="E67:K67"/>
    <mergeCell ref="Q144:V144"/>
    <mergeCell ref="C186:BB186"/>
    <mergeCell ref="C38:H38"/>
    <mergeCell ref="X77:BB77"/>
    <mergeCell ref="C18:N18"/>
    <mergeCell ref="R92:W92"/>
    <mergeCell ref="AV136:AW136"/>
    <mergeCell ref="AL204:BB204"/>
    <mergeCell ref="R67:W67"/>
    <mergeCell ref="L67:Q67"/>
    <mergeCell ref="AO124:BB124"/>
    <mergeCell ref="AE41:AJ41"/>
    <mergeCell ref="R94:W94"/>
    <mergeCell ref="G140:BB140"/>
    <mergeCell ref="J160:N160"/>
    <mergeCell ref="R69:W69"/>
    <mergeCell ref="R87:W87"/>
    <mergeCell ref="C92:D92"/>
    <mergeCell ref="X89:BB89"/>
    <mergeCell ref="R89:W89"/>
    <mergeCell ref="N183:BB183"/>
    <mergeCell ref="E76:K76"/>
    <mergeCell ref="AF168:AW168"/>
    <mergeCell ref="H120:K120"/>
    <mergeCell ref="X88:BB88"/>
    <mergeCell ref="M9:Z9"/>
    <mergeCell ref="T135:Y135"/>
    <mergeCell ref="AD172:AE172"/>
    <mergeCell ref="AM145:AV145"/>
    <mergeCell ref="X170:AB170"/>
    <mergeCell ref="X90:BB90"/>
    <mergeCell ref="AS46:AT46"/>
    <mergeCell ref="AX41:BB41"/>
    <mergeCell ref="E33:N33"/>
    <mergeCell ref="X172:AB172"/>
    <mergeCell ref="AQ31:BB31"/>
    <mergeCell ref="P160:T160"/>
    <mergeCell ref="E92:K92"/>
    <mergeCell ref="C181:D181"/>
    <mergeCell ref="E94:K94"/>
    <mergeCell ref="R82:W82"/>
    <mergeCell ref="V118:W118"/>
    <mergeCell ref="L82:Q82"/>
    <mergeCell ref="E69:K69"/>
    <mergeCell ref="W150:AC150"/>
    <mergeCell ref="L57:Q57"/>
    <mergeCell ref="W144:AC144"/>
    <mergeCell ref="AX166:BB166"/>
    <mergeCell ref="Q145:V145"/>
    <mergeCell ref="E77:K77"/>
    <mergeCell ref="C189:D189"/>
    <mergeCell ref="AO142:AV142"/>
    <mergeCell ref="AL122:AM122"/>
    <mergeCell ref="X52:BB53"/>
    <mergeCell ref="AX168:BB168"/>
    <mergeCell ref="Q38:V38"/>
    <mergeCell ref="Q147:V147"/>
    <mergeCell ref="E168:W168"/>
    <mergeCell ref="Q40:V40"/>
    <mergeCell ref="E72:K72"/>
    <mergeCell ref="AP22:AU22"/>
    <mergeCell ref="R95:W95"/>
    <mergeCell ref="J161:N161"/>
    <mergeCell ref="C94:D94"/>
    <mergeCell ref="C65:D65"/>
    <mergeCell ref="R97:W97"/>
    <mergeCell ref="Q30:AB30"/>
    <mergeCell ref="C80:D80"/>
    <mergeCell ref="C187:BB188"/>
    <mergeCell ref="R72:W72"/>
    <mergeCell ref="X96:BB96"/>
    <mergeCell ref="L72:Q72"/>
    <mergeCell ref="AZ108:BB111"/>
    <mergeCell ref="E88:K88"/>
    <mergeCell ref="E82:K82"/>
    <mergeCell ref="T136:Y136"/>
    <mergeCell ref="AD146:AF146"/>
    <mergeCell ref="L70:Q70"/>
    <mergeCell ref="E189:S189"/>
    <mergeCell ref="C126:AJ126"/>
    <mergeCell ref="X171:AB171"/>
    <mergeCell ref="X91:BB91"/>
    <mergeCell ref="R63:W63"/>
    <mergeCell ref="AM148:AV148"/>
    <mergeCell ref="X173:AB173"/>
    <mergeCell ref="R90:W90"/>
    <mergeCell ref="C24:D24"/>
    <mergeCell ref="AL202:BB202"/>
    <mergeCell ref="AM146:AV146"/>
    <mergeCell ref="Y181:AF181"/>
    <mergeCell ref="C202:H202"/>
    <mergeCell ref="R83:W83"/>
    <mergeCell ref="C12:BB12"/>
    <mergeCell ref="AB9:AG9"/>
    <mergeCell ref="R52:W53"/>
    <mergeCell ref="C88:D88"/>
    <mergeCell ref="C26:D26"/>
    <mergeCell ref="P33:V33"/>
    <mergeCell ref="L58:Q58"/>
    <mergeCell ref="R91:W91"/>
    <mergeCell ref="E97:K97"/>
    <mergeCell ref="R85:W85"/>
    <mergeCell ref="C106:BB106"/>
    <mergeCell ref="X84:BB84"/>
    <mergeCell ref="AN130:BB130"/>
    <mergeCell ref="C55:D55"/>
    <mergeCell ref="L60:Q60"/>
    <mergeCell ref="C32:BB32"/>
    <mergeCell ref="AX169:BB169"/>
    <mergeCell ref="Q148:V148"/>
    <mergeCell ref="I203:AE203"/>
    <mergeCell ref="X86:BB86"/>
    <mergeCell ref="C115:D115"/>
    <mergeCell ref="Q41:V41"/>
    <mergeCell ref="C120:G120"/>
    <mergeCell ref="K146:P146"/>
    <mergeCell ref="C52:D52"/>
    <mergeCell ref="E63:K63"/>
    <mergeCell ref="AP21:AU21"/>
    <mergeCell ref="C42:H42"/>
    <mergeCell ref="AX39:BB39"/>
    <mergeCell ref="C81:D81"/>
    <mergeCell ref="AL38:AP38"/>
    <mergeCell ref="AM142:AN142"/>
    <mergeCell ref="E90:K90"/>
    <mergeCell ref="AG142:AH142"/>
    <mergeCell ref="L78:Q78"/>
    <mergeCell ref="X33:AA33"/>
    <mergeCell ref="AW146:BB146"/>
    <mergeCell ref="C190:BB191"/>
    <mergeCell ref="C46:X46"/>
    <mergeCell ref="AL40:AP40"/>
    <mergeCell ref="L71:Q71"/>
    <mergeCell ref="E52:K53"/>
    <mergeCell ref="E91:K91"/>
    <mergeCell ref="W148:AC148"/>
    <mergeCell ref="E85:K85"/>
    <mergeCell ref="Q143:V143"/>
    <mergeCell ref="L73:Q73"/>
    <mergeCell ref="AM160:AP160"/>
    <mergeCell ref="E93:K93"/>
    <mergeCell ref="C63:D63"/>
    <mergeCell ref="C134:D134"/>
    <mergeCell ref="C143:J143"/>
    <mergeCell ref="C39:H39"/>
    <mergeCell ref="R66:W66"/>
    <mergeCell ref="AX172:BB172"/>
    <mergeCell ref="W143:AC143"/>
    <mergeCell ref="C13:BB13"/>
    <mergeCell ref="R93:W93"/>
    <mergeCell ref="R68:W68"/>
    <mergeCell ref="C138:D138"/>
    <mergeCell ref="C76:D76"/>
    <mergeCell ref="P34:V34"/>
    <mergeCell ref="AB19:AP19"/>
    <mergeCell ref="AD136:AE136"/>
    <mergeCell ref="AG144:AL144"/>
    <mergeCell ref="AM151:AV151"/>
    <mergeCell ref="C158:D158"/>
    <mergeCell ref="AG21:AN22"/>
    <mergeCell ref="AL128:AM128"/>
    <mergeCell ref="AG148:AL148"/>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AN128:BB128"/>
    <mergeCell ref="AI138:BB138"/>
    <mergeCell ref="X40:AC40"/>
    <mergeCell ref="C149:J149"/>
    <mergeCell ref="K142:P142"/>
    <mergeCell ref="AL124:AN124"/>
    <mergeCell ref="AI181:AP181"/>
    <mergeCell ref="C177:X177"/>
    <mergeCell ref="X118:AG118"/>
    <mergeCell ref="R59:W59"/>
    <mergeCell ref="E59:K59"/>
    <mergeCell ref="C66:D66"/>
    <mergeCell ref="C53:D53"/>
    <mergeCell ref="K144:P144"/>
    <mergeCell ref="C77:D77"/>
    <mergeCell ref="E61:K61"/>
    <mergeCell ref="C68:D68"/>
    <mergeCell ref="C40:H40"/>
    <mergeCell ref="C192:BB192"/>
    <mergeCell ref="AG145:AL145"/>
    <mergeCell ref="L92:Q92"/>
    <mergeCell ref="E54:K54"/>
    <mergeCell ref="E132:F132"/>
    <mergeCell ref="C194:BB194"/>
    <mergeCell ref="AG147:AL147"/>
    <mergeCell ref="L94:Q94"/>
    <mergeCell ref="E56:K56"/>
    <mergeCell ref="AD145:AF145"/>
    <mergeCell ref="X72:BB72"/>
    <mergeCell ref="AD137:AE137"/>
    <mergeCell ref="AC33:AP33"/>
    <mergeCell ref="C174:BB174"/>
    <mergeCell ref="C59:D59"/>
    <mergeCell ref="AD147:AF147"/>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E173:W173"/>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E64:K64"/>
    <mergeCell ref="E21:O22"/>
    <mergeCell ref="C19:N19"/>
    <mergeCell ref="C169:D169"/>
    <mergeCell ref="Y46:Z46"/>
    <mergeCell ref="J39:O39"/>
    <mergeCell ref="AR33:BB33"/>
    <mergeCell ref="C195:BB195"/>
    <mergeCell ref="AW145:BB145"/>
    <mergeCell ref="L95:Q95"/>
    <mergeCell ref="C116:BB116"/>
    <mergeCell ref="X21:AC21"/>
    <mergeCell ref="X78:BB78"/>
    <mergeCell ref="C197:BB197"/>
    <mergeCell ref="AW147:BB147"/>
    <mergeCell ref="T134:Y134"/>
    <mergeCell ref="AD171:AE171"/>
    <mergeCell ref="E65:K65"/>
    <mergeCell ref="L97:Q97"/>
    <mergeCell ref="R88:W88"/>
    <mergeCell ref="O181:V181"/>
    <mergeCell ref="T189:U189"/>
    <mergeCell ref="C87:D87"/>
    <mergeCell ref="C62:D62"/>
    <mergeCell ref="AE42:AJ42"/>
    <mergeCell ref="X73:BB73"/>
    <mergeCell ref="R65:W65"/>
    <mergeCell ref="C89:D89"/>
    <mergeCell ref="E24:O24"/>
    <mergeCell ref="AE39:AJ39"/>
    <mergeCell ref="C64:D64"/>
    <mergeCell ref="Q31:AB31"/>
    <mergeCell ref="E75:K75"/>
    <mergeCell ref="L63:Q63"/>
    <mergeCell ref="Q22:V22"/>
    <mergeCell ref="C93:D93"/>
    <mergeCell ref="X54:BB71"/>
    <mergeCell ref="V120:BB120"/>
    <mergeCell ref="AD168:AE168"/>
    <mergeCell ref="X166:AB166"/>
    <mergeCell ref="V189:AJ189"/>
    <mergeCell ref="M120:Q120"/>
    <mergeCell ref="AM143:AV143"/>
    <mergeCell ref="X168:AB168"/>
    <mergeCell ref="L91:Q91"/>
    <mergeCell ref="Q21:V21"/>
    <mergeCell ref="AF204:AK204"/>
    <mergeCell ref="I201:AE201"/>
    <mergeCell ref="E167:W167"/>
    <mergeCell ref="C124:AJ124"/>
    <mergeCell ref="R84:W84"/>
    <mergeCell ref="R78:W78"/>
    <mergeCell ref="E36:BB36"/>
    <mergeCell ref="C83:D83"/>
    <mergeCell ref="E169:W169"/>
    <mergeCell ref="R80:W80"/>
    <mergeCell ref="AF172:AW172"/>
    <mergeCell ref="AR18:BB1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Q15:BB15"/>
    <mergeCell ref="C132:D132"/>
    <mergeCell ref="X34:AA34"/>
    <mergeCell ref="AZ107:BB107"/>
    <mergeCell ref="E84:K84"/>
    <mergeCell ref="E78:K78"/>
    <mergeCell ref="AF170:AW170"/>
    <mergeCell ref="L66:Q66"/>
    <mergeCell ref="AD134:AE134"/>
    <mergeCell ref="AU46:BB46"/>
    <mergeCell ref="E86:K86"/>
    <mergeCell ref="X167:AB167"/>
    <mergeCell ref="E80:K80"/>
    <mergeCell ref="AD167:AE167"/>
    <mergeCell ref="X92:BB92"/>
    <mergeCell ref="L93:Q93"/>
    <mergeCell ref="L68:Q68"/>
    <mergeCell ref="AX165:BB165"/>
    <mergeCell ref="AF171:AW171"/>
    <mergeCell ref="K9:L9"/>
    <mergeCell ref="X169:AB169"/>
    <mergeCell ref="AM149:AV149"/>
    <mergeCell ref="AD169:AE169"/>
    <mergeCell ref="X94:BB94"/>
    <mergeCell ref="C201:H201"/>
    <mergeCell ref="R86:W86"/>
    <mergeCell ref="E81:K81"/>
    <mergeCell ref="E50:BB50"/>
    <mergeCell ref="C85:D85"/>
    <mergeCell ref="C203:H203"/>
    <mergeCell ref="C84:D84"/>
    <mergeCell ref="C146:J146"/>
    <mergeCell ref="AM144:AV144"/>
    <mergeCell ref="Z156:BB156"/>
    <mergeCell ref="W146:AC146"/>
    <mergeCell ref="P2:BB6"/>
    <mergeCell ref="R81:W81"/>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C142:J142"/>
    <mergeCell ref="AH160:AK160"/>
    <mergeCell ref="W142:AC142"/>
    <mergeCell ref="R77:W77"/>
    <mergeCell ref="AM150:AV150"/>
    <mergeCell ref="X95:BB95"/>
    <mergeCell ref="AD16:AO16"/>
    <mergeCell ref="X22:AC22"/>
    <mergeCell ref="AQ181:AR181"/>
    <mergeCell ref="E87:K87"/>
    <mergeCell ref="C135:D135"/>
    <mergeCell ref="X97:BB97"/>
    <mergeCell ref="AH161:AK161"/>
    <mergeCell ref="C122:D122"/>
    <mergeCell ref="AQ30:BB30"/>
    <mergeCell ref="C204:H204"/>
    <mergeCell ref="C72:D72"/>
    <mergeCell ref="AE21:AF22"/>
    <mergeCell ref="Q146:V146"/>
    <mergeCell ref="C136:D136"/>
    <mergeCell ref="L87:Q87"/>
    <mergeCell ref="AM147:AV147"/>
    <mergeCell ref="L62:Q62"/>
    <mergeCell ref="AX171:BB171"/>
    <mergeCell ref="Q150:V150"/>
    <mergeCell ref="L89:Q89"/>
    <mergeCell ref="C151:J151"/>
    <mergeCell ref="L64:Q64"/>
    <mergeCell ref="W151:AC151"/>
    <mergeCell ref="AX173:BB173"/>
    <mergeCell ref="AF167:AW167"/>
    <mergeCell ref="AF201:AK201"/>
    <mergeCell ref="C54:D54"/>
    <mergeCell ref="E115:T115"/>
    <mergeCell ref="AF169:AW169"/>
    <mergeCell ref="X41:AC41"/>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C1:BB1"/>
    <mergeCell ref="E89:K89"/>
    <mergeCell ref="V160:Z160"/>
    <mergeCell ref="C69:D69"/>
    <mergeCell ref="C145:J145"/>
    <mergeCell ref="C164:BB164"/>
    <mergeCell ref="C41:H41"/>
    <mergeCell ref="W145:AC145"/>
    <mergeCell ref="C21:D22"/>
    <mergeCell ref="AX167:BB167"/>
    <mergeCell ref="AN177:AO177"/>
    <mergeCell ref="C160:G160"/>
    <mergeCell ref="AR160:AU161"/>
    <mergeCell ref="R70:W70"/>
    <mergeCell ref="W147:AC147"/>
    <mergeCell ref="AD138:AE138"/>
    <mergeCell ref="AM189:BB189"/>
    <mergeCell ref="AG146:AL146"/>
    <mergeCell ref="R96:W96"/>
    <mergeCell ref="N184:BB184"/>
    <mergeCell ref="L96:Q96"/>
    <mergeCell ref="L90:Q90"/>
    <mergeCell ref="C60:D60"/>
    <mergeCell ref="P28:BB28"/>
    <mergeCell ref="L65:Q65"/>
    <mergeCell ref="AB18:AP18"/>
    <mergeCell ref="C175:BB175"/>
    <mergeCell ref="AD143:AF143"/>
    <mergeCell ref="E26:O26"/>
    <mergeCell ref="AD135:AE135"/>
    <mergeCell ref="C91:D91"/>
    <mergeCell ref="C82:D82"/>
    <mergeCell ref="AY142:BB142"/>
    <mergeCell ref="AK134:AP134"/>
    <mergeCell ref="E34:N34"/>
    <mergeCell ref="C57:D57"/>
    <mergeCell ref="C161:G161"/>
    <mergeCell ref="E118:T118"/>
    <mergeCell ref="C155:D155"/>
    <mergeCell ref="AK189:AL189"/>
    <mergeCell ref="Q142:V142"/>
    <mergeCell ref="M181:N181"/>
    <mergeCell ref="C86:D86"/>
    <mergeCell ref="E70:K70"/>
    <mergeCell ref="L83:Q83"/>
    <mergeCell ref="C58:D58"/>
    <mergeCell ref="AD15:AO15"/>
    <mergeCell ref="X80:BB80"/>
    <mergeCell ref="C100:BB104"/>
    <mergeCell ref="E57:K57"/>
    <mergeCell ref="L52:Q53"/>
    <mergeCell ref="R55:W55"/>
    <mergeCell ref="C15:AB15"/>
    <mergeCell ref="L85:Q85"/>
    <mergeCell ref="C147:J147"/>
    <mergeCell ref="E96:K96"/>
    <mergeCell ref="V161:Z161"/>
    <mergeCell ref="L84:Q84"/>
    <mergeCell ref="C75:D75"/>
    <mergeCell ref="K148:P148"/>
    <mergeCell ref="AI10:AO10"/>
    <mergeCell ref="C148:J148"/>
    <mergeCell ref="R120:T120"/>
    <mergeCell ref="L80:Q80"/>
    <mergeCell ref="AR40:AV40"/>
    <mergeCell ref="R71:W71"/>
    <mergeCell ref="AR34:BB34"/>
    <mergeCell ref="R58:W58"/>
    <mergeCell ref="C70:D70"/>
    <mergeCell ref="X39:AC39"/>
    <mergeCell ref="K143:P143"/>
    <mergeCell ref="AV160:BB161"/>
    <mergeCell ref="R73:W73"/>
    <mergeCell ref="J38:O38"/>
    <mergeCell ref="AB160:AF160"/>
    <mergeCell ref="E158:BB158"/>
    <mergeCell ref="R60:W60"/>
    <mergeCell ref="E60:K60"/>
    <mergeCell ref="C170:D170"/>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E38:AJ38"/>
    <mergeCell ref="AD151:AF151"/>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 ref="C78:D78"/>
    <mergeCell ref="C99:BB99"/>
  </mergeCells>
  <conditionalFormatting sqref="C13">
    <cfRule type="containsBlanks" priority="7" dxfId="0">
      <formula>LEN(TRIM(C13))=0</formula>
    </cfRule>
  </conditionalFormatting>
  <conditionalFormatting sqref="C16">
    <cfRule type="containsBlanks" priority="6" dxfId="0">
      <formula>LEN(TRIM(C16))=0</formula>
    </cfRule>
  </conditionalFormatting>
  <conditionalFormatting sqref="C19 C31 E34 K10 P28 P34 Q22 Q31 X22 X34 AB10 AB19 AC34 AD31 AI10 AQ10 AQ31 AR34">
    <cfRule type="containsBlanks" priority="17" dxfId="0">
      <formula>LEN(TRIM(C10))=0</formula>
    </cfRule>
  </conditionalFormatting>
  <conditionalFormatting sqref="P19">
    <cfRule type="containsBlanks" priority="4" dxfId="0">
      <formula>LEN(TRIM(P19))=0</formula>
    </cfRule>
  </conditionalFormatting>
  <conditionalFormatting sqref="P24">
    <cfRule type="containsBlanks" priority="2" dxfId="0">
      <formula>LEN(TRIM(P24))=0</formula>
    </cfRule>
  </conditionalFormatting>
  <conditionalFormatting sqref="P26">
    <cfRule type="containsBlanks" priority="1" dxfId="0">
      <formula>LEN(TRIM(P26))=0</formula>
    </cfRule>
  </conditionalFormatting>
  <conditionalFormatting sqref="Q39:Q41">
    <cfRule type="containsBlanks" priority="12" dxfId="0">
      <formula>LEN(TRIM(Q39))=0</formula>
    </cfRule>
  </conditionalFormatting>
  <conditionalFormatting sqref="X39:X41">
    <cfRule type="containsBlanks" priority="14" dxfId="0">
      <formula>LEN(TRIM(X39))=0</formula>
    </cfRule>
  </conditionalFormatting>
  <conditionalFormatting sqref="Y46:Z46">
    <cfRule type="containsBlanks" priority="16" dxfId="0">
      <formula>LEN(TRIM(Y46))=0</formula>
    </cfRule>
  </conditionalFormatting>
  <conditionalFormatting sqref="AD16">
    <cfRule type="containsBlanks" priority="5" dxfId="0">
      <formula>LEN(TRIM(AD16))=0</formula>
    </cfRule>
  </conditionalFormatting>
  <conditionalFormatting sqref="J39:J41 AE39:AJ39 AE40:AE42">
    <cfRule type="containsBlanks" priority="18" dxfId="0">
      <formula>LEN(TRIM(J39))=0</formula>
    </cfRule>
  </conditionalFormatting>
  <conditionalFormatting sqref="AL39:AL41">
    <cfRule type="containsBlanks" priority="11" dxfId="0">
      <formula>LEN(TRIM(AL39))=0</formula>
    </cfRule>
  </conditionalFormatting>
  <conditionalFormatting sqref="AM161:AP161">
    <cfRule type="containsBlanks" priority="8" dxfId="0">
      <formula>LEN(TRIM(AM161))=0</formula>
    </cfRule>
  </conditionalFormatting>
  <conditionalFormatting sqref="AP22 AW22">
    <cfRule type="containsBlanks" priority="10" dxfId="0">
      <formula>LEN(TRIM(AP22))=0</formula>
    </cfRule>
  </conditionalFormatting>
  <conditionalFormatting sqref="AQ16">
    <cfRule type="containsBlanks" priority="9" dxfId="0">
      <formula>LEN(TRIM(AQ16))=0</formula>
    </cfRule>
  </conditionalFormatting>
  <conditionalFormatting sqref="AR19">
    <cfRule type="containsBlanks" priority="3" dxfId="0">
      <formula>LEN(TRIM(AR19))=0</formula>
    </cfRule>
  </conditionalFormatting>
  <conditionalFormatting sqref="AR39:AR41 AX39:AX42">
    <cfRule type="containsBlanks" priority="13" dxfId="0">
      <formula>LEN(TRIM(AR39))=0</formula>
    </cfRule>
  </conditionalFormatting>
  <conditionalFormatting sqref="AS46">
    <cfRule type="containsBlanks" priority="15" dxfId="0">
      <formula>LEN(TRIM(AS46))=0</formula>
    </cfRule>
  </conditionalFormatting>
  <dataValidations count="7">
    <dataValidation sqref="V120:BB120" showDropDown="0" showInputMessage="1" showErrorMessage="1" allowBlank="0" type="list">
      <formula1>$A$13:$A$32</formula1>
    </dataValidation>
    <dataValidation sqref="C31" showDropDown="0" showInputMessage="1" showErrorMessage="1" allowBlank="0" type="list">
      <formula1>$A$36:$A$37</formula1>
    </dataValidation>
    <dataValidation sqref="C124:AJ124 C126:AJ126 C128:AJ128 C130:AJ130" showDropDown="0" showInputMessage="1" showErrorMessage="1" allowBlank="0" type="list">
      <formula1>$A$13:$A$26</formula1>
    </dataValidation>
    <dataValidation sqref="C143:J151" showDropDown="0" showInputMessage="1" showErrorMessage="1" allowBlank="0" type="list">
      <formula1>$A$143:$A$156</formula1>
    </dataValidation>
    <dataValidation sqref="K10:Z10" showDropDown="0" showInputMessage="1" showErrorMessage="1" allowBlank="0" type="list">
      <formula1>$A$9:$A$11</formula1>
    </dataValidation>
    <dataValidation sqref="AC34:AP34" showDropDown="0" showInputMessage="1" showErrorMessage="1" allowBlank="0" type="list">
      <formula1>$A$3:$A$8</formula1>
    </dataValidation>
    <dataValidation sqref="C134:D138 C161:G161 J39 J161:N161 P34:V34 P161:T161 Q39 V161:Z161 X34:AA34 X39 Y46:Z46 AB161:AF161 AD31 AD134:AE135 AD138:AE138 AE39:AJ39 AH161:AK161 AL39 AM161:AP161 AR39 AS46 AX39" showDropDown="0" showInputMessage="1" showErrorMessage="1" allowBlank="0" type="list">
      <formula1>$A$1:$A$2</formula1>
    </dataValidation>
  </dataValidations>
  <printOptions horizontalCentered="1" verticalCentered="1"/>
  <pageMargins left="0" right="0" top="0" bottom="0.1968503937007874" header="0" footer="0"/>
  <pageSetup orientation="portrait" paperSize="9" scale="55" fitToHeight="3"/>
  <headerFooter>
    <oddHeader/>
    <oddFooter>&amp;L1.7- o programa de garantia da qualidade é atendido com preenchimento do plano de amostragem&amp;C                                                     1.15 - "OK" (Coletado); "S" (Seco); "O" (Obstruído)&amp;RPágina &amp;P de &amp;N</oddFooter>
    <evenHeader/>
    <evenFooter/>
    <firstHeader/>
    <firstFooter/>
  </headerFooter>
  <rowBreaks count="1" manualBreakCount="1">
    <brk id="105" min="1" max="54" man="1"/>
  </rowBreaks>
</worksheet>
</file>

<file path=xl/worksheets/sheet16.xml><?xml version="1.0" encoding="utf-8"?>
<worksheet xmlns="http://schemas.openxmlformats.org/spreadsheetml/2006/main">
  <sheetPr>
    <tabColor rgb="FF92D050"/>
    <outlinePr summaryBelow="1" summaryRight="1"/>
    <pageSetUpPr/>
  </sheetPr>
  <dimension ref="A4:J18"/>
  <sheetViews>
    <sheetView tabSelected="1" workbookViewId="0">
      <selection activeCell="J18" sqref="J18"/>
    </sheetView>
  </sheetViews>
  <sheetFormatPr baseColWidth="8" defaultRowHeight="12.5"/>
  <cols>
    <col width="30.7265625" customWidth="1" min="1" max="1"/>
    <col width="12.26953125" bestFit="1" customWidth="1" min="3" max="3"/>
  </cols>
  <sheetData>
    <row r="4">
      <c r="A4" t="inlineStr">
        <is>
          <t>INFORMAÇÕES DE CONTATO DO CLIENTE</t>
        </is>
      </c>
    </row>
    <row r="6">
      <c r="A6" t="inlineStr">
        <is>
          <t>RAZÃO SOCIAL:</t>
        </is>
      </c>
      <c r="B6" s="130" t="inlineStr">
        <is>
          <t>RAZÃO SOCIAL</t>
        </is>
      </c>
    </row>
    <row r="8">
      <c r="A8" t="inlineStr">
        <is>
          <t>ENDEREÇO:</t>
        </is>
      </c>
      <c r="B8" s="130" t="inlineStr">
        <is>
          <t>ENDEREÇO</t>
        </is>
      </c>
    </row>
    <row r="10">
      <c r="A10" t="inlineStr">
        <is>
          <t>CONTATO:</t>
        </is>
      </c>
      <c r="B10" s="130" t="inlineStr">
        <is>
          <t>CONTATO</t>
        </is>
      </c>
      <c r="F10" t="inlineStr">
        <is>
          <t>Telefone:</t>
        </is>
      </c>
      <c r="G10" s="130" t="inlineStr">
        <is>
          <t>Telefone</t>
        </is>
      </c>
    </row>
    <row r="12">
      <c r="A12" t="inlineStr">
        <is>
          <t>DADOS DO LOCAL DE ENSAIO</t>
        </is>
      </c>
    </row>
    <row r="14">
      <c r="A14" t="inlineStr">
        <is>
          <t>NOME DO PROJETO:</t>
        </is>
      </c>
      <c r="C14" s="132">
        <f>'SRV-FOR-0130'!C13</f>
        <v/>
      </c>
      <c r="I14" t="inlineStr">
        <is>
          <t>Nº Projeto:</t>
        </is>
      </c>
      <c r="J14" s="131">
        <f>'PM-18'!H6</f>
        <v/>
      </c>
    </row>
    <row r="16">
      <c r="A16" t="inlineStr">
        <is>
          <t>ENDEREÇO:</t>
        </is>
      </c>
      <c r="C16" s="132">
        <f>CONCATENATE('SRV-FOR-0130'!C16," - ", 'SRV-FOR-0130'!AD16," - ", 'SRV-FOR-0130'!AQ16," - ", 'SRV-FOR-0130'!C19," - ",  'SRV-FOR-0130'!P19)</f>
        <v/>
      </c>
    </row>
    <row r="18">
      <c r="A18" t="inlineStr">
        <is>
          <t>PLANO DE AMOSTRAGEM</t>
        </is>
      </c>
      <c r="C18" t="inlineStr">
        <is>
          <t>Formulário:</t>
        </is>
      </c>
      <c r="D18" t="inlineStr">
        <is>
          <t>SRV-FOR-0130</t>
        </is>
      </c>
      <c r="F18" t="inlineStr">
        <is>
          <t>Rev.4</t>
        </is>
      </c>
      <c r="I18" t="inlineStr">
        <is>
          <t>Nº OS:</t>
        </is>
      </c>
      <c r="J18" s="132">
        <f>'SRV-FOR-0130'!C10</f>
        <v/>
      </c>
    </row>
  </sheetData>
  <pageMargins left="0.511811024" right="0.511811024" top="0.787401575" bottom="0.787401575" header="0.31496062" footer="0.31496062"/>
</worksheet>
</file>

<file path=xl/worksheets/sheet2.xml><?xml version="1.0" encoding="utf-8"?>
<worksheet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K31" sqref="K3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18.5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17.65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c r="O26" s="137" t="n"/>
      <c r="P26" s="138" t="n"/>
      <c r="Q26" s="7" t="n"/>
      <c r="R26" s="7" t="n"/>
      <c r="S26" s="136" t="n">
        <v>19.1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PM-19</t>
        </is>
      </c>
      <c r="B30" s="138" t="n"/>
      <c r="C30" s="163" t="inlineStr">
        <is>
          <t>PM-19</t>
        </is>
      </c>
      <c r="D30" s="137" t="n"/>
      <c r="E30" s="138" t="n"/>
      <c r="F30" s="224" t="n">
        <v>0.05</v>
      </c>
      <c r="G30" s="138" t="n"/>
      <c r="H30" s="189" t="n">
        <v>0.3805555555555555</v>
      </c>
      <c r="I30" s="137" t="n"/>
      <c r="J30" s="138" t="n"/>
      <c r="K30" s="189" t="n">
        <v>0.3868055555555556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17.82</v>
      </c>
      <c r="D47" s="138" t="n"/>
      <c r="E47" s="166" t="n">
        <v>8</v>
      </c>
      <c r="F47" s="138" t="n"/>
      <c r="G47" s="161" t="n">
        <v>323.1</v>
      </c>
      <c r="H47" s="138" t="n"/>
      <c r="I47" s="133" t="n">
        <v>2.61</v>
      </c>
      <c r="J47" s="134" t="n"/>
      <c r="K47" s="135" t="n"/>
      <c r="L47" s="133" t="n">
        <v>4.43</v>
      </c>
      <c r="M47" s="135" t="n"/>
      <c r="N47" s="152" t="n">
        <v>23.29</v>
      </c>
      <c r="O47" s="138" t="n"/>
      <c r="P47" s="177" t="n">
        <v>1030</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17.82</v>
      </c>
      <c r="D48" s="138" t="n"/>
      <c r="E48" s="166" t="n">
        <v>8</v>
      </c>
      <c r="F48" s="138" t="n"/>
      <c r="G48" s="161" t="n">
        <v>329.7</v>
      </c>
      <c r="H48" s="138" t="n"/>
      <c r="I48" s="133" t="n">
        <v>2.54</v>
      </c>
      <c r="J48" s="134" t="n"/>
      <c r="K48" s="135" t="n"/>
      <c r="L48" s="133" t="n">
        <v>4.43</v>
      </c>
      <c r="M48" s="135" t="n"/>
      <c r="N48" s="152" t="n">
        <v>23.16</v>
      </c>
      <c r="O48" s="138" t="n"/>
      <c r="P48" s="177" t="n">
        <v>633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17.82</v>
      </c>
      <c r="D49" s="138" t="n"/>
      <c r="E49" s="166" t="n">
        <v>8</v>
      </c>
      <c r="F49" s="138" t="n"/>
      <c r="G49" s="161" t="n">
        <v>339.4</v>
      </c>
      <c r="H49" s="138" t="n"/>
      <c r="I49" s="133" t="n">
        <v>2.41</v>
      </c>
      <c r="J49" s="134" t="n"/>
      <c r="K49" s="135" t="n"/>
      <c r="L49" s="133" t="n">
        <v>4.37</v>
      </c>
      <c r="M49" s="135" t="n"/>
      <c r="N49" s="152" t="n">
        <v>23.53</v>
      </c>
      <c r="O49" s="138" t="n"/>
      <c r="P49" s="177" t="n">
        <v>385</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17.82</v>
      </c>
      <c r="D50" s="138" t="n"/>
      <c r="E50" s="166" t="n">
        <v>8</v>
      </c>
      <c r="F50" s="138" t="n"/>
      <c r="G50" s="161" t="n">
        <v>338.3</v>
      </c>
      <c r="H50" s="138" t="n"/>
      <c r="I50" s="133" t="n">
        <v>2.36</v>
      </c>
      <c r="J50" s="134" t="n"/>
      <c r="K50" s="135" t="n"/>
      <c r="L50" s="133" t="n">
        <v>4.47</v>
      </c>
      <c r="M50" s="135" t="n"/>
      <c r="N50" s="152" t="n">
        <v>23.32</v>
      </c>
      <c r="O50" s="138" t="n"/>
      <c r="P50" s="177" t="n">
        <v>238</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3.xml><?xml version="1.0" encoding="utf-8"?>
<worksheet xmlns="http://schemas.openxmlformats.org/spreadsheetml/2006/main">
  <sheetPr>
    <tabColor rgb="FF92D050"/>
    <outlinePr summaryBelow="1" summaryRight="1"/>
    <pageSetUpPr/>
  </sheetPr>
  <dimension ref="A1:BQ87"/>
  <sheetViews>
    <sheetView showGridLines="0" topLeftCell="A5" zoomScale="90" zoomScaleNormal="90" zoomScaleSheetLayoutView="70" workbookViewId="0">
      <selection activeCell="N19" sqref="N19"/>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31.3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3.26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5.1</v>
      </c>
      <c r="O26" s="137" t="n"/>
      <c r="P26" s="138" t="n"/>
      <c r="Q26" s="7" t="n"/>
      <c r="R26" s="7" t="n"/>
      <c r="S26" s="136" t="n">
        <v>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PM-20</t>
        </is>
      </c>
      <c r="B30" s="138" t="n"/>
      <c r="C30" s="163" t="inlineStr">
        <is>
          <t>PM-20</t>
        </is>
      </c>
      <c r="D30" s="137" t="n"/>
      <c r="E30" s="138" t="n"/>
      <c r="F30" s="224" t="n">
        <v>0.06</v>
      </c>
      <c r="G30" s="138" t="n"/>
      <c r="H30" s="189" t="n">
        <v>0.6805555555555556</v>
      </c>
      <c r="I30" s="137" t="n"/>
      <c r="J30" s="138" t="n"/>
      <c r="K30" s="189" t="n">
        <v>0.6868055555555556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3.46</v>
      </c>
      <c r="D47" s="138" t="n"/>
      <c r="E47" s="166" t="n">
        <v>7</v>
      </c>
      <c r="F47" s="138" t="n"/>
      <c r="G47" s="161" t="n">
        <v>332.5</v>
      </c>
      <c r="H47" s="138" t="n"/>
      <c r="I47" s="133" t="n">
        <v>1.03</v>
      </c>
      <c r="J47" s="134" t="n"/>
      <c r="K47" s="135" t="n"/>
      <c r="L47" s="133" t="n">
        <v>4.51</v>
      </c>
      <c r="M47" s="135" t="n"/>
      <c r="N47" s="152" t="n">
        <v>25.1</v>
      </c>
      <c r="O47" s="138" t="n"/>
      <c r="P47" s="177" t="n">
        <v>10.7</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3.46</v>
      </c>
      <c r="D48" s="138" t="n"/>
      <c r="E48" s="166" t="n">
        <v>7</v>
      </c>
      <c r="F48" s="138" t="n"/>
      <c r="G48" s="161" t="n">
        <v>333.9</v>
      </c>
      <c r="H48" s="138" t="n"/>
      <c r="I48" s="133" t="n">
        <v>1.07</v>
      </c>
      <c r="J48" s="134" t="n"/>
      <c r="K48" s="135" t="n"/>
      <c r="L48" s="133" t="n">
        <v>4.51</v>
      </c>
      <c r="M48" s="135" t="n"/>
      <c r="N48" s="152" t="n">
        <v>25</v>
      </c>
      <c r="O48" s="138" t="n"/>
      <c r="P48" s="177" t="n">
        <v>7.2</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3.46</v>
      </c>
      <c r="D49" s="138" t="n"/>
      <c r="E49" s="166" t="n">
        <v>7</v>
      </c>
      <c r="F49" s="138" t="n"/>
      <c r="G49" s="161" t="n">
        <v>335</v>
      </c>
      <c r="H49" s="138" t="n"/>
      <c r="I49" s="133" t="n">
        <v>1.11</v>
      </c>
      <c r="J49" s="134" t="n"/>
      <c r="K49" s="135" t="n"/>
      <c r="L49" s="133" t="n">
        <v>4.41</v>
      </c>
      <c r="M49" s="135" t="n"/>
      <c r="N49" s="152" t="n">
        <v>24.89</v>
      </c>
      <c r="O49" s="138" t="n"/>
      <c r="P49" s="177" t="n">
        <v>4.66</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3.46</v>
      </c>
      <c r="D50" s="138" t="n"/>
      <c r="E50" s="166" t="n">
        <v>7</v>
      </c>
      <c r="F50" s="138" t="n"/>
      <c r="G50" s="161" t="n">
        <v>338.4</v>
      </c>
      <c r="H50" s="138" t="n"/>
      <c r="I50" s="133" t="n">
        <v>1.19</v>
      </c>
      <c r="J50" s="134" t="n"/>
      <c r="K50" s="135" t="n"/>
      <c r="L50" s="133" t="n">
        <v>4.48</v>
      </c>
      <c r="M50" s="135" t="n"/>
      <c r="N50" s="152" t="n">
        <v>24.76</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tabColor rgb="FF92D050"/>
    <outlinePr summaryBelow="1" summaryRight="1"/>
    <pageSetUpPr/>
  </sheetPr>
  <dimension ref="A1:BQ87"/>
  <sheetViews>
    <sheetView showGridLines="0" topLeftCell="A18" zoomScale="90" zoomScaleNormal="90" zoomScaleSheetLayoutView="70" workbookViewId="0">
      <selection activeCell="A69" sqref="A69:U8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35.9</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10</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3.79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6.04</v>
      </c>
      <c r="O26" s="137" t="n"/>
      <c r="P26" s="138" t="n"/>
      <c r="Q26" s="7" t="n"/>
      <c r="R26" s="7" t="n"/>
      <c r="S26" s="136" t="n">
        <v>6</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PM-10</t>
        </is>
      </c>
      <c r="B30" s="138" t="n"/>
      <c r="C30" s="163" t="inlineStr">
        <is>
          <t>PM-10</t>
        </is>
      </c>
      <c r="D30" s="137" t="n"/>
      <c r="E30" s="138" t="n"/>
      <c r="F30" s="224" t="n">
        <v>0.1</v>
      </c>
      <c r="G30" s="138" t="n"/>
      <c r="H30" s="189" t="n">
        <v>0.5847222222222223</v>
      </c>
      <c r="I30" s="137" t="n"/>
      <c r="J30" s="138" t="n"/>
      <c r="K30" s="189" t="n">
        <v>0.5909722222222222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3.95</v>
      </c>
      <c r="D47" s="138" t="n"/>
      <c r="E47" s="166" t="n">
        <v>847</v>
      </c>
      <c r="F47" s="138" t="n"/>
      <c r="G47" s="161" t="n">
        <v>441.3</v>
      </c>
      <c r="H47" s="138" t="n"/>
      <c r="I47" s="133" t="n">
        <v>3.22</v>
      </c>
      <c r="J47" s="134" t="n"/>
      <c r="K47" s="135" t="n"/>
      <c r="L47" s="133" t="n">
        <v>3.7</v>
      </c>
      <c r="M47" s="135" t="n"/>
      <c r="N47" s="152" t="n">
        <v>26.42</v>
      </c>
      <c r="O47" s="138" t="n"/>
      <c r="P47" s="177" t="n">
        <v>13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3.95</v>
      </c>
      <c r="D48" s="138" t="n"/>
      <c r="E48" s="166" t="n">
        <v>855</v>
      </c>
      <c r="F48" s="138" t="n"/>
      <c r="G48" s="161" t="n">
        <v>440.4</v>
      </c>
      <c r="H48" s="138" t="n"/>
      <c r="I48" s="133" t="n">
        <v>2.8</v>
      </c>
      <c r="J48" s="134" t="n"/>
      <c r="K48" s="135" t="n"/>
      <c r="L48" s="133" t="n">
        <v>3.72</v>
      </c>
      <c r="M48" s="135" t="n"/>
      <c r="N48" s="152" t="n">
        <v>26.11</v>
      </c>
      <c r="O48" s="138" t="n"/>
      <c r="P48" s="177" t="n">
        <v>11.4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3.95</v>
      </c>
      <c r="D49" s="138" t="n"/>
      <c r="E49" s="166" t="n">
        <v>857</v>
      </c>
      <c r="F49" s="138" t="n"/>
      <c r="G49" s="161" t="n">
        <v>444</v>
      </c>
      <c r="H49" s="138" t="n"/>
      <c r="I49" s="133" t="n">
        <v>2.6</v>
      </c>
      <c r="J49" s="134" t="n"/>
      <c r="K49" s="135" t="n"/>
      <c r="L49" s="133" t="n">
        <v>3.72</v>
      </c>
      <c r="M49" s="135" t="n"/>
      <c r="N49" s="152" t="n">
        <v>25.84</v>
      </c>
      <c r="O49" s="138" t="n"/>
      <c r="P49" s="177" t="n">
        <v>11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3.95</v>
      </c>
      <c r="D50" s="138" t="n"/>
      <c r="E50" s="166" t="n">
        <v>856</v>
      </c>
      <c r="F50" s="138" t="n"/>
      <c r="G50" s="161" t="n">
        <v>443.4</v>
      </c>
      <c r="H50" s="138" t="n"/>
      <c r="I50" s="133" t="n">
        <v>2.55</v>
      </c>
      <c r="J50" s="134" t="n"/>
      <c r="K50" s="135" t="n"/>
      <c r="L50" s="133" t="n">
        <v>3.73</v>
      </c>
      <c r="M50" s="135" t="n"/>
      <c r="N50" s="152" t="n">
        <v>25.88</v>
      </c>
      <c r="O50" s="138" t="n"/>
      <c r="P50" s="177" t="n">
        <v>10.1</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inlineStr">
        <is>
          <t>REALIZADO A DUP, PM-10R</t>
        </is>
      </c>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1:BQ87"/>
  <sheetViews>
    <sheetView showGridLines="0" topLeftCell="A24" zoomScale="90" zoomScaleNormal="90" zoomScaleSheetLayoutView="70" workbookViewId="0">
      <selection activeCell="C47" sqref="C47:D4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34.8</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3.88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5.53</v>
      </c>
      <c r="O26" s="137" t="n"/>
      <c r="P26" s="138" t="n"/>
      <c r="Q26" s="7" t="n"/>
      <c r="R26" s="7" t="n"/>
      <c r="S26" s="136" t="n">
        <v>5.52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PM-09</t>
        </is>
      </c>
      <c r="B30" s="138" t="n"/>
      <c r="C30" s="163" t="inlineStr">
        <is>
          <t>PM-09</t>
        </is>
      </c>
      <c r="D30" s="137" t="n"/>
      <c r="E30" s="138" t="n"/>
      <c r="F30" s="224" t="n">
        <v>0.1</v>
      </c>
      <c r="G30" s="138" t="n"/>
      <c r="H30" s="189" t="n">
        <v>0.45625</v>
      </c>
      <c r="I30" s="137" t="n"/>
      <c r="J30" s="138" t="n"/>
      <c r="K30" s="189" t="n">
        <v>0.4625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4.05</v>
      </c>
      <c r="D47" s="138" t="n"/>
      <c r="E47" s="166" t="n">
        <v>315</v>
      </c>
      <c r="F47" s="138" t="n"/>
      <c r="G47" s="161" t="n">
        <v>281.8</v>
      </c>
      <c r="H47" s="138" t="n"/>
      <c r="I47" s="133" t="n">
        <v>4.62</v>
      </c>
      <c r="J47" s="134" t="n"/>
      <c r="K47" s="135" t="n"/>
      <c r="L47" s="133" t="n">
        <v>5.21</v>
      </c>
      <c r="M47" s="135" t="n"/>
      <c r="N47" s="152" t="n">
        <v>25.7</v>
      </c>
      <c r="O47" s="138" t="n"/>
      <c r="P47" s="177" t="n">
        <v>19.2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4.05</v>
      </c>
      <c r="D48" s="138" t="n"/>
      <c r="E48" s="166" t="n">
        <v>311</v>
      </c>
      <c r="F48" s="138" t="n"/>
      <c r="G48" s="161" t="n">
        <v>283.3</v>
      </c>
      <c r="H48" s="138" t="n"/>
      <c r="I48" s="133" t="n">
        <v>4.6</v>
      </c>
      <c r="J48" s="134" t="n"/>
      <c r="K48" s="135" t="n"/>
      <c r="L48" s="133" t="n">
        <v>5.2</v>
      </c>
      <c r="M48" s="135" t="n"/>
      <c r="N48" s="152" t="n">
        <v>25.78</v>
      </c>
      <c r="O48" s="138" t="n"/>
      <c r="P48" s="177" t="n">
        <v>22.3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4.05</v>
      </c>
      <c r="D49" s="138" t="n"/>
      <c r="E49" s="166" t="n">
        <v>305</v>
      </c>
      <c r="F49" s="138" t="n"/>
      <c r="G49" s="161" t="n">
        <v>285.3</v>
      </c>
      <c r="H49" s="138" t="n"/>
      <c r="I49" s="133" t="n">
        <v>4.61</v>
      </c>
      <c r="J49" s="134" t="n"/>
      <c r="K49" s="135" t="n"/>
      <c r="L49" s="133" t="n">
        <v>5.18</v>
      </c>
      <c r="M49" s="135" t="n"/>
      <c r="N49" s="152" t="n">
        <v>25.94</v>
      </c>
      <c r="O49" s="138" t="n"/>
      <c r="P49" s="177" t="n">
        <v>29</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4.05</v>
      </c>
      <c r="D50" s="138" t="n"/>
      <c r="E50" s="166" t="n">
        <v>304</v>
      </c>
      <c r="F50" s="138" t="n"/>
      <c r="G50" s="161" t="n">
        <v>285.9</v>
      </c>
      <c r="H50" s="138" t="n"/>
      <c r="I50" s="133" t="n">
        <v>4.62</v>
      </c>
      <c r="J50" s="134" t="n"/>
      <c r="K50" s="135" t="n"/>
      <c r="L50" s="133" t="n">
        <v>5.18</v>
      </c>
      <c r="M50" s="135" t="n"/>
      <c r="N50" s="152" t="n">
        <v>25.9</v>
      </c>
      <c r="O50" s="138" t="n"/>
      <c r="P50" s="177" t="n">
        <v>32.9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6.xml><?xml version="1.0" encoding="utf-8"?>
<worksheet xmlns="http://schemas.openxmlformats.org/spreadsheetml/2006/main">
  <sheetPr>
    <tabColor rgb="FF92D050"/>
    <outlinePr summaryBelow="1" summaryRight="1"/>
    <pageSetUpPr/>
  </sheetPr>
  <dimension ref="A1:BQ87"/>
  <sheetViews>
    <sheetView showGridLines="0" topLeftCell="A14" zoomScale="90" zoomScaleNormal="90" zoomScaleSheetLayoutView="70" workbookViewId="0">
      <selection activeCell="I14" sqref="I14:L14"/>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29.7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4.61</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6.08</v>
      </c>
      <c r="O26" s="137" t="n"/>
      <c r="P26" s="138" t="n"/>
      <c r="Q26" s="7" t="n"/>
      <c r="R26" s="7" t="n"/>
      <c r="S26" s="136" t="n">
        <v>6.05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PM-12</t>
        </is>
      </c>
      <c r="B30" s="138" t="n"/>
      <c r="C30" s="163" t="inlineStr">
        <is>
          <t>PM-12</t>
        </is>
      </c>
      <c r="D30" s="137" t="n"/>
      <c r="E30" s="138" t="n"/>
      <c r="F30" s="224" t="n">
        <v>0.1</v>
      </c>
      <c r="G30" s="138" t="n"/>
      <c r="H30" s="189" t="n">
        <v>0.4118055555555555</v>
      </c>
      <c r="I30" s="137" t="n"/>
      <c r="J30" s="138" t="n"/>
      <c r="K30" s="189" t="n">
        <v>0.4180555555555556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4.65</v>
      </c>
      <c r="D47" s="138" t="n"/>
      <c r="E47" s="166" t="n">
        <v>21</v>
      </c>
      <c r="F47" s="138" t="n"/>
      <c r="G47" s="161" t="n">
        <v>331</v>
      </c>
      <c r="H47" s="138" t="n"/>
      <c r="I47" s="133" t="n">
        <v>1.82</v>
      </c>
      <c r="J47" s="134" t="n"/>
      <c r="K47" s="135" t="n"/>
      <c r="L47" s="133" t="n">
        <v>4.47</v>
      </c>
      <c r="M47" s="135" t="n"/>
      <c r="N47" s="152" t="n">
        <v>26.51</v>
      </c>
      <c r="O47" s="138" t="n"/>
      <c r="P47" s="177" t="n">
        <v>12.5</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4.65</v>
      </c>
      <c r="D48" s="138" t="n"/>
      <c r="E48" s="166" t="n">
        <v>22</v>
      </c>
      <c r="F48" s="138" t="n"/>
      <c r="G48" s="161" t="n">
        <v>345.3</v>
      </c>
      <c r="H48" s="138" t="n"/>
      <c r="I48" s="133" t="n">
        <v>2.09</v>
      </c>
      <c r="J48" s="134" t="n"/>
      <c r="K48" s="135" t="n"/>
      <c r="L48" s="133" t="n">
        <v>4.35</v>
      </c>
      <c r="M48" s="135" t="n"/>
      <c r="N48" s="152" t="n">
        <v>26.41</v>
      </c>
      <c r="O48" s="138" t="n"/>
      <c r="P48" s="177" t="n">
        <v>4.04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4.65</v>
      </c>
      <c r="D49" s="138" t="n"/>
      <c r="E49" s="166" t="n">
        <v>23</v>
      </c>
      <c r="F49" s="138" t="n"/>
      <c r="G49" s="161" t="n">
        <v>347.8</v>
      </c>
      <c r="H49" s="138" t="n"/>
      <c r="I49" s="133" t="n">
        <v>2.16</v>
      </c>
      <c r="J49" s="134" t="n"/>
      <c r="K49" s="135" t="n"/>
      <c r="L49" s="133" t="n">
        <v>4.32</v>
      </c>
      <c r="M49" s="135" t="n"/>
      <c r="N49" s="152" t="n">
        <v>26.43</v>
      </c>
      <c r="O49" s="138" t="n"/>
      <c r="P49" s="177" t="n">
        <v>3.41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4.65</v>
      </c>
      <c r="D50" s="138" t="n"/>
      <c r="E50" s="166" t="n">
        <v>22</v>
      </c>
      <c r="F50" s="138" t="n"/>
      <c r="G50" s="161" t="n">
        <v>349</v>
      </c>
      <c r="H50" s="138" t="n"/>
      <c r="I50" s="133" t="n">
        <v>2.23</v>
      </c>
      <c r="J50" s="134" t="n"/>
      <c r="K50" s="135" t="n"/>
      <c r="L50" s="133" t="n">
        <v>4.31</v>
      </c>
      <c r="M50" s="135" t="n"/>
      <c r="N50" s="152" t="n">
        <v>26.4</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7.xml><?xml version="1.0" encoding="utf-8"?>
<worksheet xmlns="http://schemas.openxmlformats.org/spreadsheetml/2006/main">
  <sheetPr>
    <tabColor rgb="FF92D050"/>
    <outlinePr summaryBelow="1" summaryRight="1"/>
    <pageSetUpPr/>
  </sheetPr>
  <dimension ref="A1:BQ87"/>
  <sheetViews>
    <sheetView showGridLines="0" topLeftCell="A16" zoomScale="90" zoomScaleNormal="90" zoomScaleSheetLayoutView="70" workbookViewId="0">
      <selection activeCell="N50" sqref="N50:O50"/>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5.16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7.08</v>
      </c>
      <c r="O26" s="137" t="n"/>
      <c r="P26" s="138" t="n"/>
      <c r="Q26" s="7" t="n"/>
      <c r="R26" s="7" t="n"/>
      <c r="S26" s="136" t="n">
        <v>7.08</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PM-13</t>
        </is>
      </c>
      <c r="B30" s="138" t="n"/>
      <c r="C30" s="163" t="inlineStr">
        <is>
          <t>PM-13</t>
        </is>
      </c>
      <c r="D30" s="137" t="n"/>
      <c r="E30" s="138" t="n"/>
      <c r="F30" s="224" t="n">
        <v>0.1</v>
      </c>
      <c r="G30" s="138" t="n"/>
      <c r="H30" s="189" t="n">
        <v>0.35625</v>
      </c>
      <c r="I30" s="137" t="n"/>
      <c r="J30" s="138" t="n"/>
      <c r="K30" s="189" t="n">
        <v>0.3625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5.28</v>
      </c>
      <c r="D47" s="138" t="n"/>
      <c r="E47" s="166" t="n">
        <v>28</v>
      </c>
      <c r="F47" s="138" t="n"/>
      <c r="G47" s="161" t="n">
        <v>344.5</v>
      </c>
      <c r="H47" s="138" t="n"/>
      <c r="I47" s="133" t="n">
        <v>4.26</v>
      </c>
      <c r="J47" s="134" t="n"/>
      <c r="K47" s="135" t="n"/>
      <c r="L47" s="133" t="n">
        <v>4.35</v>
      </c>
      <c r="M47" s="135" t="n"/>
      <c r="N47" s="152" t="n">
        <v>24.36</v>
      </c>
      <c r="O47" s="138" t="n"/>
      <c r="P47" s="177" t="n">
        <v>2.32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5.28</v>
      </c>
      <c r="D48" s="138" t="n"/>
      <c r="E48" s="166" t="n">
        <v>28</v>
      </c>
      <c r="F48" s="138" t="n"/>
      <c r="G48" s="161" t="n">
        <v>351.7</v>
      </c>
      <c r="H48" s="138" t="n"/>
      <c r="I48" s="133" t="n">
        <v>4.36</v>
      </c>
      <c r="J48" s="134" t="n"/>
      <c r="K48" s="135" t="n"/>
      <c r="L48" s="133" t="n">
        <v>4.31</v>
      </c>
      <c r="M48" s="135" t="n"/>
      <c r="N48" s="152" t="n">
        <v>24.35</v>
      </c>
      <c r="O48" s="138" t="n"/>
      <c r="P48" s="177" t="n">
        <v>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5.28</v>
      </c>
      <c r="D49" s="138" t="n"/>
      <c r="E49" s="166" t="n">
        <v>29</v>
      </c>
      <c r="F49" s="138" t="n"/>
      <c r="G49" s="161" t="n">
        <v>352.5</v>
      </c>
      <c r="H49" s="138" t="n"/>
      <c r="I49" s="133" t="n">
        <v>4.35</v>
      </c>
      <c r="J49" s="134" t="n"/>
      <c r="K49" s="135" t="n"/>
      <c r="L49" s="133" t="n">
        <v>4.3</v>
      </c>
      <c r="M49" s="135" t="n"/>
      <c r="N49" s="152" t="n">
        <v>24.39</v>
      </c>
      <c r="O49" s="138" t="n"/>
      <c r="P49" s="177" t="n">
        <v>2.24</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5.28</v>
      </c>
      <c r="D50" s="138" t="n"/>
      <c r="E50" s="166" t="n">
        <v>28</v>
      </c>
      <c r="F50" s="138" t="n"/>
      <c r="G50" s="161" t="n">
        <v>351.1</v>
      </c>
      <c r="H50" s="138" t="n"/>
      <c r="I50" s="133" t="n">
        <v>4.36</v>
      </c>
      <c r="J50" s="134" t="n"/>
      <c r="K50" s="135" t="n"/>
      <c r="L50" s="133" t="n">
        <v>4.29</v>
      </c>
      <c r="M50" s="135" t="n"/>
      <c r="N50" s="152" t="n">
        <v>24.38</v>
      </c>
      <c r="O50" s="138" t="n"/>
      <c r="P50" s="177" t="n">
        <v>1.58</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BQ87"/>
  <sheetViews>
    <sheetView showGridLines="0" topLeftCell="D13"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12.29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15.08</v>
      </c>
      <c r="O26" s="137" t="n"/>
      <c r="P26" s="138" t="n"/>
      <c r="Q26" s="7" t="n"/>
      <c r="R26" s="7" t="n"/>
      <c r="S26" s="136" t="n">
        <v>15.1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PM-08</t>
        </is>
      </c>
      <c r="B30" s="138" t="n"/>
      <c r="C30" s="163" t="inlineStr">
        <is>
          <t>PM-08</t>
        </is>
      </c>
      <c r="D30" s="137" t="n"/>
      <c r="E30" s="138" t="n"/>
      <c r="F30" s="224" t="n">
        <v>0.12</v>
      </c>
      <c r="G30" s="138" t="n"/>
      <c r="H30" s="189" t="n">
        <v>0.6944444444444444</v>
      </c>
      <c r="I30" s="137" t="n"/>
      <c r="J30" s="138" t="n"/>
      <c r="K30" s="189" t="n">
        <v>0.7006944444444444</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12.33</v>
      </c>
      <c r="D47" s="138" t="n"/>
      <c r="E47" s="166" t="n">
        <v>40</v>
      </c>
      <c r="F47" s="138" t="n"/>
      <c r="G47" s="161" t="n">
        <v>331.5</v>
      </c>
      <c r="H47" s="138" t="n"/>
      <c r="I47" s="133" t="n">
        <v>1.94</v>
      </c>
      <c r="J47" s="134" t="n"/>
      <c r="K47" s="135" t="n"/>
      <c r="L47" s="133" t="n">
        <v>4.55</v>
      </c>
      <c r="M47" s="135" t="n"/>
      <c r="N47" s="152" t="n">
        <v>23.95</v>
      </c>
      <c r="O47" s="138" t="n"/>
      <c r="P47" s="177" t="n">
        <v>127</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12.33</v>
      </c>
      <c r="D48" s="138" t="n"/>
      <c r="E48" s="166" t="n">
        <v>40</v>
      </c>
      <c r="F48" s="138" t="n"/>
      <c r="G48" s="161" t="n">
        <v>339.6</v>
      </c>
      <c r="H48" s="138" t="n"/>
      <c r="I48" s="133" t="n">
        <v>1.95</v>
      </c>
      <c r="J48" s="134" t="n"/>
      <c r="K48" s="135" t="n"/>
      <c r="L48" s="133" t="n">
        <v>4.59</v>
      </c>
      <c r="M48" s="135" t="n"/>
      <c r="N48" s="152" t="n">
        <v>24.09</v>
      </c>
      <c r="O48" s="138" t="n"/>
      <c r="P48" s="177" t="n">
        <v>121</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12.33</v>
      </c>
      <c r="D49" s="138" t="n"/>
      <c r="E49" s="166" t="n">
        <v>41</v>
      </c>
      <c r="F49" s="138" t="n"/>
      <c r="G49" s="161" t="n">
        <v>327.2</v>
      </c>
      <c r="H49" s="138" t="n"/>
      <c r="I49" s="133" t="n">
        <v>2.15</v>
      </c>
      <c r="J49" s="134" t="n"/>
      <c r="K49" s="135" t="n"/>
      <c r="L49" s="133" t="n">
        <v>4.6</v>
      </c>
      <c r="M49" s="135" t="n"/>
      <c r="N49" s="152" t="n">
        <v>24.06</v>
      </c>
      <c r="O49" s="138" t="n"/>
      <c r="P49" s="177" t="n">
        <v>130</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12.33</v>
      </c>
      <c r="D50" s="138" t="n"/>
      <c r="E50" s="166" t="n">
        <v>41</v>
      </c>
      <c r="F50" s="138" t="n"/>
      <c r="G50" s="161" t="n">
        <v>329.5</v>
      </c>
      <c r="H50" s="138" t="n"/>
      <c r="I50" s="133" t="n">
        <v>2.11</v>
      </c>
      <c r="J50" s="134" t="n"/>
      <c r="K50" s="135" t="n"/>
      <c r="L50" s="133" t="n">
        <v>4.59</v>
      </c>
      <c r="M50" s="135" t="n"/>
      <c r="N50" s="152" t="n">
        <v>23.96</v>
      </c>
      <c r="O50" s="138" t="n"/>
      <c r="P50" s="177" t="n">
        <v>127</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9.xml><?xml version="1.0" encoding="utf-8"?>
<worksheet xmlns="http://schemas.openxmlformats.org/spreadsheetml/2006/main">
  <sheetPr>
    <tabColor rgb="FF92D050"/>
    <outlinePr summaryBelow="1" summaryRight="1"/>
    <pageSetUpPr/>
  </sheetPr>
  <dimension ref="A1:BQ87"/>
  <sheetViews>
    <sheetView showGridLines="0" topLeftCell="E14" zoomScale="90" zoomScaleNormal="90" zoomScaleSheetLayoutView="70" workbookViewId="0">
      <selection activeCell="P55" sqref="P55:R55"/>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2.16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4.61</v>
      </c>
      <c r="O26" s="137" t="n"/>
      <c r="P26" s="138" t="n"/>
      <c r="Q26" s="7" t="n"/>
      <c r="R26" s="7" t="n"/>
      <c r="S26" s="136" t="n">
        <v>4.62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PM-14</t>
        </is>
      </c>
      <c r="B30" s="138" t="n"/>
      <c r="C30" s="163" t="inlineStr">
        <is>
          <t>PM-14</t>
        </is>
      </c>
      <c r="D30" s="137" t="n"/>
      <c r="E30" s="138" t="n"/>
      <c r="F30" s="224" t="n">
        <v>0.15</v>
      </c>
      <c r="G30" s="138" t="n"/>
      <c r="H30" s="189" t="n">
        <v>0.6444444444444445</v>
      </c>
      <c r="I30" s="137" t="n"/>
      <c r="J30" s="138" t="n"/>
      <c r="K30" s="189" t="n">
        <v>0.6506944444444445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2.29</v>
      </c>
      <c r="D47" s="138" t="n"/>
      <c r="E47" s="166" t="n">
        <v>9</v>
      </c>
      <c r="F47" s="138" t="n"/>
      <c r="G47" s="161" t="n">
        <v>322.7</v>
      </c>
      <c r="H47" s="138" t="n"/>
      <c r="I47" s="133" t="n">
        <v>1.65</v>
      </c>
      <c r="J47" s="134" t="n"/>
      <c r="K47" s="135" t="n"/>
      <c r="L47" s="133" t="n">
        <v>4.59</v>
      </c>
      <c r="M47" s="135" t="n"/>
      <c r="N47" s="152" t="n">
        <v>24.89</v>
      </c>
      <c r="O47" s="138" t="n"/>
      <c r="P47" s="177" t="n">
        <v>5.51</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2.29</v>
      </c>
      <c r="D48" s="138" t="n"/>
      <c r="E48" s="166" t="n">
        <v>11</v>
      </c>
      <c r="F48" s="138" t="n"/>
      <c r="G48" s="161" t="n">
        <v>333</v>
      </c>
      <c r="H48" s="138" t="n"/>
      <c r="I48" s="133" t="n">
        <v>1.72</v>
      </c>
      <c r="J48" s="134" t="n"/>
      <c r="K48" s="135" t="n"/>
      <c r="L48" s="133" t="n">
        <v>4.51</v>
      </c>
      <c r="M48" s="135" t="n"/>
      <c r="N48" s="152" t="n">
        <v>24.8</v>
      </c>
      <c r="O48" s="138" t="n"/>
      <c r="P48" s="177" t="n">
        <v>2.97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2.29</v>
      </c>
      <c r="D49" s="138" t="n"/>
      <c r="E49" s="166" t="n">
        <v>12</v>
      </c>
      <c r="F49" s="138" t="n"/>
      <c r="G49" s="161" t="n">
        <v>338.3</v>
      </c>
      <c r="H49" s="138" t="n"/>
      <c r="I49" s="133" t="n">
        <v>1.8</v>
      </c>
      <c r="J49" s="134" t="n"/>
      <c r="K49" s="135" t="n"/>
      <c r="L49" s="133" t="n">
        <v>4.45</v>
      </c>
      <c r="M49" s="135" t="n"/>
      <c r="N49" s="152" t="n">
        <v>24.85</v>
      </c>
      <c r="O49" s="138" t="n"/>
      <c r="P49" s="177" t="n">
        <v>2.43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2.29</v>
      </c>
      <c r="D50" s="138" t="n"/>
      <c r="E50" s="166" t="n">
        <v>12</v>
      </c>
      <c r="F50" s="138" t="n"/>
      <c r="G50" s="161" t="n">
        <v>342.1</v>
      </c>
      <c r="H50" s="138" t="n"/>
      <c r="I50" s="133" t="n">
        <v>1.87</v>
      </c>
      <c r="J50" s="134" t="n"/>
      <c r="K50" s="135" t="n"/>
      <c r="L50" s="133" t="n">
        <v>4.42</v>
      </c>
      <c r="M50" s="135" t="n"/>
      <c r="N50" s="152" t="n">
        <v>24.92</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Paulo Henrique</dc:creator>
  <dcterms:created xmlns:dcterms="http://purl.org/dc/terms/" xmlns:xsi="http://www.w3.org/2001/XMLSchema-instance" xsi:type="dcterms:W3CDTF">2022-07-04T14:21:43Z</dcterms:created>
  <dcterms:modified xmlns:dcterms="http://purl.org/dc/terms/" xmlns:xsi="http://www.w3.org/2001/XMLSchema-instance" xsi:type="dcterms:W3CDTF">2023-11-08T14:45:54Z</dcterms:modified>
  <cp:lastModifiedBy>Henrique Canhadas</cp:lastModifiedBy>
  <cp:lastPrinted>2023-09-29T14:42:56Z</cp:lastPrinted>
</cp:coreProperties>
</file>