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comments/comment10.xml" ContentType="application/vnd.openxmlformats-officedocument.spreadsheetml.comments+xml"/>
  <Override PartName="/xl/worksheets/sheet11.xml" ContentType="application/vnd.openxmlformats-officedocument.spreadsheetml.worksheet+xml"/>
  <Override PartName="/xl/comments/comment11.xml" ContentType="application/vnd.openxmlformats-officedocument.spreadsheetml.comments+xml"/>
  <Override PartName="/xl/worksheets/sheet12.xml" ContentType="application/vnd.openxmlformats-officedocument.spreadsheetml.worksheet+xml"/>
  <Override PartName="/xl/comments/comment12.xml" ContentType="application/vnd.openxmlformats-officedocument.spreadsheetml.comments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3176" tabRatio="600" firstSheet="1" activeTab="12" autoFilterDateGrouping="1"/>
  </bookViews>
  <sheets>
    <sheet name="ASP" sheetId="1" state="visible" r:id="rId1"/>
    <sheet name="BE-01" sheetId="2" state="visible" r:id="rId2"/>
    <sheet name="BV-01" sheetId="3" state="visible" r:id="rId3"/>
    <sheet name="Dup-01" sheetId="4" state="visible" r:id="rId4"/>
    <sheet name="BC-01" sheetId="5" state="visible" r:id="rId5"/>
    <sheet name="PMN-03" sheetId="6" state="visible" r:id="rId6"/>
    <sheet name="Dup-02" sheetId="7" state="visible" r:id="rId7"/>
    <sheet name="PMN-02" sheetId="8" state="visible" r:id="rId8"/>
    <sheet name="PM-06" sheetId="9" state="visible" r:id="rId9"/>
    <sheet name="PM-05" sheetId="10" state="visible" r:id="rId10"/>
    <sheet name="PM-04" sheetId="11" state="visible" r:id="rId11"/>
    <sheet name="TestePY" sheetId="12" state="visible" r:id="rId12"/>
    <sheet name="FINAL" sheetId="13" state="visible" r:id="rId13"/>
  </sheets>
  <definedNames>
    <definedName name="_xlnm.Print_Area" localSheetId="0">'ASP'!$A$1:$AT$87</definedName>
    <definedName name="_xlnm.Print_Area" localSheetId="1">'BE-01'!$A$1:$AT$87</definedName>
    <definedName name="_xlnm.Print_Area" localSheetId="2">'BV-01'!$A$1:$AT$87</definedName>
    <definedName name="_xlnm.Print_Area" localSheetId="3">'Dup-01'!$A$1:$AT$87</definedName>
    <definedName name="_xlnm.Print_Area" localSheetId="4">'BC-01'!$A$1:$AT$87</definedName>
    <definedName name="_xlnm.Print_Area" localSheetId="5">'PMN-03'!$A$1:$AT$87</definedName>
    <definedName name="_xlnm.Print_Area" localSheetId="6">'Dup-02'!$A$1:$AT$87</definedName>
    <definedName name="_xlnm.Print_Area" localSheetId="7">'PMN-02'!$A$1:$AT$87</definedName>
    <definedName name="_xlnm.Print_Area" localSheetId="8">'PM-06'!$A$1:$AT$87</definedName>
    <definedName name="_xlnm.Print_Area" localSheetId="9">'PM-05'!$A$1:$AT$87</definedName>
    <definedName name="_xlnm.Print_Area" localSheetId="10">'PM-04'!$A$1:$AT$87</definedName>
    <definedName name="_xlnm.Print_Area" localSheetId="11">'TestePY'!$A$1:$AT$87</definedName>
    <definedName name="_xlnm.Print_Area" localSheetId="12">'FINAL'!$A$1:$K$140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00000"/>
    <numFmt numFmtId="165" formatCode="0.0"/>
    <numFmt numFmtId="166" formatCode="[$-F400]h:mm:ss\ AM/PM"/>
    <numFmt numFmtId="167" formatCode="0.000"/>
  </numFmts>
  <fonts count="17">
    <font>
      <name val="Arial"/>
      <family val="2"/>
      <sz val="10"/>
    </font>
    <font>
      <name val="Calibri"/>
      <family val="2"/>
      <sz val="12"/>
      <scheme val="minor"/>
    </font>
    <font>
      <name val="Calibri"/>
      <family val="2"/>
      <sz val="20"/>
      <scheme val="minor"/>
    </font>
    <font>
      <name val="Calibri"/>
      <family val="2"/>
      <b val="1"/>
      <sz val="12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  <font>
      <name val="Calibri"/>
      <family val="2"/>
      <sz val="12"/>
    </font>
    <font>
      <name val="Calibri"/>
      <family val="2"/>
      <b val="1"/>
      <sz val="12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sz val="10"/>
    </font>
    <font>
      <name val="Arial"/>
      <family val="2"/>
      <color rgb="FFFF0000"/>
      <sz val="10"/>
    </font>
    <font>
      <name val="Calibri"/>
      <family val="2"/>
      <color rgb="FFFF0000"/>
      <sz val="8"/>
      <scheme val="minor"/>
    </font>
    <font>
      <name val="Calibri"/>
      <family val="2"/>
      <color rgb="FF000000"/>
      <sz val="11"/>
    </font>
    <font>
      <name val="Arial"/>
      <family val="2"/>
      <b val="1"/>
      <sz val="20"/>
    </font>
    <font>
      <name val="Arial"/>
      <family val="2"/>
      <color theme="1"/>
      <sz val="10"/>
    </font>
  </fonts>
  <fills count="10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pivotButton="0" quotePrefix="0" xfId="0"/>
    <xf numFmtId="0" fontId="1" fillId="3" borderId="0" applyAlignment="1" applyProtection="1" pivotButton="0" quotePrefix="0" xfId="0">
      <alignment horizontal="center" vertical="center"/>
      <protection locked="0" hidden="0"/>
    </xf>
    <xf numFmtId="0" fontId="1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/>
      <protection locked="0" hidden="0"/>
    </xf>
    <xf numFmtId="0" fontId="1" fillId="3" borderId="7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3" borderId="9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3" fillId="3" borderId="3" applyAlignment="1" applyProtection="1" pivotButton="0" quotePrefix="0" xfId="0">
      <alignment horizontal="center" vertical="center"/>
      <protection locked="0" hidden="0"/>
    </xf>
    <xf numFmtId="0" fontId="1" fillId="3" borderId="5" applyAlignment="1" applyProtection="1" pivotButton="0" quotePrefix="0" xfId="0">
      <alignment horizontal="center" vertical="center" wrapText="1"/>
      <protection locked="0" hidden="0"/>
    </xf>
    <xf numFmtId="0" fontId="1" fillId="3" borderId="2" applyAlignment="1" applyProtection="1" pivotButton="0" quotePrefix="0" xfId="0">
      <alignment horizontal="center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vertical="center"/>
      <protection locked="0" hidden="0"/>
    </xf>
    <xf numFmtId="164" fontId="5" fillId="0" borderId="0" applyAlignment="1" applyProtection="1" pivotButton="0" quotePrefix="0" xfId="0">
      <alignment horizontal="center" vertical="center"/>
      <protection locked="0" hidden="0"/>
    </xf>
    <xf numFmtId="0" fontId="5" fillId="0" borderId="0" applyAlignment="1" applyProtection="1" pivotButton="0" quotePrefix="0" xfId="0">
      <alignment horizontal="center" vertical="center"/>
      <protection locked="0" hidden="0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vertical="center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3" fillId="5" borderId="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5" borderId="0" applyAlignment="1" applyProtection="1" pivotButton="0" quotePrefix="0" xfId="0">
      <alignment horizontal="center" vertical="center"/>
      <protection locked="0" hidden="0"/>
    </xf>
    <xf numFmtId="0" fontId="10" fillId="3" borderId="1" applyAlignment="1" applyProtection="1" pivotButton="0" quotePrefix="0" xfId="0">
      <alignment horizontal="center" vertical="center"/>
      <protection locked="0" hidden="0"/>
    </xf>
    <xf numFmtId="0" fontId="9" fillId="3" borderId="0" applyAlignment="1" applyProtection="1" pivotButton="0" quotePrefix="0" xfId="0">
      <alignment horizontal="center" vertical="center"/>
      <protection locked="0" hidden="0"/>
    </xf>
    <xf numFmtId="0" fontId="9" fillId="3" borderId="1" applyAlignment="1" applyProtection="1" pivotButton="0" quotePrefix="0" xfId="0">
      <alignment horizontal="center" vertical="center" wrapText="1"/>
      <protection locked="0" hidden="0"/>
    </xf>
    <xf numFmtId="0" fontId="9" fillId="3" borderId="1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 wrapText="1"/>
      <protection locked="0" hidden="0"/>
    </xf>
    <xf numFmtId="0" fontId="9" fillId="3" borderId="4" applyAlignment="1" applyProtection="1" pivotButton="0" quotePrefix="0" xfId="0">
      <alignment horizontal="center" vertical="center"/>
      <protection locked="0" hidden="0"/>
    </xf>
    <xf numFmtId="0" fontId="10" fillId="3" borderId="4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" fontId="3" fillId="0" borderId="2" applyAlignment="1" applyProtection="1" pivotButton="0" quotePrefix="0" xfId="0">
      <alignment horizontal="center" vertical="center" wrapText="1"/>
      <protection locked="0" hidden="0"/>
    </xf>
    <xf numFmtId="1" fontId="3" fillId="0" borderId="3" applyAlignment="1" applyProtection="1" pivotButton="0" quotePrefix="0" xfId="0">
      <alignment horizontal="center" vertical="center" wrapText="1"/>
      <protection locked="0" hidden="0"/>
    </xf>
    <xf numFmtId="2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5" applyAlignment="1" applyProtection="1" pivotButton="0" quotePrefix="0" xfId="0">
      <alignment horizontal="center" vertical="center"/>
      <protection locked="0" hidden="0"/>
    </xf>
    <xf numFmtId="0" fontId="3" fillId="3" borderId="16" applyAlignment="1" applyProtection="1" pivotButton="0" quotePrefix="0" xfId="0">
      <alignment horizontal="center" vertical="center"/>
      <protection locked="0" hidden="0"/>
    </xf>
    <xf numFmtId="0" fontId="6" fillId="3" borderId="0" applyAlignment="1" applyProtection="1" pivotButton="0" quotePrefix="0" xfId="0">
      <alignment horizontal="center" vertical="center"/>
      <protection locked="0" hidden="0"/>
    </xf>
    <xf numFmtId="0" fontId="7" fillId="3" borderId="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/>
      <protection locked="0" hidden="0"/>
    </xf>
    <xf numFmtId="0" fontId="3" fillId="3" borderId="1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3" fillId="3" borderId="10" applyAlignment="1" applyProtection="1" pivotButton="0" quotePrefix="0" xfId="0">
      <alignment horizontal="center" vertical="center" wrapText="1"/>
      <protection locked="0" hidden="0"/>
    </xf>
    <xf numFmtId="0" fontId="3" fillId="3" borderId="12" applyAlignment="1" applyProtection="1" pivotButton="0" quotePrefix="0" xfId="0">
      <alignment horizontal="center" vertical="center" wrapText="1"/>
      <protection locked="0" hidden="0"/>
    </xf>
    <xf numFmtId="0" fontId="3" fillId="3" borderId="11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10" applyAlignment="1" applyProtection="1" pivotButton="0" quotePrefix="0" xfId="0">
      <alignment horizontal="center" vertical="center" wrapText="1"/>
      <protection locked="0" hidden="0"/>
    </xf>
    <xf numFmtId="0" fontId="1" fillId="3" borderId="11" applyAlignment="1" applyProtection="1" pivotButton="0" quotePrefix="0" xfId="0">
      <alignment horizontal="center" vertical="center" wrapText="1"/>
      <protection locked="0" hidden="0"/>
    </xf>
    <xf numFmtId="0" fontId="1" fillId="3" borderId="6" applyAlignment="1" applyProtection="1" pivotButton="0" quotePrefix="0" xfId="0">
      <alignment horizontal="center" vertical="center" wrapText="1"/>
      <protection locked="0" hidden="0"/>
    </xf>
    <xf numFmtId="0" fontId="1" fillId="3" borderId="0" applyAlignment="1" applyProtection="1" pivotButton="0" quotePrefix="0" xfId="0">
      <alignment horizontal="center" vertical="center" wrapText="1"/>
      <protection locked="0" hidden="0"/>
    </xf>
    <xf numFmtId="0" fontId="1" fillId="3" borderId="7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4" applyAlignment="1" applyProtection="1" pivotButton="0" quotePrefix="0" xfId="0">
      <alignment horizontal="center" vertical="center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3" fillId="3" borderId="2" applyAlignment="1" applyProtection="1" pivotButton="0" quotePrefix="0" xfId="0">
      <alignment horizontal="center" vertical="center" wrapText="1"/>
      <protection locked="0" hidden="0"/>
    </xf>
    <xf numFmtId="0" fontId="3" fillId="3" borderId="3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center"/>
    </xf>
    <xf numFmtId="14" fontId="13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 vertical="center"/>
    </xf>
    <xf numFmtId="14" fontId="13" fillId="0" borderId="0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0" fillId="8" borderId="4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7" borderId="10" applyAlignment="1" pivotButton="0" quotePrefix="0" xfId="0">
      <alignment horizontal="center" vertical="center"/>
    </xf>
    <xf numFmtId="0" fontId="12" fillId="0" borderId="11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7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 wrapText="1"/>
    </xf>
    <xf numFmtId="0" fontId="0" fillId="7" borderId="4" applyAlignment="1" pivotButton="0" quotePrefix="0" xfId="0">
      <alignment horizontal="center" vertical="center" wrapText="1"/>
    </xf>
    <xf numFmtId="14" fontId="0" fillId="0" borderId="4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14" fontId="16" fillId="2" borderId="4" applyAlignment="1" pivotButton="0" quotePrefix="0" xfId="0">
      <alignment horizontal="center" vertical="center"/>
    </xf>
    <xf numFmtId="20" fontId="16" fillId="2" borderId="4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4" fontId="16" fillId="0" borderId="4" applyAlignment="1" pivotButton="0" quotePrefix="0" xfId="0">
      <alignment horizontal="center" vertical="center"/>
    </xf>
    <xf numFmtId="20" fontId="16" fillId="0" borderId="4" applyAlignment="1" pivotButton="0" quotePrefix="0" xfId="0">
      <alignment horizontal="center" vertical="center"/>
    </xf>
    <xf numFmtId="2" fontId="3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2" fontId="5" fillId="0" borderId="4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" fontId="3" fillId="4" borderId="4" applyAlignment="1" pivotButton="0" quotePrefix="0" xfId="0">
      <alignment horizontal="center" vertical="center" wrapText="1"/>
    </xf>
    <xf numFmtId="0" fontId="0" fillId="0" borderId="11" pivotButton="0" quotePrefix="0" xfId="0"/>
    <xf numFmtId="2" fontId="1" fillId="3" borderId="14" applyAlignment="1" applyProtection="1" pivotButton="0" quotePrefix="0" xfId="0">
      <alignment horizontal="center" vertical="center"/>
      <protection locked="0" hidden="0"/>
    </xf>
    <xf numFmtId="0" fontId="9" fillId="4" borderId="14" applyAlignment="1" applyProtection="1" pivotButton="0" quotePrefix="0" xfId="0">
      <alignment horizontal="center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5" fillId="4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/>
      <protection locked="0" hidden="0"/>
    </xf>
    <xf numFmtId="0" fontId="0" fillId="0" borderId="8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2" fontId="3" fillId="0" borderId="4" applyAlignment="1" applyProtection="1" pivotButton="0" quotePrefix="0" xfId="0">
      <alignment horizontal="center" vertical="center" wrapText="1"/>
      <protection locked="0" hidden="0"/>
    </xf>
    <xf numFmtId="0" fontId="5" fillId="0" borderId="4" applyAlignment="1" pivotButton="0" quotePrefix="0" xfId="0">
      <alignment horizontal="center" wrapText="1"/>
    </xf>
    <xf numFmtId="0" fontId="0" fillId="0" borderId="12" pivotButton="0" quotePrefix="0" xfId="0"/>
    <xf numFmtId="0" fontId="4" fillId="4" borderId="17" applyAlignment="1" applyProtection="1" pivotButton="0" quotePrefix="0" xfId="0">
      <alignment horizontal="center" vertical="center" wrapText="1"/>
      <protection locked="0" hidden="0"/>
    </xf>
    <xf numFmtId="0" fontId="4" fillId="5" borderId="4" applyAlignment="1" pivotButton="0" quotePrefix="0" xfId="0">
      <alignment horizontal="center" vertical="center"/>
    </xf>
    <xf numFmtId="2" fontId="1" fillId="3" borderId="4" applyAlignment="1" applyProtection="1" pivotButton="0" quotePrefix="0" xfId="0">
      <alignment horizontal="center" vertical="center"/>
      <protection locked="0" hidden="0"/>
    </xf>
    <xf numFmtId="165" fontId="1" fillId="3" borderId="4" applyAlignment="1" applyProtection="1" pivotButton="0" quotePrefix="0" xfId="0">
      <alignment horizontal="center" vertical="center"/>
      <protection locked="0" hidden="0"/>
    </xf>
    <xf numFmtId="0" fontId="11" fillId="0" borderId="4" applyAlignment="1" applyProtection="1" pivotButton="0" quotePrefix="0" xfId="0">
      <alignment horizontal="center"/>
      <protection locked="0" hidden="0"/>
    </xf>
    <xf numFmtId="0" fontId="1" fillId="2" borderId="1" applyAlignment="1" applyProtection="1" pivotButton="0" quotePrefix="0" xfId="0">
      <alignment horizontal="right" vertical="center"/>
      <protection locked="0" hidden="0"/>
    </xf>
    <xf numFmtId="165" fontId="3" fillId="0" borderId="4" applyAlignment="1" applyProtection="1" pivotButton="0" quotePrefix="0" xfId="0">
      <alignment horizontal="center" vertical="center" wrapText="1"/>
      <protection locked="0" hidden="0"/>
    </xf>
    <xf numFmtId="0" fontId="4" fillId="4" borderId="4" applyAlignment="1" applyProtection="1" pivotButton="0" quotePrefix="0" xfId="0">
      <alignment horizontal="center" vertical="center" wrapText="1"/>
      <protection locked="0" hidden="0"/>
    </xf>
    <xf numFmtId="49" fontId="1" fillId="0" borderId="4" applyAlignment="1" applyProtection="1" pivotButton="0" quotePrefix="0" xfId="0">
      <alignment horizontal="center" vertical="center"/>
      <protection locked="0" hidden="0"/>
    </xf>
    <xf numFmtId="2" fontId="5" fillId="0" borderId="6" applyAlignment="1" pivotButton="0" quotePrefix="0" xfId="0">
      <alignment horizontal="left" vertical="center" wrapText="1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/>
      <protection locked="0" hidden="0"/>
    </xf>
    <xf numFmtId="0" fontId="3" fillId="3" borderId="4" applyAlignment="1" applyProtection="1" pivotButton="0" quotePrefix="0" xfId="0">
      <alignment horizontal="center" vertical="center" wrapText="1"/>
      <protection locked="0" hidden="0"/>
    </xf>
    <xf numFmtId="0" fontId="1" fillId="3" borderId="4" applyAlignment="1" applyProtection="1" pivotButton="0" quotePrefix="0" xfId="0">
      <alignment horizontal="center" vertical="center" wrapText="1"/>
      <protection locked="0" hidden="0"/>
    </xf>
    <xf numFmtId="0" fontId="3" fillId="3" borderId="4" applyAlignment="1" applyProtection="1" pivotButton="0" quotePrefix="0" xfId="0">
      <alignment horizontal="center" vertical="center"/>
      <protection locked="0" hidden="0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6" fillId="3" borderId="4" applyAlignment="1" applyProtection="1" pivotButton="0" quotePrefix="0" xfId="0">
      <alignment horizontal="center" vertical="center" wrapText="1"/>
      <protection locked="0" hidden="0"/>
    </xf>
    <xf numFmtId="0" fontId="8" fillId="0" borderId="4" applyAlignment="1" pivotButton="0" quotePrefix="0" xfId="0">
      <alignment horizontal="center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20" fontId="3" fillId="0" borderId="0" applyAlignment="1" applyProtection="1" pivotButton="0" quotePrefix="0" xfId="0">
      <alignment horizontal="center" vertical="center"/>
      <protection locked="0" hidden="0"/>
    </xf>
    <xf numFmtId="1" fontId="3" fillId="0" borderId="4" applyAlignment="1" applyProtection="1" pivotButton="0" quotePrefix="0" xfId="0">
      <alignment horizontal="center" vertical="center" wrapText="1"/>
      <protection locked="0" hidden="0"/>
    </xf>
    <xf numFmtId="0" fontId="9" fillId="0" borderId="17" applyAlignment="1" applyProtection="1" pivotButton="0" quotePrefix="0" xfId="0">
      <alignment horizontal="center" vertical="center" wrapText="1"/>
      <protection locked="0" hidden="0"/>
    </xf>
    <xf numFmtId="0" fontId="1" fillId="3" borderId="18" applyAlignment="1" applyProtection="1" pivotButton="0" quotePrefix="0" xfId="0">
      <alignment horizontal="center" vertical="center" wrapText="1"/>
      <protection locked="0" hidden="0"/>
    </xf>
    <xf numFmtId="1" fontId="1" fillId="3" borderId="4" applyAlignment="1" applyProtection="1" pivotButton="0" quotePrefix="0" xfId="0">
      <alignment horizontal="center" vertical="center"/>
      <protection locked="0" hidden="0"/>
    </xf>
    <xf numFmtId="49" fontId="3" fillId="0" borderId="4" applyAlignment="1" applyProtection="1" pivotButton="0" quotePrefix="0" xfId="0">
      <alignment horizontal="center" vertical="center" wrapText="1"/>
      <protection locked="0" hidden="0"/>
    </xf>
    <xf numFmtId="49" fontId="5" fillId="2" borderId="4" applyAlignment="1" applyProtection="1" pivotButton="0" quotePrefix="0" xfId="0">
      <alignment horizontal="center" vertical="center"/>
      <protection locked="0" hidden="0"/>
    </xf>
    <xf numFmtId="0" fontId="9" fillId="4" borderId="11" applyAlignment="1" applyProtection="1" pivotButton="0" quotePrefix="0" xfId="0">
      <alignment horizontal="center" vertical="center" wrapText="1"/>
      <protection locked="0" hidden="0"/>
    </xf>
    <xf numFmtId="2" fontId="1" fillId="3" borderId="11" applyAlignment="1" applyProtection="1" pivotButton="0" quotePrefix="0" xfId="0">
      <alignment horizontal="center" vertical="center"/>
      <protection locked="0" hidden="0"/>
    </xf>
    <xf numFmtId="2" fontId="8" fillId="0" borderId="4" applyAlignment="1" pivotButton="0" quotePrefix="0" xfId="0">
      <alignment horizontal="center"/>
    </xf>
    <xf numFmtId="49" fontId="1" fillId="0" borderId="11" applyAlignment="1" applyProtection="1" pivotButton="0" quotePrefix="0" xfId="0">
      <alignment horizontal="center" vertical="center"/>
      <protection locked="0" hidden="0"/>
    </xf>
    <xf numFmtId="165" fontId="3" fillId="0" borderId="4" applyAlignment="1" pivotButton="0" quotePrefix="0" xfId="0">
      <alignment horizontal="center" vertical="center" wrapText="1"/>
    </xf>
    <xf numFmtId="165" fontId="1" fillId="3" borderId="14" applyAlignment="1" applyProtection="1" pivotButton="0" quotePrefix="0" xfId="0">
      <alignment horizontal="center" vertical="center"/>
      <protection locked="0" hidden="0"/>
    </xf>
    <xf numFmtId="166" fontId="1" fillId="0" borderId="4" applyAlignment="1" applyProtection="1" pivotButton="0" quotePrefix="0" xfId="0">
      <alignment horizontal="center" vertical="center"/>
      <protection locked="0" hidden="0"/>
    </xf>
    <xf numFmtId="164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4" applyAlignment="1" applyProtection="1" pivotButton="0" quotePrefix="0" xfId="0">
      <alignment horizontal="center" vertical="center" wrapText="1"/>
      <protection locked="0" hidden="0"/>
    </xf>
    <xf numFmtId="167" fontId="5" fillId="0" borderId="4" applyAlignment="1" applyProtection="1" pivotButton="0" quotePrefix="0" xfId="0">
      <alignment horizontal="center" vertical="center"/>
      <protection locked="0" hidden="0"/>
    </xf>
    <xf numFmtId="0" fontId="8" fillId="6" borderId="4" applyAlignment="1" pivotButton="0" quotePrefix="0" xfId="0">
      <alignment horizontal="center"/>
    </xf>
    <xf numFmtId="165" fontId="8" fillId="6" borderId="4" applyAlignment="1" pivotButton="0" quotePrefix="0" xfId="0">
      <alignment horizontal="center"/>
    </xf>
    <xf numFmtId="0" fontId="3" fillId="5" borderId="4" applyAlignment="1" applyProtection="1" pivotButton="0" quotePrefix="0" xfId="0">
      <alignment horizontal="center" vertical="center"/>
      <protection locked="0" hidden="0"/>
    </xf>
    <xf numFmtId="0" fontId="4" fillId="5" borderId="4" applyAlignment="1" applyProtection="1" pivotButton="0" quotePrefix="0" xfId="0">
      <alignment horizontal="center" vertical="center"/>
      <protection locked="0" hidden="0"/>
    </xf>
    <xf numFmtId="0" fontId="5" fillId="0" borderId="4" applyAlignment="1" pivotButton="0" quotePrefix="0" xfId="0">
      <alignment horizontal="center"/>
    </xf>
    <xf numFmtId="0" fontId="5" fillId="0" borderId="4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left" vertical="center" wrapText="1" indent="1"/>
      <protection locked="0" hidden="0"/>
    </xf>
    <xf numFmtId="0" fontId="9" fillId="0" borderId="9" applyAlignment="1" applyProtection="1" pivotButton="0" quotePrefix="0" xfId="0">
      <alignment horizontal="center" vertical="center" wrapText="1"/>
      <protection locked="0" hidden="0"/>
    </xf>
    <xf numFmtId="1" fontId="1" fillId="3" borderId="14" applyAlignment="1" applyProtection="1" pivotButton="0" quotePrefix="0" xfId="0">
      <alignment horizontal="center" vertical="center"/>
      <protection locked="0" hidden="0"/>
    </xf>
    <xf numFmtId="0" fontId="8" fillId="0" borderId="14" applyAlignment="1" pivotButton="0" quotePrefix="0" xfId="0">
      <alignment horizontal="center"/>
    </xf>
    <xf numFmtId="0" fontId="0" fillId="0" borderId="5" pivotButton="0" quotePrefix="0" xfId="0"/>
    <xf numFmtId="165" fontId="8" fillId="0" borderId="14" applyAlignment="1" pivotButton="0" quotePrefix="0" xfId="0">
      <alignment horizontal="center"/>
    </xf>
    <xf numFmtId="0" fontId="4" fillId="5" borderId="4" applyAlignment="1" pivotButton="0" quotePrefix="0" xfId="0">
      <alignment horizontal="center" vertical="center" wrapText="1"/>
    </xf>
    <xf numFmtId="0" fontId="1" fillId="3" borderId="14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3" fillId="4" borderId="10" applyAlignment="1" applyProtection="1" pivotButton="0" quotePrefix="0" xfId="0">
      <alignment horizontal="center" vertical="center"/>
      <protection locked="0" hidden="0"/>
    </xf>
    <xf numFmtId="14" fontId="5" fillId="0" borderId="4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0" fillId="0" borderId="1" pivotButton="0" quotePrefix="0" xfId="0"/>
    <xf numFmtId="0" fontId="1" fillId="0" borderId="4" applyAlignment="1" pivotButton="0" quotePrefix="0" xfId="0">
      <alignment horizontal="center" vertical="center"/>
    </xf>
    <xf numFmtId="0" fontId="5" fillId="0" borderId="6" applyAlignment="1" pivotButton="0" quotePrefix="0" xfId="0">
      <alignment horizontal="left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4" fillId="5" borderId="4" applyAlignment="1" applyProtection="1" pivotButton="0" quotePrefix="0" xfId="0">
      <alignment horizontal="center" vertical="center" wrapText="1"/>
      <protection locked="0" hidden="0"/>
    </xf>
    <xf numFmtId="0" fontId="5" fillId="4" borderId="10" applyAlignment="1" applyProtection="1" pivotButton="0" quotePrefix="0" xfId="0">
      <alignment horizontal="center" vertical="center"/>
      <protection locked="0" hidden="0"/>
    </xf>
    <xf numFmtId="1" fontId="5" fillId="2" borderId="11" applyAlignment="1" applyProtection="1" pivotButton="0" quotePrefix="0" xfId="0">
      <alignment horizontal="center" vertical="center"/>
      <protection locked="0" hidden="0"/>
    </xf>
    <xf numFmtId="2" fontId="8" fillId="0" borderId="14" applyAlignment="1" pivotButton="0" quotePrefix="0" xfId="0">
      <alignment horizontal="center"/>
    </xf>
    <xf numFmtId="0" fontId="5" fillId="5" borderId="17" applyAlignment="1" applyProtection="1" pivotButton="0" quotePrefix="0" xfId="0">
      <alignment horizontal="center" vertical="center" wrapText="1"/>
      <protection locked="0" hidden="0"/>
    </xf>
    <xf numFmtId="2" fontId="3" fillId="0" borderId="14" applyAlignment="1" pivotButton="0" quotePrefix="0" xfId="0">
      <alignment horizontal="center" vertical="center" wrapText="1"/>
    </xf>
    <xf numFmtId="165" fontId="8" fillId="0" borderId="4" applyAlignment="1" pivotButton="0" quotePrefix="0" xfId="0">
      <alignment horizontal="center"/>
    </xf>
    <xf numFmtId="0" fontId="1" fillId="4" borderId="4" applyAlignment="1" applyProtection="1" pivotButton="0" quotePrefix="0" xfId="0">
      <alignment horizontal="center" vertical="center"/>
      <protection locked="0" hidden="0"/>
    </xf>
    <xf numFmtId="167" fontId="1" fillId="0" borderId="4" applyAlignment="1" applyProtection="1" pivotButton="0" quotePrefix="0" xfId="0">
      <alignment horizontal="center" vertical="center"/>
      <protection locked="0" hidden="0"/>
    </xf>
    <xf numFmtId="1" fontId="5" fillId="0" borderId="4" applyAlignment="1" applyProtection="1" pivotButton="0" quotePrefix="0" xfId="0">
      <alignment horizontal="center" vertical="center"/>
      <protection locked="0" hidden="0"/>
    </xf>
    <xf numFmtId="0" fontId="9" fillId="4" borderId="3" applyAlignment="1" applyProtection="1" pivotButton="0" quotePrefix="0" xfId="0">
      <alignment horizontal="center" vertical="center" wrapText="1"/>
      <protection locked="0" hidden="0"/>
    </xf>
    <xf numFmtId="0" fontId="3" fillId="4" borderId="4" applyAlignment="1" applyProtection="1" pivotButton="0" quotePrefix="0" xfId="0">
      <alignment horizontal="center" vertical="center" wrapText="1"/>
      <protection locked="0" hidden="0"/>
    </xf>
    <xf numFmtId="0" fontId="4" fillId="4" borderId="14" applyAlignment="1" applyProtection="1" pivotButton="0" quotePrefix="0" xfId="0">
      <alignment horizontal="center" vertical="center" wrapText="1"/>
      <protection locked="0" hidden="0"/>
    </xf>
    <xf numFmtId="0" fontId="5" fillId="5" borderId="4" applyAlignment="1" applyProtection="1" pivotButton="0" quotePrefix="0" xfId="0">
      <alignment horizontal="center" vertical="center"/>
      <protection locked="0" hidden="0"/>
    </xf>
    <xf numFmtId="0" fontId="4" fillId="4" borderId="0" applyAlignment="1" applyProtection="1" pivotButton="0" quotePrefix="0" xfId="0">
      <alignment horizontal="center" vertical="center" wrapText="1"/>
      <protection locked="0" hidden="0"/>
    </xf>
    <xf numFmtId="0" fontId="9" fillId="4" borderId="12" applyAlignment="1" applyProtection="1" pivotButton="0" quotePrefix="0" xfId="0">
      <alignment horizontal="center" vertical="center" wrapText="1"/>
      <protection locked="0" hidden="0"/>
    </xf>
    <xf numFmtId="2" fontId="5" fillId="6" borderId="6" applyAlignment="1" pivotButton="0" quotePrefix="0" xfId="0">
      <alignment horizontal="left" vertical="center" wrapText="1"/>
    </xf>
    <xf numFmtId="166" fontId="1" fillId="6" borderId="4" applyAlignment="1" applyProtection="1" pivotButton="0" quotePrefix="0" xfId="0">
      <alignment horizontal="center" vertical="center"/>
      <protection locked="0" hidden="0"/>
    </xf>
    <xf numFmtId="164" fontId="5" fillId="6" borderId="4" applyAlignment="1" applyProtection="1" pivotButton="0" quotePrefix="0" xfId="0">
      <alignment horizontal="center" vertical="center"/>
      <protection locked="0" hidden="0"/>
    </xf>
    <xf numFmtId="0" fontId="8" fillId="6" borderId="14" applyAlignment="1" pivotButton="0" quotePrefix="0" xfId="0">
      <alignment horizontal="center"/>
    </xf>
    <xf numFmtId="165" fontId="8" fillId="6" borderId="14" applyAlignment="1" pivotButton="0" quotePrefix="0" xfId="0">
      <alignment horizontal="center"/>
    </xf>
    <xf numFmtId="14" fontId="5" fillId="6" borderId="4" applyAlignment="1" applyProtection="1" pivotButton="0" quotePrefix="0" xfId="0">
      <alignment horizontal="center" vertical="center"/>
      <protection locked="0" hidden="0"/>
    </xf>
    <xf numFmtId="0" fontId="5" fillId="6" borderId="8" applyAlignment="1" pivotButton="0" quotePrefix="0" xfId="0">
      <alignment horizontal="left" vertical="center" wrapText="1"/>
    </xf>
    <xf numFmtId="0" fontId="1" fillId="6" borderId="4" applyAlignment="1" applyProtection="1" pivotButton="0" quotePrefix="0" xfId="0">
      <alignment horizontal="center" vertical="center"/>
      <protection locked="0" hidden="0"/>
    </xf>
    <xf numFmtId="0" fontId="5" fillId="6" borderId="6" applyAlignment="1" pivotButton="0" quotePrefix="0" xfId="0">
      <alignment horizontal="left" vertical="center" wrapText="1"/>
    </xf>
    <xf numFmtId="49" fontId="1" fillId="6" borderId="4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15" fillId="0" borderId="4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center"/>
    </xf>
    <xf numFmtId="0" fontId="14" fillId="7" borderId="4" applyAlignment="1" pivotButton="0" quotePrefix="0" xfId="0">
      <alignment horizontal="right" vertical="center" wrapText="1"/>
    </xf>
    <xf numFmtId="0" fontId="0" fillId="0" borderId="4" applyAlignment="1" pivotButton="0" quotePrefix="0" xfId="0">
      <alignment horizontal="left" vertical="center"/>
    </xf>
    <xf numFmtId="0" fontId="12" fillId="0" borderId="10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right" vertical="center"/>
    </xf>
    <xf numFmtId="0" fontId="0" fillId="7" borderId="6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/>
      <protection locked="0" hidden="0"/>
    </xf>
    <xf numFmtId="0" fontId="0" fillId="7" borderId="4" applyAlignment="1" pivotButton="0" quotePrefix="0" xfId="0">
      <alignment horizontal="right" vertical="center"/>
    </xf>
    <xf numFmtId="0" fontId="13" fillId="0" borderId="11" applyAlignment="1" applyProtection="1" pivotButton="0" quotePrefix="0" xfId="0">
      <alignment horizontal="center" vertical="center"/>
      <protection locked="0" hidden="0"/>
    </xf>
    <xf numFmtId="0" fontId="12" fillId="0" borderId="4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5" fillId="7" borderId="4" applyAlignment="1" applyProtection="1" pivotButton="0" quotePrefix="0" xfId="0">
      <alignment horizontal="center" vertical="center" wrapText="1"/>
      <protection locked="0" hidden="0"/>
    </xf>
    <xf numFmtId="164" fontId="5" fillId="9" borderId="4" applyAlignment="1" applyProtection="1" pivotButton="0" quotePrefix="0" xfId="0">
      <alignment horizontal="center" vertical="center"/>
      <protection locked="0" hidden="0"/>
    </xf>
    <xf numFmtId="0" fontId="0" fillId="9" borderId="12" applyProtection="1" pivotButton="0" quotePrefix="0" xfId="0">
      <protection locked="0" hidden="0"/>
    </xf>
    <xf numFmtId="0" fontId="0" fillId="9" borderId="11" applyProtection="1" pivotButton="0" quotePrefix="0" xfId="0">
      <protection locked="0" hidden="0"/>
    </xf>
    <xf numFmtId="14" fontId="5" fillId="9" borderId="4" applyAlignment="1" applyProtection="1" pivotButton="0" quotePrefix="0" xfId="0">
      <alignment horizontal="center" vertical="center"/>
      <protection locked="0" hidden="0"/>
    </xf>
    <xf numFmtId="49" fontId="1" fillId="9" borderId="4" applyAlignment="1" applyProtection="1" pivotButton="0" quotePrefix="0" xfId="0">
      <alignment horizontal="center" vertical="center"/>
      <protection locked="0" hidden="0"/>
    </xf>
    <xf numFmtId="166" fontId="1" fillId="9" borderId="4" applyAlignment="1" applyProtection="1" pivotButton="0" quotePrefix="0" xfId="0">
      <alignment horizontal="center" vertical="center"/>
      <protection locked="0" hidden="0"/>
    </xf>
    <xf numFmtId="0" fontId="1" fillId="9" borderId="4" applyAlignment="1" applyProtection="1" pivotButton="0" quotePrefix="0" xfId="0">
      <alignment horizontal="center" vertical="center"/>
      <protection locked="0" hidden="0"/>
    </xf>
    <xf numFmtId="0" fontId="7" fillId="2" borderId="4" applyAlignment="1" applyProtection="1" pivotButton="0" quotePrefix="0" xfId="0">
      <alignment horizontal="center"/>
      <protection locked="0" hidden="0"/>
    </xf>
    <xf numFmtId="0" fontId="0" fillId="2" borderId="11" applyProtection="1" pivotButton="0" quotePrefix="0" xfId="0">
      <protection locked="0" hidden="0"/>
    </xf>
    <xf numFmtId="165" fontId="3" fillId="2" borderId="4" applyAlignment="1" applyProtection="1" pivotButton="0" quotePrefix="0" xfId="0">
      <alignment horizontal="center" vertical="center" wrapText="1"/>
      <protection locked="0" hidden="0"/>
    </xf>
    <xf numFmtId="2" fontId="3" fillId="2" borderId="14" applyAlignment="1" applyProtection="1" pivotButton="0" quotePrefix="0" xfId="0">
      <alignment horizontal="center" vertical="center" wrapText="1"/>
      <protection locked="0" hidden="0"/>
    </xf>
    <xf numFmtId="0" fontId="0" fillId="2" borderId="3" applyProtection="1" pivotButton="0" quotePrefix="0" xfId="0">
      <protection locked="0" hidden="0"/>
    </xf>
    <xf numFmtId="0" fontId="0" fillId="2" borderId="5" applyProtection="1" pivotButton="0" quotePrefix="0" xfId="0">
      <protection locked="0" hidden="0"/>
    </xf>
    <xf numFmtId="2" fontId="3" fillId="2" borderId="4" applyAlignment="1" applyProtection="1" pivotButton="0" quotePrefix="0" xfId="0">
      <alignment horizontal="center" vertical="center" wrapText="1"/>
      <protection locked="0" hidden="0"/>
    </xf>
    <xf numFmtId="1" fontId="3" fillId="2" borderId="4" applyAlignment="1" applyProtection="1" pivotButton="0" quotePrefix="0" xfId="0">
      <alignment horizontal="center" vertical="center" wrapText="1"/>
      <protection locked="0" hidden="0"/>
    </xf>
    <xf numFmtId="0" fontId="0" fillId="2" borderId="12" applyProtection="1" pivotButton="0" quotePrefix="0" xfId="0">
      <protection locked="0" hidden="0"/>
    </xf>
    <xf numFmtId="0" fontId="12" fillId="2" borderId="4" applyAlignment="1" pivotButton="0" quotePrefix="0" xfId="0">
      <alignment horizontal="center" vertical="center"/>
    </xf>
    <xf numFmtId="14" fontId="12" fillId="2" borderId="4" applyAlignment="1" pivotButton="0" quotePrefix="0" xfId="0">
      <alignment horizontal="center" vertical="center"/>
    </xf>
    <xf numFmtId="20" fontId="12" fillId="2" borderId="4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0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1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1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2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3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4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5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6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7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8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comments/comment9.xml><?xml version="1.0" encoding="utf-8"?>
<comments xmlns="http://schemas.openxmlformats.org/spreadsheetml/2006/main">
  <authors>
    <author>Paulo Henrique</author>
  </authors>
  <commentList>
    <comment ref="P44" authorId="0" shapeId="0">
      <text>
        <t>Paulo Henrique:
FNU - UNIDADE NEFELOMETRICA DE FORMAZINA
FTU - UNIDADE TURBIDEZ DE FORMAZINA
NTU - UNIDADE NEFELOMETRICA DE TURBIDEZ
JTU - UNIDADE DE TURVAÇÃO DE JAKCSON
FAU - UNIDADE DE ATENUAÇÃO DE FORMAZINA</t>
      </text>
    </comment>
  </commentList>
</comment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2" zoomScaleNormal="100" zoomScaleSheetLayoutView="70" workbookViewId="0">
      <selection activeCell="H30" sqref="H30:J30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28.4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/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/>
      <c r="O22" s="91" t="n"/>
      <c r="P22" s="92" t="n"/>
      <c r="S22" s="90" t="n"/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/>
      <c r="O26" s="91" t="n"/>
      <c r="P26" s="92" t="n"/>
      <c r="Q26" s="7" t="n"/>
      <c r="R26" s="7" t="n"/>
      <c r="S26" s="90" t="n"/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ASP</t>
        </is>
      </c>
      <c r="B30" s="92" t="n"/>
      <c r="C30" s="117" t="inlineStr">
        <is>
          <t>ASP</t>
        </is>
      </c>
      <c r="D30" s="91" t="n"/>
      <c r="E30" s="92" t="n"/>
      <c r="F30" s="180" t="n"/>
      <c r="G30" s="92" t="n"/>
      <c r="H30" s="143" t="n"/>
      <c r="I30" s="91" t="n"/>
      <c r="J30" s="92" t="n"/>
      <c r="K30" s="143" t="n">
        <v>0.5416666666666666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40</v>
      </c>
      <c r="F41" s="157" t="n"/>
      <c r="G41" s="158" t="n">
        <v>24.2</v>
      </c>
      <c r="H41" s="157" t="n"/>
      <c r="I41" s="156" t="n">
        <v>8.199999999999999</v>
      </c>
      <c r="J41" s="171" t="n"/>
      <c r="K41" s="157" t="n"/>
      <c r="L41" s="156" t="n">
        <v>6.43</v>
      </c>
      <c r="M41" s="157" t="n"/>
      <c r="N41" s="156" t="n">
        <v>22.48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/>
      <c r="D47" s="92" t="n"/>
      <c r="E47" s="120" t="n">
        <v>40</v>
      </c>
      <c r="F47" s="92" t="n"/>
      <c r="G47" s="115" t="n">
        <v>24.2</v>
      </c>
      <c r="H47" s="92" t="n"/>
      <c r="I47" s="87" t="n">
        <v>8.199999999999999</v>
      </c>
      <c r="J47" s="88" t="n"/>
      <c r="K47" s="89" t="n"/>
      <c r="L47" s="87" t="n">
        <v>6.43</v>
      </c>
      <c r="M47" s="89" t="n"/>
      <c r="N47" s="106" t="n">
        <v>22.48</v>
      </c>
      <c r="O47" s="92" t="n"/>
      <c r="P47" s="131" t="n">
        <v>19.1</v>
      </c>
      <c r="Q47" s="91" t="n"/>
      <c r="R47" s="92" t="n"/>
      <c r="S47" s="135" t="inlineStr">
        <is>
          <t xml:space="preserve">incolor 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/>
      <c r="D48" s="92" t="n"/>
      <c r="E48" s="120" t="n"/>
      <c r="F48" s="92" t="n"/>
      <c r="G48" s="115" t="n"/>
      <c r="H48" s="92" t="n"/>
      <c r="I48" s="87" t="n"/>
      <c r="J48" s="88" t="n"/>
      <c r="K48" s="89" t="n"/>
      <c r="L48" s="87" t="n"/>
      <c r="M48" s="89" t="n"/>
      <c r="N48" s="106" t="n"/>
      <c r="O48" s="92" t="n"/>
      <c r="P48" s="131" t="n"/>
      <c r="Q48" s="91" t="n"/>
      <c r="R48" s="92" t="n"/>
      <c r="S48" s="135" t="n"/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/>
      <c r="D49" s="92" t="n"/>
      <c r="E49" s="120" t="n"/>
      <c r="F49" s="92" t="n"/>
      <c r="G49" s="115" t="n"/>
      <c r="H49" s="92" t="n"/>
      <c r="I49" s="87" t="n"/>
      <c r="J49" s="88" t="n"/>
      <c r="K49" s="89" t="n"/>
      <c r="L49" s="87" t="n"/>
      <c r="M49" s="89" t="n"/>
      <c r="N49" s="106" t="n"/>
      <c r="O49" s="92" t="n"/>
      <c r="P49" s="131" t="n"/>
      <c r="Q49" s="91" t="n"/>
      <c r="R49" s="92" t="n"/>
      <c r="S49" s="135" t="n"/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/>
      <c r="D50" s="92" t="n"/>
      <c r="E50" s="120" t="n"/>
      <c r="F50" s="92" t="n"/>
      <c r="G50" s="115" t="n"/>
      <c r="H50" s="92" t="n"/>
      <c r="I50" s="87" t="n"/>
      <c r="J50" s="88" t="n"/>
      <c r="K50" s="89" t="n"/>
      <c r="L50" s="87" t="n"/>
      <c r="M50" s="89" t="n"/>
      <c r="N50" s="106" t="n"/>
      <c r="O50" s="92" t="n"/>
      <c r="P50" s="131" t="n"/>
      <c r="Q50" s="91" t="n"/>
      <c r="R50" s="92" t="n"/>
      <c r="S50" s="135" t="n"/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/>
      <c r="D51" s="92" t="n"/>
      <c r="E51" s="120" t="n"/>
      <c r="F51" s="92" t="n"/>
      <c r="G51" s="115" t="n"/>
      <c r="H51" s="92" t="n"/>
      <c r="I51" s="87" t="n"/>
      <c r="J51" s="88" t="n"/>
      <c r="K51" s="89" t="n"/>
      <c r="L51" s="87" t="n"/>
      <c r="M51" s="89" t="n"/>
      <c r="N51" s="106" t="n"/>
      <c r="O51" s="92" t="n"/>
      <c r="P51" s="131" t="n"/>
      <c r="Q51" s="91" t="n"/>
      <c r="R51" s="92" t="n"/>
      <c r="S51" s="135" t="n"/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I22" sqref="I22:L22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23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1.02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1.24</v>
      </c>
      <c r="O22" s="91" t="n"/>
      <c r="P22" s="92" t="n"/>
      <c r="S22" s="90" t="n">
        <v>2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3.55</v>
      </c>
      <c r="O26" s="91" t="n"/>
      <c r="P26" s="92" t="n"/>
      <c r="Q26" s="7" t="n"/>
      <c r="R26" s="7" t="n"/>
      <c r="S26" s="90" t="n">
        <v>2.9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PM-05</t>
        </is>
      </c>
      <c r="B30" s="92" t="n"/>
      <c r="C30" s="117" t="inlineStr">
        <is>
          <t>PM-05</t>
        </is>
      </c>
      <c r="D30" s="91" t="n"/>
      <c r="E30" s="92" t="n"/>
      <c r="F30" s="180" t="n">
        <v>0.08500000000000001</v>
      </c>
      <c r="G30" s="92" t="n"/>
      <c r="H30" s="143" t="n">
        <v>0.4354166666666667</v>
      </c>
      <c r="I30" s="91" t="n"/>
      <c r="J30" s="92" t="n"/>
      <c r="K30" s="143" t="n">
        <v>0.4458333333333334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211</v>
      </c>
      <c r="F41" s="157" t="n"/>
      <c r="G41" s="158" t="n">
        <v>-25.3</v>
      </c>
      <c r="H41" s="157" t="n"/>
      <c r="I41" s="156" t="n">
        <v>1.16</v>
      </c>
      <c r="J41" s="171" t="n"/>
      <c r="K41" s="157" t="n"/>
      <c r="L41" s="156" t="n">
        <v>5.82</v>
      </c>
      <c r="M41" s="157" t="n"/>
      <c r="N41" s="156" t="n">
        <v>22.35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1.6</v>
      </c>
      <c r="D47" s="92" t="n"/>
      <c r="E47" s="120" t="n">
        <v>203</v>
      </c>
      <c r="F47" s="92" t="n"/>
      <c r="G47" s="115" t="n">
        <v>-13.3</v>
      </c>
      <c r="H47" s="92" t="n"/>
      <c r="I47" s="87" t="n">
        <v>0.66</v>
      </c>
      <c r="J47" s="88" t="n"/>
      <c r="K47" s="89" t="n"/>
      <c r="L47" s="87" t="n">
        <v>5.79</v>
      </c>
      <c r="M47" s="89" t="n"/>
      <c r="N47" s="106" t="n">
        <v>22.18</v>
      </c>
      <c r="O47" s="92" t="n"/>
      <c r="P47" s="131" t="n">
        <v>29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1.6</v>
      </c>
      <c r="D48" s="92" t="n"/>
      <c r="E48" s="120" t="n">
        <v>207</v>
      </c>
      <c r="F48" s="92" t="n"/>
      <c r="G48" s="115" t="n">
        <v>-16.9</v>
      </c>
      <c r="H48" s="92" t="n"/>
      <c r="I48" s="87" t="n">
        <v>0.84</v>
      </c>
      <c r="J48" s="88" t="n"/>
      <c r="K48" s="89" t="n"/>
      <c r="L48" s="87" t="n">
        <v>5.8</v>
      </c>
      <c r="M48" s="89" t="n"/>
      <c r="N48" s="106" t="n">
        <v>22.18</v>
      </c>
      <c r="O48" s="92" t="n"/>
      <c r="P48" s="131" t="n">
        <v>26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1.6</v>
      </c>
      <c r="D49" s="92" t="n"/>
      <c r="E49" s="120" t="n">
        <v>209</v>
      </c>
      <c r="F49" s="92" t="n"/>
      <c r="G49" s="115" t="n">
        <v>-20.1</v>
      </c>
      <c r="H49" s="92" t="n"/>
      <c r="I49" s="87" t="n">
        <v>1.12</v>
      </c>
      <c r="J49" s="88" t="n"/>
      <c r="K49" s="89" t="n"/>
      <c r="L49" s="87" t="n">
        <v>5.8</v>
      </c>
      <c r="M49" s="89" t="n"/>
      <c r="N49" s="106" t="n">
        <v>22.15</v>
      </c>
      <c r="O49" s="92" t="n"/>
      <c r="P49" s="131" t="n">
        <v>23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1.6</v>
      </c>
      <c r="D50" s="92" t="n"/>
      <c r="E50" s="120" t="n">
        <v>210</v>
      </c>
      <c r="F50" s="92" t="n"/>
      <c r="G50" s="115" t="n">
        <v>-23</v>
      </c>
      <c r="H50" s="92" t="n"/>
      <c r="I50" s="87" t="n">
        <v>1.15</v>
      </c>
      <c r="J50" s="88" t="n"/>
      <c r="K50" s="89" t="n"/>
      <c r="L50" s="87" t="n">
        <v>5.81</v>
      </c>
      <c r="M50" s="89" t="n"/>
      <c r="N50" s="106" t="n">
        <v>22.23</v>
      </c>
      <c r="O50" s="92" t="n"/>
      <c r="P50" s="131" t="n">
        <v>18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1.6</v>
      </c>
      <c r="D51" s="92" t="n"/>
      <c r="E51" s="120" t="n">
        <v>211</v>
      </c>
      <c r="F51" s="92" t="n"/>
      <c r="G51" s="115" t="n">
        <v>-25.3</v>
      </c>
      <c r="H51" s="92" t="n"/>
      <c r="I51" s="87" t="n">
        <v>1.16</v>
      </c>
      <c r="J51" s="88" t="n"/>
      <c r="K51" s="89" t="n"/>
      <c r="L51" s="87" t="n">
        <v>5.82</v>
      </c>
      <c r="M51" s="89" t="n"/>
      <c r="N51" s="106" t="n">
        <v>22.35</v>
      </c>
      <c r="O51" s="92" t="n"/>
      <c r="P51" s="131" t="n">
        <v>16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6" zoomScaleNormal="100" zoomScaleSheetLayoutView="70" workbookViewId="0">
      <selection activeCell="E51" sqref="E51:F51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17.9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0.9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1.14</v>
      </c>
      <c r="O22" s="91" t="n"/>
      <c r="P22" s="92" t="n"/>
      <c r="S22" s="90" t="n">
        <v>2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3.54</v>
      </c>
      <c r="O26" s="91" t="n"/>
      <c r="P26" s="92" t="n"/>
      <c r="Q26" s="7" t="n"/>
      <c r="R26" s="7" t="n"/>
      <c r="S26" s="90" t="n">
        <v>2.8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PM-04</t>
        </is>
      </c>
      <c r="B30" s="92" t="n"/>
      <c r="C30" s="117" t="inlineStr">
        <is>
          <t>PM-04</t>
        </is>
      </c>
      <c r="D30" s="91" t="n"/>
      <c r="E30" s="92" t="n"/>
      <c r="F30" s="180" t="n">
        <v>0.075</v>
      </c>
      <c r="G30" s="92" t="n"/>
      <c r="H30" s="143" t="n">
        <v>0.3791666666666667</v>
      </c>
      <c r="I30" s="91" t="n"/>
      <c r="J30" s="92" t="n"/>
      <c r="K30" s="143" t="n">
        <v>0.3902777777777778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232</v>
      </c>
      <c r="F41" s="157" t="n"/>
      <c r="G41" s="158" t="n">
        <v>-52.8</v>
      </c>
      <c r="H41" s="157" t="n"/>
      <c r="I41" s="156" t="n">
        <v>0.17</v>
      </c>
      <c r="J41" s="171" t="n"/>
      <c r="K41" s="157" t="n"/>
      <c r="L41" s="156" t="n">
        <v>6.03</v>
      </c>
      <c r="M41" s="157" t="n"/>
      <c r="N41" s="156" t="n">
        <v>20.99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1.4</v>
      </c>
      <c r="D47" s="92" t="n"/>
      <c r="E47" s="120" t="n">
        <v>264</v>
      </c>
      <c r="F47" s="92" t="n"/>
      <c r="G47" s="115" t="n">
        <v>-44.8</v>
      </c>
      <c r="H47" s="92" t="n"/>
      <c r="I47" s="87" t="n">
        <v>0.09</v>
      </c>
      <c r="J47" s="88" t="n"/>
      <c r="K47" s="89" t="n"/>
      <c r="L47" s="87" t="n">
        <v>6.16</v>
      </c>
      <c r="M47" s="89" t="n"/>
      <c r="N47" s="106" t="n">
        <v>20.59</v>
      </c>
      <c r="O47" s="92" t="n"/>
      <c r="P47" s="131" t="n">
        <v>24.7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1.4</v>
      </c>
      <c r="D48" s="92" t="n"/>
      <c r="E48" s="120" t="n">
        <v>242</v>
      </c>
      <c r="F48" s="92" t="n"/>
      <c r="G48" s="115" t="n">
        <v>-49</v>
      </c>
      <c r="H48" s="92" t="n"/>
      <c r="I48" s="87" t="n">
        <v>0</v>
      </c>
      <c r="J48" s="88" t="n"/>
      <c r="K48" s="89" t="n"/>
      <c r="L48" s="87" t="n">
        <v>6.1</v>
      </c>
      <c r="M48" s="89" t="n"/>
      <c r="N48" s="106" t="n">
        <v>20.78</v>
      </c>
      <c r="O48" s="92" t="n"/>
      <c r="P48" s="131" t="n">
        <v>21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1.4</v>
      </c>
      <c r="D49" s="92" t="n"/>
      <c r="E49" s="120" t="n">
        <v>234</v>
      </c>
      <c r="F49" s="92" t="n"/>
      <c r="G49" s="115" t="n">
        <v>-51.7</v>
      </c>
      <c r="H49" s="92" t="n"/>
      <c r="I49" s="87" t="n">
        <v>0.04</v>
      </c>
      <c r="J49" s="88" t="n"/>
      <c r="K49" s="89" t="n"/>
      <c r="L49" s="87" t="n">
        <v>6.05</v>
      </c>
      <c r="M49" s="89" t="n"/>
      <c r="N49" s="106" t="n">
        <v>20.86</v>
      </c>
      <c r="O49" s="92" t="n"/>
      <c r="P49" s="131" t="n">
        <v>18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1.4</v>
      </c>
      <c r="D50" s="92" t="n"/>
      <c r="E50" s="120" t="n">
        <v>233</v>
      </c>
      <c r="F50" s="92" t="n"/>
      <c r="G50" s="115" t="n">
        <v>-52.2</v>
      </c>
      <c r="H50" s="92" t="n"/>
      <c r="I50" s="87" t="n">
        <v>0.13</v>
      </c>
      <c r="J50" s="88" t="n"/>
      <c r="K50" s="89" t="n"/>
      <c r="L50" s="87" t="n">
        <v>6.04</v>
      </c>
      <c r="M50" s="89" t="n"/>
      <c r="N50" s="106" t="n">
        <v>20.96</v>
      </c>
      <c r="O50" s="92" t="n"/>
      <c r="P50" s="131" t="n">
        <v>13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1.4</v>
      </c>
      <c r="D51" s="92" t="n"/>
      <c r="E51" s="120" t="n">
        <v>232</v>
      </c>
      <c r="F51" s="92" t="n"/>
      <c r="G51" s="115" t="n">
        <v>-52.8</v>
      </c>
      <c r="H51" s="92" t="n"/>
      <c r="I51" s="87" t="n">
        <v>0.17</v>
      </c>
      <c r="J51" s="88" t="n"/>
      <c r="K51" s="89" t="n"/>
      <c r="L51" s="87" t="n">
        <v>6.03</v>
      </c>
      <c r="M51" s="89" t="n"/>
      <c r="N51" s="106" t="n">
        <v>20.99</v>
      </c>
      <c r="O51" s="92" t="n"/>
      <c r="P51" s="131" t="n">
        <v>10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AI28:AK29"/>
    <mergeCell ref="I38:K38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0" zoomScaleNormal="100" zoomScaleSheetLayoutView="70" workbookViewId="0">
      <selection activeCell="E51" sqref="E51:R51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219" t="n">
        <v>45188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216" t="n">
        <v>2020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17.9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216" t="n">
        <v>2020</v>
      </c>
      <c r="J18" s="91" t="n"/>
      <c r="K18" s="91" t="n"/>
      <c r="L18" s="92" t="n"/>
      <c r="N18" s="146" t="n">
        <v>0.9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1.14</v>
      </c>
      <c r="O22" s="91" t="n"/>
      <c r="P22" s="92" t="n"/>
      <c r="S22" s="90" t="n">
        <v>2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3.54</v>
      </c>
      <c r="O26" s="91" t="n"/>
      <c r="P26" s="92" t="n"/>
      <c r="Q26" s="7" t="n"/>
      <c r="R26" s="7" t="n"/>
      <c r="S26" s="90" t="n">
        <v>2.8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PM-04</t>
        </is>
      </c>
      <c r="B30" s="92" t="n"/>
      <c r="C30" s="220" t="inlineStr">
        <is>
          <t>TESTEPY</t>
        </is>
      </c>
      <c r="D30" s="91" t="n"/>
      <c r="E30" s="92" t="n"/>
      <c r="F30" s="180" t="n">
        <v>0.075</v>
      </c>
      <c r="G30" s="92" t="n"/>
      <c r="H30" s="221" t="n">
        <v>0.3791666666666667</v>
      </c>
      <c r="I30" s="91" t="n"/>
      <c r="J30" s="92" t="n"/>
      <c r="K30" s="221" t="n">
        <v>0.3902777777777778</v>
      </c>
      <c r="L30" s="91" t="n"/>
      <c r="M30" s="92" t="n"/>
      <c r="N30" s="168" t="n">
        <v>12</v>
      </c>
      <c r="O30" s="94" t="n"/>
      <c r="P30" s="222" t="n">
        <v>3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232</v>
      </c>
      <c r="F41" s="157" t="n"/>
      <c r="G41" s="158" t="n">
        <v>-52.8</v>
      </c>
      <c r="H41" s="157" t="n"/>
      <c r="I41" s="156" t="n">
        <v>0.17</v>
      </c>
      <c r="J41" s="171" t="n"/>
      <c r="K41" s="157" t="n"/>
      <c r="L41" s="156" t="n">
        <v>6.03</v>
      </c>
      <c r="M41" s="157" t="n"/>
      <c r="N41" s="156" t="n">
        <v>20.99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1.4</v>
      </c>
      <c r="D47" s="92" t="n"/>
      <c r="E47" s="120" t="n">
        <v>264</v>
      </c>
      <c r="F47" s="92" t="n"/>
      <c r="G47" s="115" t="n">
        <v>-44.8</v>
      </c>
      <c r="H47" s="92" t="n"/>
      <c r="I47" s="87" t="n">
        <v>0.09</v>
      </c>
      <c r="J47" s="88" t="n"/>
      <c r="K47" s="89" t="n"/>
      <c r="L47" s="87" t="n">
        <v>6.16</v>
      </c>
      <c r="M47" s="89" t="n"/>
      <c r="N47" s="106" t="n">
        <v>20.59</v>
      </c>
      <c r="O47" s="92" t="n"/>
      <c r="P47" s="131" t="n">
        <v>24.7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1.4</v>
      </c>
      <c r="D48" s="92" t="n"/>
      <c r="E48" s="120" t="n">
        <v>242</v>
      </c>
      <c r="F48" s="92" t="n"/>
      <c r="G48" s="115" t="n">
        <v>-49</v>
      </c>
      <c r="H48" s="92" t="n"/>
      <c r="I48" s="87" t="n">
        <v>0</v>
      </c>
      <c r="J48" s="88" t="n"/>
      <c r="K48" s="89" t="n"/>
      <c r="L48" s="87" t="n">
        <v>6.1</v>
      </c>
      <c r="M48" s="89" t="n"/>
      <c r="N48" s="106" t="n">
        <v>20.78</v>
      </c>
      <c r="O48" s="92" t="n"/>
      <c r="P48" s="131" t="n">
        <v>21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1.4</v>
      </c>
      <c r="D49" s="92" t="n"/>
      <c r="E49" s="120" t="n">
        <v>234</v>
      </c>
      <c r="F49" s="92" t="n"/>
      <c r="G49" s="115" t="n">
        <v>-51.7</v>
      </c>
      <c r="H49" s="92" t="n"/>
      <c r="I49" s="87" t="n">
        <v>0.04</v>
      </c>
      <c r="J49" s="88" t="n"/>
      <c r="K49" s="89" t="n"/>
      <c r="L49" s="87" t="n">
        <v>6.05</v>
      </c>
      <c r="M49" s="89" t="n"/>
      <c r="N49" s="106" t="n">
        <v>20.86</v>
      </c>
      <c r="O49" s="92" t="n"/>
      <c r="P49" s="131" t="n">
        <v>18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1.4</v>
      </c>
      <c r="D50" s="92" t="n"/>
      <c r="E50" s="120" t="n">
        <v>233</v>
      </c>
      <c r="F50" s="92" t="n"/>
      <c r="G50" s="115" t="n">
        <v>-52.2</v>
      </c>
      <c r="H50" s="92" t="n"/>
      <c r="I50" s="87" t="n">
        <v>0.13</v>
      </c>
      <c r="J50" s="88" t="n"/>
      <c r="K50" s="89" t="n"/>
      <c r="L50" s="87" t="n">
        <v>6.04</v>
      </c>
      <c r="M50" s="89" t="n"/>
      <c r="N50" s="106" t="n">
        <v>20.96</v>
      </c>
      <c r="O50" s="92" t="n"/>
      <c r="P50" s="131" t="n">
        <v>13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1.4</v>
      </c>
      <c r="D51" s="92" t="n"/>
      <c r="E51" s="223" t="n">
        <v>232</v>
      </c>
      <c r="F51" s="92" t="n"/>
      <c r="G51" s="225" t="n">
        <v>-52.8</v>
      </c>
      <c r="H51" s="92" t="n"/>
      <c r="I51" s="226" t="n">
        <v>0.17</v>
      </c>
      <c r="J51" s="88" t="n"/>
      <c r="K51" s="89" t="n"/>
      <c r="L51" s="226" t="n">
        <v>6.03</v>
      </c>
      <c r="M51" s="89" t="n"/>
      <c r="N51" s="229" t="n">
        <v>20.99</v>
      </c>
      <c r="O51" s="92" t="n"/>
      <c r="P51" s="230" t="n">
        <v>10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I39:K39"/>
    <mergeCell ref="AF32:AH32"/>
    <mergeCell ref="AB9:AC9"/>
    <mergeCell ref="AR12:AT14"/>
    <mergeCell ref="A55:B55"/>
    <mergeCell ref="P33:R33"/>
    <mergeCell ref="L58:M58"/>
    <mergeCell ref="AR23:AT24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I58:K58"/>
    <mergeCell ref="AH9:AJ9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L36:M36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S53:U53"/>
    <mergeCell ref="C47:D47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N59:O59"/>
    <mergeCell ref="C30:E30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C54:D54"/>
    <mergeCell ref="V18:X19"/>
    <mergeCell ref="C41:D41"/>
    <mergeCell ref="A56:B56"/>
    <mergeCell ref="L39:M39"/>
    <mergeCell ref="C56:D56"/>
    <mergeCell ref="N39:O39"/>
    <mergeCell ref="N12:P13"/>
    <mergeCell ref="E34:F34"/>
    <mergeCell ref="G34:H34"/>
    <mergeCell ref="S54:U54"/>
    <mergeCell ref="E49:F49"/>
    <mergeCell ref="C36:D36"/>
    <mergeCell ref="R30:U30"/>
    <mergeCell ref="E36:F36"/>
    <mergeCell ref="S56:U56"/>
    <mergeCell ref="P55:R55"/>
    <mergeCell ref="AL28:AN29"/>
    <mergeCell ref="AR15:AT16"/>
    <mergeCell ref="AL23:AN24"/>
    <mergeCell ref="I37:K37"/>
    <mergeCell ref="N50:O50"/>
    <mergeCell ref="I20:L2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E44:F44"/>
    <mergeCell ref="G39:H39"/>
    <mergeCell ref="G37:H37"/>
    <mergeCell ref="L33:M33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G40:H40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129"/>
  <sheetViews>
    <sheetView tabSelected="1" view="pageBreakPreview" topLeftCell="A65" zoomScaleNormal="100" zoomScaleSheetLayoutView="100" workbookViewId="0">
      <selection activeCell="A80" sqref="A80:K80"/>
    </sheetView>
  </sheetViews>
  <sheetFormatPr baseColWidth="8" defaultColWidth="9.1796875" defaultRowHeight="12.5" outlineLevelCol="0"/>
  <cols>
    <col width="15.7265625" customWidth="1" style="207" min="1" max="1"/>
    <col width="16.81640625" bestFit="1" customWidth="1" style="199" min="2" max="2"/>
    <col width="10.7265625" customWidth="1" style="199" min="3" max="11"/>
    <col width="9.1796875" customWidth="1" style="199" min="12" max="19"/>
    <col width="9.1796875" customWidth="1" style="199" min="20" max="16384"/>
  </cols>
  <sheetData>
    <row r="1" ht="84" customHeight="1">
      <c r="A1" s="205" t="n"/>
      <c r="B1" s="94" t="n"/>
      <c r="C1" s="200" t="inlineStr">
        <is>
          <t>RELATÓRIO DE ENSAIO E AMOSTRAGEM</t>
        </is>
      </c>
      <c r="D1" s="108" t="n"/>
      <c r="E1" s="108" t="n"/>
      <c r="F1" s="108" t="n"/>
      <c r="G1" s="108" t="n"/>
      <c r="H1" s="108" t="n"/>
      <c r="I1" s="108" t="n"/>
      <c r="J1" s="94" t="n"/>
      <c r="K1" s="75" t="n"/>
    </row>
    <row r="2">
      <c r="J2" s="214" t="inlineStr">
        <is>
          <t>R-00542/23-Rev.00</t>
        </is>
      </c>
    </row>
    <row r="3" ht="4.5" customHeight="1"/>
    <row r="4" ht="20.15" customHeight="1">
      <c r="A4" s="201" t="inlineStr">
        <is>
          <t>NOME:</t>
        </is>
      </c>
      <c r="B4" s="201" t="inlineStr">
        <is>
          <t>Servmar Serviços Técnicos Ambientais Ltda.</t>
        </is>
      </c>
      <c r="C4" s="108" t="n"/>
      <c r="D4" s="108" t="n"/>
      <c r="E4" s="108" t="n"/>
      <c r="F4" s="108" t="n"/>
      <c r="G4" s="108" t="n"/>
      <c r="H4" s="108" t="n"/>
      <c r="I4" s="108" t="n"/>
      <c r="J4" s="108" t="n"/>
      <c r="K4" s="94" t="n"/>
    </row>
    <row r="5" ht="4.5" customHeight="1"/>
    <row r="6" ht="20.15" customHeight="1">
      <c r="A6" s="201" t="inlineStr">
        <is>
          <t>ENDEREÇO:</t>
        </is>
      </c>
      <c r="B6" s="201" t="inlineStr">
        <is>
          <t>Rua das Carnaubeiras, nº 168, 10º andar – Parque Jabaquara, CEP: 04343-080 - São Paulo/SP</t>
        </is>
      </c>
      <c r="C6" s="108" t="n"/>
      <c r="D6" s="108" t="n"/>
      <c r="E6" s="108" t="n"/>
      <c r="F6" s="108" t="n"/>
      <c r="G6" s="108" t="n"/>
      <c r="H6" s="108" t="n"/>
      <c r="I6" s="108" t="n"/>
      <c r="J6" s="108" t="n"/>
      <c r="K6" s="94" t="n"/>
    </row>
    <row r="8" ht="20.15" customHeight="1">
      <c r="A8" s="201" t="inlineStr">
        <is>
          <t>INFORMAÇÕES DE CONTATO DO CLIENTE</t>
        </is>
      </c>
      <c r="B8" s="108" t="n"/>
      <c r="C8" s="108" t="n"/>
      <c r="D8" s="108" t="n"/>
      <c r="E8" s="108" t="n"/>
      <c r="F8" s="108" t="n"/>
      <c r="G8" s="108" t="n"/>
      <c r="H8" s="108" t="n"/>
      <c r="I8" s="108" t="n"/>
      <c r="J8" s="108" t="n"/>
      <c r="K8" s="94" t="n"/>
    </row>
    <row r="9" ht="4.5" customHeight="1"/>
    <row r="10" ht="20.15" customHeight="1">
      <c r="A10" s="201" t="inlineStr">
        <is>
          <t>RAZÃO SOCIAL:</t>
        </is>
      </c>
      <c r="B10" s="213" t="inlineStr">
        <is>
          <t>Têxtil Nova Fiação Ltda.</t>
        </is>
      </c>
      <c r="C10" s="108" t="n"/>
      <c r="D10" s="108" t="n"/>
      <c r="E10" s="108" t="n"/>
      <c r="F10" s="108" t="n"/>
      <c r="G10" s="108" t="n"/>
      <c r="H10" s="108" t="n"/>
      <c r="I10" s="108" t="n"/>
      <c r="J10" s="108" t="n"/>
      <c r="K10" s="94" t="n"/>
    </row>
    <row r="11" ht="4.5" customHeight="1"/>
    <row r="12" ht="20.15" customHeight="1">
      <c r="A12" s="201" t="inlineStr">
        <is>
          <t>ENDEREÇO:</t>
        </is>
      </c>
      <c r="B12" s="213" t="inlineStr">
        <is>
          <t>Rua Kanebo, nº 750, Jundiaí – SP.</t>
        </is>
      </c>
      <c r="C12" s="108" t="n"/>
      <c r="D12" s="108" t="n"/>
      <c r="E12" s="108" t="n"/>
      <c r="F12" s="108" t="n"/>
      <c r="G12" s="108" t="n"/>
      <c r="H12" s="108" t="n"/>
      <c r="I12" s="108" t="n"/>
      <c r="J12" s="108" t="n"/>
      <c r="K12" s="94" t="n"/>
    </row>
    <row r="13" ht="4.5" customHeight="1"/>
    <row r="14" ht="20.15" customHeight="1">
      <c r="A14" s="201" t="inlineStr">
        <is>
          <t>CONTATO:</t>
        </is>
      </c>
      <c r="B14" s="213" t="inlineStr">
        <is>
          <t>Edmilson A. Moraes</t>
        </is>
      </c>
      <c r="C14" s="108" t="n"/>
      <c r="D14" s="108" t="n"/>
      <c r="E14" s="94" t="n"/>
      <c r="F14" s="201" t="inlineStr">
        <is>
          <t>Telefone:</t>
        </is>
      </c>
      <c r="G14" s="213" t="inlineStr">
        <is>
          <t>(35) 3551 - 5921</t>
        </is>
      </c>
      <c r="H14" s="108" t="n"/>
      <c r="I14" s="108" t="n"/>
      <c r="J14" s="108" t="n"/>
      <c r="K14" s="94" t="n"/>
    </row>
    <row r="16" ht="20.15" customHeight="1">
      <c r="A16" s="201" t="inlineStr">
        <is>
          <t>DADOS DO LOCAL DE ENSAIO</t>
        </is>
      </c>
      <c r="B16" s="108" t="n"/>
      <c r="C16" s="108" t="n"/>
      <c r="D16" s="108" t="n"/>
      <c r="E16" s="108" t="n"/>
      <c r="F16" s="108" t="n"/>
      <c r="G16" s="108" t="n"/>
      <c r="H16" s="108" t="n"/>
      <c r="I16" s="108" t="n"/>
      <c r="J16" s="108" t="n"/>
      <c r="K16" s="94" t="n"/>
    </row>
    <row r="17" ht="4.5" customHeight="1"/>
    <row r="18" ht="20.15" customHeight="1">
      <c r="A18" s="209" t="inlineStr">
        <is>
          <t>NOME DO PROJETO:</t>
        </is>
      </c>
      <c r="C18" s="213" t="inlineStr">
        <is>
          <t xml:space="preserve">KDB </t>
        </is>
      </c>
      <c r="D18" s="108" t="n"/>
      <c r="E18" s="108" t="n"/>
      <c r="F18" s="108" t="n"/>
      <c r="G18" s="108" t="n"/>
      <c r="H18" s="94" t="n"/>
      <c r="I18" s="201" t="inlineStr">
        <is>
          <t>Nº Projeto:</t>
        </is>
      </c>
      <c r="J18" s="213" t="n">
        <v>10057870</v>
      </c>
      <c r="K18" s="94" t="n"/>
    </row>
    <row r="19" ht="4.5" customHeight="1"/>
    <row r="20" ht="20.15" customHeight="1">
      <c r="A20" s="209" t="inlineStr">
        <is>
          <t>ENDEREÇO:</t>
        </is>
      </c>
      <c r="C20" s="213" t="inlineStr">
        <is>
          <t>Rua Kanebo, nº 750, Jundiaí – SP.</t>
        </is>
      </c>
      <c r="D20" s="108" t="n"/>
      <c r="E20" s="108" t="n"/>
      <c r="F20" s="108" t="n"/>
      <c r="G20" s="108" t="n"/>
      <c r="H20" s="108" t="n"/>
      <c r="I20" s="108" t="n"/>
      <c r="J20" s="108" t="n"/>
      <c r="K20" s="94" t="n"/>
    </row>
    <row r="22" ht="20.15" customHeight="1">
      <c r="A22" s="209" t="inlineStr">
        <is>
          <t>PLANO DE AMOSTRAGEM</t>
        </is>
      </c>
      <c r="C22" s="73" t="inlineStr">
        <is>
          <t>Formulário:</t>
        </is>
      </c>
      <c r="D22" s="204" t="inlineStr">
        <is>
          <t>SRV-FOR-0130</t>
        </is>
      </c>
      <c r="E22" s="108" t="n"/>
      <c r="F22" s="74" t="inlineStr">
        <is>
          <t>Rev.4</t>
        </is>
      </c>
      <c r="I22" s="201" t="inlineStr">
        <is>
          <t>Nº OS:</t>
        </is>
      </c>
      <c r="J22" s="213" t="n">
        <v>735</v>
      </c>
      <c r="K22" s="94" t="n"/>
    </row>
    <row r="23" ht="4.5" customHeight="1"/>
    <row r="24" ht="20.15" customHeight="1">
      <c r="A24" s="201" t="inlineStr">
        <is>
          <t>MATRIZ:</t>
        </is>
      </c>
      <c r="B24" s="71" t="n"/>
      <c r="C24" s="201" t="inlineStr">
        <is>
          <t>Água bruta</t>
        </is>
      </c>
      <c r="D24" s="94" t="n"/>
      <c r="F24" s="71" t="n"/>
      <c r="G24" s="201" t="inlineStr">
        <is>
          <t>Água residual</t>
        </is>
      </c>
      <c r="H24" s="94" t="n"/>
    </row>
    <row r="25" ht="4.5" customHeight="1"/>
    <row r="26" ht="20.15" customHeight="1">
      <c r="A26" s="201" t="inlineStr">
        <is>
          <t>METODOLOGIAS DE ENSAIO E AMOSTRAGEM</t>
        </is>
      </c>
      <c r="B26" s="108" t="n"/>
      <c r="C26" s="108" t="n"/>
      <c r="D26" s="108" t="n"/>
      <c r="E26" s="108" t="n"/>
      <c r="F26" s="108" t="n"/>
      <c r="G26" s="108" t="n"/>
      <c r="H26" s="108" t="n"/>
      <c r="I26" s="108" t="n"/>
      <c r="J26" s="108" t="n"/>
      <c r="K26" s="94" t="n"/>
    </row>
    <row r="27" ht="4.5" customHeight="1"/>
    <row r="28" ht="20.15" customHeight="1">
      <c r="A28" s="201" t="inlineStr">
        <is>
          <t>APLICÁVEL:</t>
        </is>
      </c>
      <c r="B28" s="201" t="inlineStr">
        <is>
          <t>DESCRIÇÃO:</t>
        </is>
      </c>
      <c r="C28" s="108" t="n"/>
      <c r="D28" s="108" t="n"/>
      <c r="E28" s="108" t="n"/>
      <c r="F28" s="108" t="n"/>
      <c r="G28" s="108" t="n"/>
      <c r="H28" s="108" t="n"/>
      <c r="I28" s="108" t="n"/>
      <c r="J28" s="108" t="n"/>
      <c r="K28" s="94" t="n"/>
    </row>
    <row r="29" ht="4.5" customHeight="1"/>
    <row r="30" ht="20.15" customHeight="1">
      <c r="A30" s="201" t="inlineStr">
        <is>
          <t>SIM</t>
        </is>
      </c>
      <c r="B30" s="203" t="inlineStr">
        <is>
          <t>SMEWW, 23ª Edição – Método 4500H+B, 2017.</t>
        </is>
      </c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94" t="n"/>
    </row>
    <row r="31" ht="4.5" customHeight="1">
      <c r="B31" s="203" t="n"/>
      <c r="C31" s="108" t="n"/>
      <c r="D31" s="108" t="n"/>
      <c r="E31" s="108" t="n"/>
      <c r="F31" s="108" t="n"/>
      <c r="G31" s="108" t="n"/>
      <c r="H31" s="108" t="n"/>
      <c r="I31" s="108" t="n"/>
      <c r="J31" s="108" t="n"/>
      <c r="K31" s="94" t="n"/>
    </row>
    <row r="32" ht="20.15" customHeight="1">
      <c r="A32" s="201" t="n"/>
      <c r="B32" s="203" t="inlineStr">
        <is>
          <t>SMEWW, 23ª Edição – Método 2510B, 2017.</t>
        </is>
      </c>
      <c r="C32" s="108" t="n"/>
      <c r="D32" s="108" t="n"/>
      <c r="E32" s="108" t="n"/>
      <c r="F32" s="108" t="n"/>
      <c r="G32" s="108" t="n"/>
      <c r="H32" s="108" t="n"/>
      <c r="I32" s="108" t="n"/>
      <c r="J32" s="108" t="n"/>
      <c r="K32" s="94" t="n"/>
    </row>
    <row r="33" ht="4.5" customHeight="1"/>
    <row r="34" ht="20.15" customHeight="1">
      <c r="A34" s="201" t="n"/>
      <c r="B34" s="203" t="inlineStr">
        <is>
          <t>SMEWW, 23ª Edição – Método 2580B, 2017.</t>
        </is>
      </c>
      <c r="C34" s="108" t="n"/>
      <c r="D34" s="108" t="n"/>
      <c r="E34" s="108" t="n"/>
      <c r="F34" s="108" t="n"/>
      <c r="G34" s="108" t="n"/>
      <c r="H34" s="108" t="n"/>
      <c r="I34" s="108" t="n"/>
      <c r="J34" s="108" t="n"/>
      <c r="K34" s="94" t="n"/>
    </row>
    <row r="35" ht="4.5" customHeight="1"/>
    <row r="36" ht="20.15" customHeight="1">
      <c r="A36" s="201" t="n"/>
      <c r="B36" s="203" t="inlineStr">
        <is>
          <t>SMEWW, 23ª Edição – Método 4500-O G, 2017.</t>
        </is>
      </c>
      <c r="C36" s="108" t="n"/>
      <c r="D36" s="108" t="n"/>
      <c r="E36" s="108" t="n"/>
      <c r="F36" s="108" t="n"/>
      <c r="G36" s="108" t="n"/>
      <c r="H36" s="108" t="n"/>
      <c r="I36" s="108" t="n"/>
      <c r="J36" s="108" t="n"/>
      <c r="K36" s="94" t="n"/>
    </row>
    <row r="37" ht="4.5" customHeight="1"/>
    <row r="38" ht="20.15" customHeight="1">
      <c r="A38" s="201" t="n"/>
      <c r="B38" s="203" t="inlineStr">
        <is>
          <t>SMEWW, 23ª Edição – Método 2550B, 2017.</t>
        </is>
      </c>
      <c r="C38" s="108" t="n"/>
      <c r="D38" s="108" t="n"/>
      <c r="E38" s="108" t="n"/>
      <c r="F38" s="108" t="n"/>
      <c r="G38" s="108" t="n"/>
      <c r="H38" s="108" t="n"/>
      <c r="I38" s="108" t="n"/>
      <c r="J38" s="108" t="n"/>
      <c r="K38" s="94" t="n"/>
    </row>
    <row r="39" ht="4.5" customHeight="1"/>
    <row r="40" ht="20.15" customHeight="1">
      <c r="A40" s="201" t="n"/>
      <c r="B40" s="203" t="inlineStr">
        <is>
          <t>SMEWW, 23ª Edição – Método 2130B, 2017.</t>
        </is>
      </c>
      <c r="C40" s="108" t="n"/>
      <c r="D40" s="108" t="n"/>
      <c r="E40" s="108" t="n"/>
      <c r="F40" s="108" t="n"/>
      <c r="G40" s="108" t="n"/>
      <c r="H40" s="108" t="n"/>
      <c r="I40" s="108" t="n"/>
      <c r="J40" s="108" t="n"/>
      <c r="K40" s="94" t="n"/>
    </row>
    <row r="41" ht="4.5" customHeight="1"/>
    <row r="42" ht="20.15" customHeight="1">
      <c r="A42" s="201" t="n"/>
      <c r="B42" s="203" t="inlineStr">
        <is>
          <t>SRV-PRO-0869-Rev.04 – Amostragem água bruta e residual.</t>
        </is>
      </c>
      <c r="C42" s="108" t="n"/>
      <c r="D42" s="108" t="n"/>
      <c r="E42" s="108" t="n"/>
      <c r="F42" s="108" t="n"/>
      <c r="G42" s="108" t="n"/>
      <c r="H42" s="108" t="n"/>
      <c r="I42" s="108" t="n"/>
      <c r="J42" s="108" t="n"/>
      <c r="K42" s="94" t="n"/>
    </row>
    <row r="43" ht="4.5" customHeight="1"/>
    <row r="44" ht="20.15" customHeight="1">
      <c r="A44" s="201" t="n"/>
      <c r="B44" s="203" t="inlineStr">
        <is>
          <t>SRV-PRO-0870-Rev.01 – Condições ambientais e manuseio de itens de ensaio.</t>
        </is>
      </c>
      <c r="C44" s="108" t="n"/>
      <c r="D44" s="108" t="n"/>
      <c r="E44" s="108" t="n"/>
      <c r="F44" s="108" t="n"/>
      <c r="G44" s="108" t="n"/>
      <c r="H44" s="108" t="n"/>
      <c r="I44" s="108" t="n"/>
      <c r="J44" s="108" t="n"/>
      <c r="K44" s="94" t="n"/>
    </row>
    <row r="45" ht="4.5" customHeight="1"/>
    <row r="46" ht="20.15" customHeight="1">
      <c r="A46" s="201" t="n"/>
      <c r="B46" s="203" t="inlineStr">
        <is>
          <t>ABNT NBR 15847 – Amostragem de água subterrânea em poços de monitoramento – Métodos de Purga, 2010.</t>
        </is>
      </c>
      <c r="C46" s="108" t="n"/>
      <c r="D46" s="108" t="n"/>
      <c r="E46" s="108" t="n"/>
      <c r="F46" s="108" t="n"/>
      <c r="G46" s="108" t="n"/>
      <c r="H46" s="108" t="n"/>
      <c r="I46" s="108" t="n"/>
      <c r="J46" s="108" t="n"/>
      <c r="K46" s="94" t="n"/>
    </row>
    <row r="47" ht="4.5" customHeight="1"/>
    <row r="48" ht="20.15" customHeight="1">
      <c r="A48" s="72" t="n"/>
      <c r="B48" s="203" t="inlineStr">
        <is>
          <t>ABNT NBR 9898 – Preservação e técnicas de amostragem de efluentes líquidos e corpos receptores, 1987.</t>
        </is>
      </c>
      <c r="C48" s="108" t="n"/>
      <c r="D48" s="108" t="n"/>
      <c r="E48" s="108" t="n"/>
      <c r="F48" s="108" t="n"/>
      <c r="G48" s="108" t="n"/>
      <c r="H48" s="108" t="n"/>
      <c r="I48" s="108" t="n"/>
      <c r="J48" s="108" t="n"/>
      <c r="K48" s="94" t="n"/>
    </row>
    <row r="49" ht="4.5" customHeight="1"/>
    <row r="50" ht="20.15" customHeight="1">
      <c r="A50" s="201" t="n"/>
      <c r="B50" s="203" t="inlineStr">
        <is>
          <t>ABNT NBR ISO/IEC 17025 – Requisitos gerais para a competência de laboratórios de ensaio e calibração, 2017.</t>
        </is>
      </c>
      <c r="C50" s="108" t="n"/>
      <c r="D50" s="108" t="n"/>
      <c r="E50" s="108" t="n"/>
      <c r="F50" s="108" t="n"/>
      <c r="G50" s="108" t="n"/>
      <c r="H50" s="108" t="n"/>
      <c r="I50" s="108" t="n"/>
      <c r="J50" s="108" t="n"/>
      <c r="K50" s="94" t="n"/>
    </row>
    <row r="51" ht="4.5" customHeight="1"/>
    <row r="52" ht="20.15" customHeight="1">
      <c r="A52" s="201" t="inlineStr">
        <is>
          <t>DADOS MEDIÇÃO</t>
        </is>
      </c>
      <c r="B52" s="108" t="n"/>
      <c r="C52" s="108" t="n"/>
      <c r="D52" s="108" t="n"/>
      <c r="E52" s="108" t="n"/>
      <c r="F52" s="108" t="n"/>
      <c r="G52" s="108" t="n"/>
      <c r="H52" s="108" t="n"/>
      <c r="I52" s="108" t="n"/>
      <c r="J52" s="108" t="n"/>
      <c r="K52" s="94" t="n"/>
    </row>
    <row r="54" ht="20.15" customHeight="1">
      <c r="A54" s="215" t="inlineStr">
        <is>
          <t>Multiparâmetro - Patrimônio Nº SRV-ITR-0001</t>
        </is>
      </c>
      <c r="B54" s="91" t="n"/>
      <c r="C54" s="92" t="n"/>
      <c r="D54" s="212" t="n">
        <v>1678</v>
      </c>
      <c r="E54" s="92" t="n"/>
      <c r="G54" s="210" t="inlineStr">
        <is>
          <t>Turbidimetro - Patrimônio Nº 
SRV-ITR-0007</t>
        </is>
      </c>
      <c r="H54" s="91" t="n"/>
      <c r="I54" s="92" t="n"/>
      <c r="J54" s="212" t="n">
        <v>1863</v>
      </c>
      <c r="K54" s="92" t="n"/>
    </row>
    <row r="56">
      <c r="A56" s="66" t="n"/>
      <c r="B56" s="208" t="inlineStr">
        <is>
          <t>Unidade:</t>
        </is>
      </c>
      <c r="D56" s="201" t="inlineStr">
        <is>
          <t>µs/cm</t>
        </is>
      </c>
      <c r="E56" s="201" t="inlineStr">
        <is>
          <t>mV</t>
        </is>
      </c>
      <c r="F56" s="201" t="inlineStr">
        <is>
          <t>mg/L</t>
        </is>
      </c>
      <c r="G56" s="201" t="inlineStr">
        <is>
          <t>UpH</t>
        </is>
      </c>
      <c r="H56" s="201" t="inlineStr">
        <is>
          <t>ºC</t>
        </is>
      </c>
      <c r="I56" s="201" t="inlineStr">
        <is>
          <t>NTU</t>
        </is>
      </c>
    </row>
    <row r="57">
      <c r="A57" s="211" t="inlineStr">
        <is>
          <t>L.Q.</t>
        </is>
      </c>
      <c r="B57" s="94" t="n"/>
      <c r="D57" s="201" t="n">
        <v>275</v>
      </c>
      <c r="E57" s="201" t="n">
        <v>105.4</v>
      </c>
      <c r="F57" s="201" t="n">
        <v>1.13</v>
      </c>
      <c r="G57" s="201" t="n">
        <v>1.18</v>
      </c>
      <c r="H57" s="201" t="n">
        <v>0.47</v>
      </c>
      <c r="I57" s="201" t="n">
        <v>10.65</v>
      </c>
    </row>
    <row r="58">
      <c r="A58" s="211" t="inlineStr">
        <is>
          <t>L.D.</t>
        </is>
      </c>
      <c r="B58" s="94" t="n"/>
      <c r="D58" s="201" t="n">
        <v>92</v>
      </c>
      <c r="E58" s="201" t="n">
        <v>35.1</v>
      </c>
      <c r="F58" s="201" t="n">
        <v>0.38</v>
      </c>
      <c r="G58" s="201" t="n">
        <v>0.39</v>
      </c>
      <c r="H58" s="201" t="n">
        <v>0.16</v>
      </c>
      <c r="I58" s="201" t="n">
        <v>3.55</v>
      </c>
    </row>
    <row r="59">
      <c r="A59" s="76" t="n"/>
      <c r="B59" s="76" t="n"/>
    </row>
    <row r="60" ht="30.75" customHeight="1">
      <c r="A60" s="202" t="inlineStr">
        <is>
          <t>Incerteza de medição</t>
        </is>
      </c>
      <c r="B60" s="94" t="n"/>
      <c r="D60" s="201" t="inlineStr">
        <is>
          <t>± 45</t>
        </is>
      </c>
      <c r="E60" s="201" t="inlineStr">
        <is>
          <t>±38,8</t>
        </is>
      </c>
      <c r="F60" s="201" t="inlineStr">
        <is>
          <t>±0,33</t>
        </is>
      </c>
      <c r="G60" s="201" t="inlineStr">
        <is>
          <t>±0,14</t>
        </is>
      </c>
      <c r="H60" s="201" t="inlineStr">
        <is>
          <t>±0,27</t>
        </is>
      </c>
      <c r="I60" s="201" t="inlineStr">
        <is>
          <t>±22,54</t>
        </is>
      </c>
    </row>
    <row r="61">
      <c r="A61" s="68" t="n"/>
    </row>
    <row r="62">
      <c r="A62" s="207" t="inlineStr">
        <is>
          <t>rodapé</t>
        </is>
      </c>
      <c r="B62" s="207" t="n"/>
      <c r="C62" s="207" t="n"/>
      <c r="D62" s="207" t="n"/>
      <c r="E62" s="207" t="n"/>
      <c r="F62" s="207" t="inlineStr">
        <is>
          <t>Página 35 de 36 (paginação)</t>
        </is>
      </c>
      <c r="G62" s="207" t="n"/>
      <c r="H62" s="207" t="n"/>
      <c r="I62" s="207" t="n"/>
      <c r="J62" s="207" t="n"/>
      <c r="K62" s="207" t="n"/>
    </row>
    <row r="63" ht="30" customHeight="1">
      <c r="B63" s="198" t="inlineStr">
        <is>
          <t>O presente relatório de ensaio atende aos requisitos da norma ISO/IEC 17025:2017.
7.8.2.1 (h) – Não são aplicáveis.</t>
        </is>
      </c>
    </row>
    <row r="64">
      <c r="B64" s="207" t="n"/>
      <c r="C64" s="207" t="n"/>
      <c r="D64" s="207" t="n"/>
      <c r="E64" s="207" t="n"/>
      <c r="F64" s="207" t="n"/>
      <c r="G64" s="207" t="n"/>
      <c r="H64" s="207" t="n"/>
      <c r="I64" s="207" t="n"/>
      <c r="J64" s="207" t="n"/>
      <c r="K64" s="76" t="inlineStr">
        <is>
          <t>SRV-FOR-0127-Rev.6</t>
        </is>
      </c>
    </row>
    <row r="65" ht="84" customHeight="1">
      <c r="A65" s="205" t="n"/>
      <c r="B65" s="94" t="n"/>
      <c r="C65" s="200" t="inlineStr">
        <is>
          <t>RELATÓRIO DE ENSAIO E AMOSTRAGEM</t>
        </is>
      </c>
      <c r="D65" s="108" t="n"/>
      <c r="E65" s="108" t="n"/>
      <c r="F65" s="108" t="n"/>
      <c r="G65" s="108" t="n"/>
      <c r="H65" s="108" t="n"/>
      <c r="I65" s="108" t="n"/>
      <c r="J65" s="108" t="n"/>
      <c r="K65" s="94" t="n"/>
    </row>
    <row r="66">
      <c r="J66" s="214">
        <f>$J$2</f>
        <v/>
      </c>
    </row>
    <row r="67" ht="4.5" customHeight="1"/>
    <row r="68" ht="89.25" customFormat="1" customHeight="1" s="78">
      <c r="A68" s="79" t="inlineStr">
        <is>
          <t>Identificação da amostra:</t>
        </is>
      </c>
      <c r="B68" s="79" t="inlineStr">
        <is>
          <t>Data:</t>
        </is>
      </c>
      <c r="C68" s="79" t="inlineStr">
        <is>
          <t>Hora do ensaio:</t>
        </is>
      </c>
      <c r="D68" s="79" t="inlineStr">
        <is>
          <t>Hora da amostragem:</t>
        </is>
      </c>
      <c r="E68" s="79" t="inlineStr">
        <is>
          <t>Condutividade
µs/cm</t>
        </is>
      </c>
      <c r="F68" s="79" t="inlineStr">
        <is>
          <t>Potencial de oxirredução 
Mv</t>
        </is>
      </c>
      <c r="G68" s="79" t="inlineStr">
        <is>
          <t>Oxigênio Dissolvido
mg/L</t>
        </is>
      </c>
      <c r="H68" s="79" t="inlineStr">
        <is>
          <t>pH
UpH</t>
        </is>
      </c>
      <c r="I68" s="79" t="inlineStr">
        <is>
          <t>Temperatura
ºC</t>
        </is>
      </c>
      <c r="J68" s="79" t="inlineStr">
        <is>
          <t>Turbidez
NTU</t>
        </is>
      </c>
      <c r="K68" s="79" t="inlineStr">
        <is>
          <t xml:space="preserve">(*) Condições ambientais
Chuva nas ultimas 24h:
</t>
        </is>
      </c>
    </row>
    <row r="69" ht="20.15" customHeight="1">
      <c r="A69" s="84" t="inlineStr">
        <is>
          <t>ASP</t>
        </is>
      </c>
      <c r="B69" s="85" t="n">
        <v>45102</v>
      </c>
      <c r="C69" s="86" t="n"/>
      <c r="D69" s="86" t="n">
        <v>0.5416666666666666</v>
      </c>
      <c r="E69" s="84" t="n">
        <v>40</v>
      </c>
      <c r="F69" s="84" t="n">
        <v>24.2</v>
      </c>
      <c r="G69" s="84" t="n">
        <v>8.199999999999999</v>
      </c>
      <c r="H69" s="84" t="n">
        <v>6.43</v>
      </c>
      <c r="I69" s="84" t="n">
        <v>22.48</v>
      </c>
      <c r="J69" s="84" t="n"/>
      <c r="K69" s="84" t="n">
        <v>0</v>
      </c>
    </row>
    <row r="70" ht="20.15" customHeight="1">
      <c r="A70" s="81" t="inlineStr">
        <is>
          <t>BE-01</t>
        </is>
      </c>
      <c r="B70" s="82" t="n">
        <v>45102</v>
      </c>
      <c r="C70" s="83" t="n"/>
      <c r="D70" s="83" t="n">
        <v>0.5</v>
      </c>
      <c r="E70" s="81" t="n">
        <v>1</v>
      </c>
      <c r="F70" s="81" t="n">
        <v>0</v>
      </c>
      <c r="G70" s="81" t="n">
        <v>0</v>
      </c>
      <c r="H70" s="81" t="n">
        <v>0</v>
      </c>
      <c r="I70" s="81" t="n">
        <v>0</v>
      </c>
      <c r="J70" s="81" t="n"/>
      <c r="K70" s="81" t="n">
        <v>0</v>
      </c>
    </row>
    <row r="71" ht="20.15" customHeight="1">
      <c r="A71" s="81" t="inlineStr">
        <is>
          <t>BV-01</t>
        </is>
      </c>
      <c r="B71" s="82" t="n">
        <v>45102</v>
      </c>
      <c r="C71" s="83" t="n"/>
      <c r="D71" s="83" t="n">
        <v>0.3645833333333333</v>
      </c>
      <c r="E71" s="81" t="n">
        <v>1</v>
      </c>
      <c r="F71" s="81" t="n">
        <v>0</v>
      </c>
      <c r="G71" s="81" t="n">
        <v>0</v>
      </c>
      <c r="H71" s="81" t="n">
        <v>0</v>
      </c>
      <c r="I71" s="81" t="n">
        <v>0</v>
      </c>
      <c r="J71" s="81" t="n"/>
      <c r="K71" s="81" t="n">
        <v>0</v>
      </c>
    </row>
    <row r="72" ht="20.15" customHeight="1">
      <c r="A72" s="81" t="inlineStr">
        <is>
          <t>Dup-01</t>
        </is>
      </c>
      <c r="B72" s="82" t="n">
        <v>45102</v>
      </c>
      <c r="C72" s="83" t="n">
        <v>0.4791666666666667</v>
      </c>
      <c r="D72" s="83" t="n">
        <v>0.4902777777777778</v>
      </c>
      <c r="E72" s="81" t="n">
        <v>72</v>
      </c>
      <c r="F72" s="81" t="n">
        <v>17.1</v>
      </c>
      <c r="G72" s="81" t="n">
        <v>0.84</v>
      </c>
      <c r="H72" s="81" t="n">
        <v>5.77</v>
      </c>
      <c r="I72" s="81" t="n">
        <v>22.26</v>
      </c>
      <c r="J72" s="81" t="n"/>
      <c r="K72" s="81" t="n">
        <v>0</v>
      </c>
    </row>
    <row r="73" ht="20.15" customHeight="1">
      <c r="A73" s="81" t="inlineStr">
        <is>
          <t>BC-01</t>
        </is>
      </c>
      <c r="B73" s="82" t="n">
        <v>45102</v>
      </c>
      <c r="C73" s="83" t="n">
        <v>0.4791666666666667</v>
      </c>
      <c r="D73" s="83" t="n">
        <v>0.4902777777777778</v>
      </c>
      <c r="E73" s="81" t="n">
        <v>72</v>
      </c>
      <c r="F73" s="81" t="n">
        <v>17.1</v>
      </c>
      <c r="G73" s="81" t="n">
        <v>0.84</v>
      </c>
      <c r="H73" s="81" t="n">
        <v>5.77</v>
      </c>
      <c r="I73" s="81" t="n">
        <v>22.26</v>
      </c>
      <c r="J73" s="81" t="n"/>
      <c r="K73" s="81" t="n">
        <v>0</v>
      </c>
    </row>
    <row r="74" ht="20.15" customHeight="1">
      <c r="A74" s="81" t="inlineStr">
        <is>
          <t>PMN-03</t>
        </is>
      </c>
      <c r="B74" s="82" t="n">
        <v>45102</v>
      </c>
      <c r="C74" s="83" t="n">
        <v>0.4791666666666667</v>
      </c>
      <c r="D74" s="83" t="n">
        <v>0.4902777777777778</v>
      </c>
      <c r="E74" s="81" t="n">
        <v>72</v>
      </c>
      <c r="F74" s="81" t="n">
        <v>17.1</v>
      </c>
      <c r="G74" s="81" t="n">
        <v>0.84</v>
      </c>
      <c r="H74" s="81" t="n">
        <v>5.77</v>
      </c>
      <c r="I74" s="81" t="n">
        <v>22.26</v>
      </c>
      <c r="J74" s="81" t="n">
        <v>4</v>
      </c>
      <c r="K74" s="81" t="n">
        <v>0</v>
      </c>
    </row>
    <row r="75" ht="20.15" customHeight="1">
      <c r="A75" s="81" t="inlineStr">
        <is>
          <t>Dup-02</t>
        </is>
      </c>
      <c r="B75" s="82" t="n">
        <v>45102</v>
      </c>
      <c r="C75" s="83" t="n">
        <v>0.4013888888888889</v>
      </c>
      <c r="D75" s="83" t="n">
        <v>0.4131944444444444</v>
      </c>
      <c r="E75" s="81" t="n">
        <v>48</v>
      </c>
      <c r="F75" s="81" t="n">
        <v>143.9</v>
      </c>
      <c r="G75" s="81" t="n">
        <v>2.13</v>
      </c>
      <c r="H75" s="81" t="n">
        <v>5.04</v>
      </c>
      <c r="I75" s="81" t="n">
        <v>22.74</v>
      </c>
      <c r="J75" s="81" t="n"/>
      <c r="K75" s="81" t="n">
        <v>0</v>
      </c>
    </row>
    <row r="76" ht="20.15" customHeight="1">
      <c r="A76" s="81" t="inlineStr">
        <is>
          <t>PMN-02</t>
        </is>
      </c>
      <c r="B76" s="82" t="n">
        <v>45102</v>
      </c>
      <c r="C76" s="83" t="n">
        <v>0.4013888888888889</v>
      </c>
      <c r="D76" s="83" t="n">
        <v>0.4131944444444444</v>
      </c>
      <c r="E76" s="81" t="n">
        <v>48</v>
      </c>
      <c r="F76" s="81" t="n">
        <v>143.9</v>
      </c>
      <c r="G76" s="81" t="n">
        <v>2.13</v>
      </c>
      <c r="H76" s="81" t="n">
        <v>5.04</v>
      </c>
      <c r="I76" s="81" t="n">
        <v>22.74</v>
      </c>
      <c r="J76" s="81" t="n"/>
      <c r="K76" s="81" t="n">
        <v>0</v>
      </c>
    </row>
    <row r="77" ht="20.15" customHeight="1">
      <c r="A77" s="81" t="inlineStr">
        <is>
          <t>PM-06</t>
        </is>
      </c>
      <c r="B77" s="82" t="n">
        <v>45102</v>
      </c>
      <c r="C77" s="83" t="n">
        <v>0.4604166666666666</v>
      </c>
      <c r="D77" s="83" t="n">
        <v>0.4708333333333333</v>
      </c>
      <c r="E77" s="81" t="n">
        <v>91</v>
      </c>
      <c r="F77" s="81" t="n">
        <v>16.2</v>
      </c>
      <c r="G77" s="81" t="n">
        <v>0.72</v>
      </c>
      <c r="H77" s="81" t="n">
        <v>5.72</v>
      </c>
      <c r="I77" s="81" t="n">
        <v>21.46</v>
      </c>
      <c r="J77" s="81" t="n"/>
      <c r="K77" s="81" t="n">
        <v>0</v>
      </c>
    </row>
    <row r="78" ht="20.15" customHeight="1">
      <c r="A78" s="81" t="inlineStr">
        <is>
          <t>PM-05</t>
        </is>
      </c>
      <c r="B78" s="82" t="n">
        <v>45102</v>
      </c>
      <c r="C78" s="83" t="n">
        <v>0.4354166666666667</v>
      </c>
      <c r="D78" s="83" t="n">
        <v>0.4458333333333334</v>
      </c>
      <c r="E78" s="81" t="n">
        <v>211</v>
      </c>
      <c r="F78" s="81" t="n">
        <v>-25.3</v>
      </c>
      <c r="G78" s="81" t="n">
        <v>1.16</v>
      </c>
      <c r="H78" s="81" t="n">
        <v>5.82</v>
      </c>
      <c r="I78" s="81" t="n">
        <v>22.35</v>
      </c>
      <c r="J78" s="81" t="n"/>
      <c r="K78" s="81" t="n">
        <v>0</v>
      </c>
    </row>
    <row r="79" ht="20.15" customHeight="1">
      <c r="A79" s="81" t="inlineStr">
        <is>
          <t>PM-04</t>
        </is>
      </c>
      <c r="B79" s="82" t="n">
        <v>45102</v>
      </c>
      <c r="C79" s="83" t="n">
        <v>0.3791666666666667</v>
      </c>
      <c r="D79" s="83" t="n">
        <v>0.3902777777777778</v>
      </c>
      <c r="E79" s="81" t="n">
        <v>232</v>
      </c>
      <c r="F79" s="81" t="n">
        <v>-52.8</v>
      </c>
      <c r="G79" s="81" t="n">
        <v>0.17</v>
      </c>
      <c r="H79" s="81" t="n">
        <v>6.03</v>
      </c>
      <c r="I79" s="81" t="n">
        <v>20.99</v>
      </c>
      <c r="J79" s="81" t="n"/>
      <c r="K79" s="81" t="n">
        <v>0</v>
      </c>
    </row>
    <row r="80" ht="20.15" customHeight="1">
      <c r="A80" s="232" t="inlineStr">
        <is>
          <t>TESTEPY</t>
        </is>
      </c>
      <c r="B80" s="233" t="n">
        <v>45188</v>
      </c>
      <c r="C80" s="234" t="n">
        <v>0.3791666666666667</v>
      </c>
      <c r="D80" s="234" t="n">
        <v>0.3902777777777778</v>
      </c>
      <c r="E80" s="232" t="n">
        <v>232</v>
      </c>
      <c r="F80" s="232" t="n">
        <v>-52.8</v>
      </c>
      <c r="G80" s="232" t="n">
        <v>0.17</v>
      </c>
      <c r="H80" s="232" t="n">
        <v>6.03</v>
      </c>
      <c r="I80" s="232" t="n">
        <v>20.99</v>
      </c>
      <c r="J80" s="232" t="n"/>
      <c r="K80" s="232" t="n">
        <v>3</v>
      </c>
    </row>
    <row r="81" ht="20.15" customHeight="1">
      <c r="A81" s="205" t="n"/>
      <c r="B81" s="80" t="n"/>
      <c r="C81" s="205" t="n"/>
      <c r="D81" s="205" t="n"/>
      <c r="E81" s="205" t="n"/>
      <c r="F81" s="205" t="n"/>
      <c r="G81" s="205" t="n"/>
      <c r="H81" s="205" t="n"/>
      <c r="I81" s="205" t="n"/>
      <c r="J81" s="205" t="n"/>
      <c r="K81" s="205" t="n"/>
    </row>
    <row r="82" ht="20.15" customHeight="1">
      <c r="A82" s="205" t="n"/>
      <c r="B82" s="205" t="n"/>
      <c r="C82" s="205" t="n"/>
      <c r="D82" s="205" t="n"/>
      <c r="E82" s="205" t="n"/>
      <c r="F82" s="205" t="n"/>
      <c r="G82" s="205" t="n"/>
      <c r="H82" s="205" t="n"/>
      <c r="I82" s="205" t="n"/>
      <c r="J82" s="205" t="n"/>
      <c r="K82" s="205" t="n"/>
    </row>
    <row r="83" ht="20.15" customHeight="1">
      <c r="A83" s="205" t="n"/>
      <c r="B83" s="205" t="n"/>
      <c r="C83" s="205" t="n"/>
      <c r="D83" s="205" t="n"/>
      <c r="E83" s="205" t="n"/>
      <c r="F83" s="205" t="n"/>
      <c r="G83" s="205" t="n"/>
      <c r="H83" s="205" t="n"/>
      <c r="I83" s="205" t="n"/>
      <c r="J83" s="205" t="n"/>
      <c r="K83" s="205" t="n"/>
    </row>
    <row r="84" ht="20.15" customHeight="1">
      <c r="A84" s="205" t="n"/>
      <c r="B84" s="205" t="n"/>
      <c r="C84" s="205" t="n"/>
      <c r="D84" s="205" t="n"/>
      <c r="E84" s="205" t="n"/>
      <c r="F84" s="205" t="n"/>
      <c r="G84" s="205" t="n"/>
      <c r="H84" s="205" t="n"/>
      <c r="I84" s="205" t="n"/>
      <c r="J84" s="205" t="n"/>
      <c r="K84" s="205" t="n"/>
    </row>
    <row r="85" ht="20.15" customHeight="1">
      <c r="A85" s="205" t="n"/>
      <c r="B85" s="205" t="n"/>
      <c r="C85" s="205" t="n"/>
      <c r="D85" s="205" t="n"/>
      <c r="E85" s="205" t="n"/>
      <c r="F85" s="205" t="n"/>
      <c r="G85" s="205" t="n"/>
      <c r="H85" s="205" t="n"/>
      <c r="I85" s="205" t="n"/>
      <c r="J85" s="205" t="n"/>
      <c r="K85" s="205" t="n"/>
    </row>
    <row r="86" ht="20.15" customHeight="1">
      <c r="A86" s="205" t="n"/>
      <c r="B86" s="205" t="n"/>
      <c r="C86" s="205" t="n"/>
      <c r="D86" s="205" t="n"/>
      <c r="E86" s="205" t="n"/>
      <c r="F86" s="205" t="n"/>
      <c r="G86" s="205" t="n"/>
      <c r="H86" s="205" t="n"/>
      <c r="I86" s="205" t="n"/>
      <c r="J86" s="205" t="n"/>
      <c r="K86" s="205" t="n"/>
    </row>
    <row r="87" ht="20.15" customHeight="1">
      <c r="A87" s="205" t="n"/>
      <c r="B87" s="205" t="n"/>
      <c r="C87" s="205" t="n"/>
      <c r="D87" s="205" t="n"/>
      <c r="E87" s="205" t="n"/>
      <c r="F87" s="205" t="n"/>
      <c r="G87" s="205" t="n"/>
      <c r="H87" s="205" t="n"/>
      <c r="I87" s="205" t="n"/>
      <c r="J87" s="205" t="n"/>
      <c r="K87" s="205" t="n"/>
    </row>
    <row r="88" ht="20.15" customHeight="1">
      <c r="A88" s="205" t="n"/>
      <c r="B88" s="205" t="n"/>
      <c r="C88" s="205" t="n"/>
      <c r="D88" s="205" t="n"/>
      <c r="E88" s="205" t="n"/>
      <c r="F88" s="205" t="n"/>
      <c r="G88" s="205" t="n"/>
      <c r="H88" s="205" t="n"/>
      <c r="I88" s="205" t="n"/>
      <c r="J88" s="205" t="n"/>
      <c r="K88" s="205" t="n"/>
    </row>
    <row r="89" ht="20.15" customHeight="1">
      <c r="A89" s="205" t="n"/>
      <c r="B89" s="205" t="n"/>
      <c r="C89" s="205" t="n"/>
      <c r="D89" s="205" t="n"/>
      <c r="E89" s="205" t="n"/>
      <c r="F89" s="205" t="n"/>
      <c r="G89" s="205" t="n"/>
      <c r="H89" s="205" t="n"/>
      <c r="I89" s="205" t="n"/>
      <c r="J89" s="205" t="n"/>
      <c r="K89" s="205" t="n"/>
    </row>
    <row r="90" ht="20.15" customHeight="1">
      <c r="A90" s="205" t="n"/>
      <c r="B90" s="205" t="n"/>
      <c r="C90" s="205" t="n"/>
      <c r="D90" s="205" t="n"/>
      <c r="E90" s="205" t="n"/>
      <c r="F90" s="205" t="n"/>
      <c r="G90" s="205" t="n"/>
      <c r="H90" s="205" t="n"/>
      <c r="I90" s="205" t="n"/>
      <c r="J90" s="205" t="n"/>
      <c r="K90" s="205" t="n"/>
    </row>
    <row r="91" ht="20.15" customHeight="1">
      <c r="A91" s="205" t="n"/>
      <c r="B91" s="205" t="n"/>
      <c r="C91" s="205" t="n"/>
      <c r="D91" s="205" t="n"/>
      <c r="E91" s="205" t="n"/>
      <c r="F91" s="205" t="n"/>
      <c r="G91" s="205" t="n"/>
      <c r="H91" s="205" t="n"/>
      <c r="I91" s="205" t="n"/>
      <c r="J91" s="205" t="n"/>
      <c r="K91" s="205" t="n"/>
    </row>
    <row r="92" ht="20.15" customHeight="1">
      <c r="A92" s="205" t="n"/>
      <c r="B92" s="205" t="n"/>
      <c r="C92" s="205" t="n"/>
      <c r="D92" s="205" t="n"/>
      <c r="E92" s="205" t="n"/>
      <c r="F92" s="205" t="n"/>
      <c r="G92" s="205" t="n"/>
      <c r="H92" s="205" t="n"/>
      <c r="I92" s="205" t="n"/>
      <c r="J92" s="205" t="n"/>
      <c r="K92" s="205" t="n"/>
    </row>
    <row r="93" ht="20.15" customHeight="1">
      <c r="A93" s="205" t="n"/>
      <c r="B93" s="205" t="n"/>
      <c r="C93" s="205" t="n"/>
      <c r="D93" s="205" t="n"/>
      <c r="E93" s="205" t="n"/>
      <c r="F93" s="205" t="n"/>
      <c r="G93" s="205" t="n"/>
      <c r="H93" s="205" t="n"/>
      <c r="I93" s="205" t="n"/>
      <c r="J93" s="205" t="n"/>
      <c r="K93" s="205" t="n"/>
    </row>
    <row r="94" ht="20.15" customHeight="1">
      <c r="A94" s="205" t="n"/>
      <c r="B94" s="205" t="n"/>
      <c r="C94" s="205" t="n"/>
      <c r="D94" s="205" t="n"/>
      <c r="E94" s="205" t="n"/>
      <c r="F94" s="205" t="n"/>
      <c r="G94" s="205" t="n"/>
      <c r="H94" s="205" t="n"/>
      <c r="I94" s="205" t="n"/>
      <c r="J94" s="205" t="n"/>
      <c r="K94" s="205" t="n"/>
    </row>
    <row r="95" ht="20.15" customHeight="1">
      <c r="A95" s="205" t="n"/>
      <c r="B95" s="205" t="n"/>
      <c r="C95" s="205" t="n"/>
      <c r="D95" s="205" t="n"/>
      <c r="E95" s="205" t="n"/>
      <c r="F95" s="205" t="n"/>
      <c r="G95" s="205" t="n"/>
      <c r="H95" s="205" t="n"/>
      <c r="I95" s="205" t="n"/>
      <c r="J95" s="205" t="n"/>
      <c r="K95" s="205" t="n"/>
    </row>
    <row r="96" ht="20.15" customHeight="1">
      <c r="A96" s="205" t="n"/>
      <c r="B96" s="205" t="n"/>
      <c r="C96" s="205" t="n"/>
      <c r="D96" s="205" t="n"/>
      <c r="E96" s="205" t="n"/>
      <c r="F96" s="205" t="n"/>
      <c r="G96" s="205" t="n"/>
      <c r="H96" s="205" t="n"/>
      <c r="I96" s="205" t="n"/>
      <c r="J96" s="205" t="n"/>
      <c r="K96" s="205" t="n"/>
    </row>
    <row r="97" ht="20.15" customHeight="1">
      <c r="A97" s="205" t="n"/>
      <c r="B97" s="205" t="n"/>
      <c r="C97" s="205" t="n"/>
      <c r="D97" s="205" t="n"/>
      <c r="E97" s="205" t="n"/>
      <c r="F97" s="205" t="n"/>
      <c r="G97" s="205" t="n"/>
      <c r="H97" s="205" t="n"/>
      <c r="I97" s="205" t="n"/>
      <c r="J97" s="205" t="n"/>
      <c r="K97" s="205" t="n"/>
    </row>
    <row r="98" ht="20.15" customHeight="1">
      <c r="A98" s="205" t="n"/>
      <c r="B98" s="205" t="n"/>
      <c r="C98" s="205" t="n"/>
      <c r="D98" s="205" t="n"/>
      <c r="E98" s="205" t="n"/>
      <c r="F98" s="205" t="n"/>
      <c r="G98" s="205" t="n"/>
      <c r="H98" s="205" t="n"/>
      <c r="I98" s="205" t="n"/>
      <c r="J98" s="205" t="n"/>
      <c r="K98" s="205" t="n"/>
    </row>
    <row r="99" ht="20.15" customHeight="1">
      <c r="A99" s="205" t="n"/>
      <c r="B99" s="205" t="n"/>
      <c r="C99" s="205" t="n"/>
      <c r="D99" s="205" t="n"/>
      <c r="E99" s="205" t="n"/>
      <c r="F99" s="205" t="n"/>
      <c r="G99" s="205" t="n"/>
      <c r="H99" s="205" t="n"/>
      <c r="I99" s="205" t="n"/>
      <c r="J99" s="205" t="n"/>
      <c r="K99" s="205" t="n"/>
    </row>
    <row r="100" ht="20.15" customHeight="1">
      <c r="A100" s="205" t="n"/>
      <c r="B100" s="205" t="n"/>
      <c r="C100" s="205" t="n"/>
      <c r="D100" s="205" t="n"/>
      <c r="E100" s="205" t="n"/>
      <c r="F100" s="205" t="n"/>
      <c r="G100" s="205" t="n"/>
      <c r="H100" s="205" t="n"/>
      <c r="I100" s="205" t="n"/>
      <c r="J100" s="205" t="n"/>
      <c r="K100" s="205" t="n"/>
    </row>
    <row r="101" ht="20.15" customHeight="1">
      <c r="A101" s="205" t="n"/>
      <c r="B101" s="205" t="n"/>
      <c r="C101" s="205" t="n"/>
      <c r="D101" s="205" t="n"/>
      <c r="E101" s="205" t="n"/>
      <c r="F101" s="205" t="n"/>
      <c r="G101" s="205" t="n"/>
      <c r="H101" s="205" t="n"/>
      <c r="I101" s="205" t="n"/>
      <c r="J101" s="205" t="n"/>
      <c r="K101" s="205" t="n"/>
    </row>
    <row r="102" ht="20.15" customHeight="1">
      <c r="A102" s="205" t="n"/>
      <c r="B102" s="205" t="n"/>
      <c r="C102" s="205" t="n"/>
      <c r="D102" s="205" t="n"/>
      <c r="E102" s="205" t="n"/>
      <c r="F102" s="205" t="n"/>
      <c r="G102" s="205" t="n"/>
      <c r="H102" s="205" t="n"/>
      <c r="I102" s="205" t="n"/>
      <c r="J102" s="205" t="n"/>
      <c r="K102" s="205" t="n"/>
    </row>
    <row r="103" ht="20.15" customHeight="1">
      <c r="A103" s="205" t="n"/>
      <c r="B103" s="205" t="n"/>
      <c r="C103" s="205" t="n"/>
      <c r="D103" s="205" t="n"/>
      <c r="E103" s="205" t="n"/>
      <c r="F103" s="205" t="n"/>
      <c r="G103" s="205" t="n"/>
      <c r="H103" s="205" t="n"/>
      <c r="I103" s="205" t="n"/>
      <c r="J103" s="205" t="n"/>
      <c r="K103" s="205" t="n"/>
    </row>
    <row r="104" ht="20.15" customHeight="1">
      <c r="A104" s="205" t="n"/>
      <c r="B104" s="205" t="n"/>
      <c r="C104" s="205" t="n"/>
      <c r="D104" s="205" t="n"/>
      <c r="E104" s="205" t="n"/>
      <c r="F104" s="205" t="n"/>
      <c r="G104" s="205" t="n"/>
      <c r="H104" s="205" t="n"/>
      <c r="I104" s="205" t="n"/>
      <c r="J104" s="205" t="n"/>
      <c r="K104" s="205" t="n"/>
    </row>
    <row r="105" ht="20.15" customHeight="1">
      <c r="A105" s="205" t="n"/>
      <c r="B105" s="205" t="n"/>
      <c r="C105" s="205" t="n"/>
      <c r="D105" s="205" t="n"/>
      <c r="E105" s="205" t="n"/>
      <c r="F105" s="205" t="n"/>
      <c r="G105" s="205" t="n"/>
      <c r="H105" s="205" t="n"/>
      <c r="I105" s="205" t="n"/>
      <c r="J105" s="205" t="n"/>
      <c r="K105" s="205" t="n"/>
    </row>
    <row r="106" ht="20.15" customHeight="1">
      <c r="A106" s="205" t="n"/>
      <c r="B106" s="205" t="n"/>
      <c r="C106" s="205" t="n"/>
      <c r="D106" s="205" t="n"/>
      <c r="E106" s="205" t="n"/>
      <c r="F106" s="205" t="n"/>
      <c r="G106" s="205" t="n"/>
      <c r="H106" s="205" t="n"/>
      <c r="I106" s="205" t="n"/>
      <c r="J106" s="205" t="n"/>
      <c r="K106" s="205" t="n"/>
    </row>
    <row r="107" ht="20.15" customHeight="1">
      <c r="A107" s="205" t="n"/>
      <c r="B107" s="205" t="n"/>
      <c r="C107" s="205" t="n"/>
      <c r="D107" s="205" t="n"/>
      <c r="E107" s="205" t="n"/>
      <c r="F107" s="205" t="n"/>
      <c r="G107" s="205" t="n"/>
      <c r="H107" s="205" t="n"/>
      <c r="I107" s="205" t="n"/>
      <c r="J107" s="205" t="n"/>
      <c r="K107" s="205" t="n"/>
    </row>
    <row r="108" ht="20.15" customHeight="1">
      <c r="A108" s="205" t="n"/>
      <c r="B108" s="205" t="n"/>
      <c r="C108" s="205" t="n"/>
      <c r="D108" s="205" t="n"/>
      <c r="E108" s="205" t="n"/>
      <c r="F108" s="205" t="n"/>
      <c r="G108" s="205" t="n"/>
      <c r="H108" s="205" t="n"/>
      <c r="I108" s="205" t="n"/>
      <c r="J108" s="205" t="n"/>
      <c r="K108" s="205" t="n"/>
    </row>
    <row r="109" ht="20.15" customHeight="1">
      <c r="A109" s="205" t="n"/>
      <c r="B109" s="205" t="n"/>
      <c r="C109" s="205" t="n"/>
      <c r="D109" s="205" t="n"/>
      <c r="E109" s="205" t="n"/>
      <c r="F109" s="205" t="n"/>
      <c r="G109" s="205" t="n"/>
      <c r="H109" s="205" t="n"/>
      <c r="I109" s="205" t="n"/>
      <c r="J109" s="205" t="n"/>
      <c r="K109" s="205" t="n"/>
    </row>
    <row r="110" ht="20.15" customHeight="1">
      <c r="A110" s="207" t="inlineStr">
        <is>
          <t>rodapé</t>
        </is>
      </c>
      <c r="B110" s="207" t="n"/>
      <c r="C110" s="207" t="n"/>
      <c r="D110" s="207" t="n"/>
      <c r="E110" s="207" t="n"/>
      <c r="F110" s="207" t="inlineStr">
        <is>
          <t>Página 35 de 36 (paginação)</t>
        </is>
      </c>
      <c r="G110" s="207" t="n"/>
      <c r="H110" s="207" t="n"/>
      <c r="I110" s="207" t="n"/>
      <c r="J110" s="207" t="n"/>
      <c r="K110" s="207" t="n"/>
    </row>
    <row r="111" ht="39" customHeight="1">
      <c r="B111" s="198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12" ht="20.15" customHeight="1">
      <c r="B112" s="207" t="n"/>
      <c r="C112" s="207" t="n"/>
      <c r="D112" s="207" t="n"/>
      <c r="E112" s="207" t="n"/>
      <c r="F112" s="207" t="n"/>
      <c r="G112" s="207" t="n"/>
      <c r="H112" s="207" t="n"/>
      <c r="I112" s="207" t="n"/>
      <c r="J112" s="207" t="n"/>
      <c r="K112" s="76" t="inlineStr">
        <is>
          <t>SRV-FOR-0127-Rev.6</t>
        </is>
      </c>
    </row>
    <row r="113" ht="84" customHeight="1">
      <c r="A113" s="205" t="n"/>
      <c r="B113" s="94" t="n"/>
      <c r="C113" s="200" t="inlineStr">
        <is>
          <t>RELATÓRIO DE ENSAIO E AMOSTRAGEM</t>
        </is>
      </c>
      <c r="D113" s="108" t="n"/>
      <c r="E113" s="108" t="n"/>
      <c r="F113" s="108" t="n"/>
      <c r="G113" s="108" t="n"/>
      <c r="H113" s="108" t="n"/>
      <c r="I113" s="108" t="n"/>
      <c r="J113" s="108" t="n"/>
      <c r="K113" s="94" t="n"/>
    </row>
    <row r="114">
      <c r="J114" s="214">
        <f>$J$2</f>
        <v/>
      </c>
    </row>
    <row r="115" ht="4.5" customHeight="1"/>
    <row r="116" ht="20.15" customHeight="1">
      <c r="A116" s="201" t="inlineStr">
        <is>
          <t>OBSERVAÇÕES GERAIS</t>
        </is>
      </c>
      <c r="B116" s="94" t="n"/>
      <c r="C116" s="205" t="n"/>
      <c r="D116" s="108" t="n"/>
      <c r="E116" s="108" t="n"/>
      <c r="F116" s="108" t="n"/>
      <c r="G116" s="108" t="n"/>
      <c r="H116" s="108" t="n"/>
      <c r="I116" s="108" t="n"/>
      <c r="J116" s="108" t="n"/>
      <c r="K116" s="94" t="n"/>
    </row>
    <row r="117" ht="4.5" customHeight="1">
      <c r="B117" s="207" t="n"/>
      <c r="C117" s="76" t="n"/>
      <c r="D117" s="76" t="n"/>
      <c r="E117" s="207" t="n"/>
      <c r="F117" s="207" t="n"/>
      <c r="G117" s="207" t="n"/>
      <c r="H117" s="207" t="n"/>
      <c r="I117" s="207" t="n"/>
      <c r="J117" s="207" t="n"/>
      <c r="K117" s="207" t="n"/>
    </row>
    <row r="118" ht="4.5" customHeight="1"/>
    <row r="119" ht="20.15" customHeight="1">
      <c r="A119" s="206" t="inlineStr">
        <is>
          <t>Signatário autorizado:</t>
        </is>
      </c>
      <c r="C119" s="207" t="n"/>
      <c r="D119" s="207" t="n"/>
      <c r="E119" s="207" t="n"/>
      <c r="F119" s="207" t="n"/>
      <c r="G119" s="207" t="n"/>
      <c r="H119" s="207" t="n"/>
      <c r="I119" s="207" t="n"/>
      <c r="J119" s="207" t="n"/>
      <c r="K119" s="207" t="n"/>
    </row>
    <row r="120" ht="4.5" customHeight="1">
      <c r="B120" s="207" t="n"/>
      <c r="C120" s="76" t="n"/>
      <c r="D120" s="76" t="n"/>
      <c r="E120" s="207" t="n"/>
      <c r="F120" s="207" t="n"/>
      <c r="G120" s="207" t="n"/>
      <c r="H120" s="207" t="n"/>
      <c r="I120" s="207" t="n"/>
      <c r="J120" s="207" t="n"/>
      <c r="K120" s="207" t="n"/>
    </row>
    <row r="121" ht="20.15" customHeight="1">
      <c r="B121" s="207" t="n"/>
      <c r="C121" s="208" t="inlineStr">
        <is>
          <t>NOME:</t>
        </is>
      </c>
      <c r="E121" s="205" t="n"/>
      <c r="F121" s="108" t="n"/>
      <c r="G121" s="108" t="n"/>
      <c r="H121" s="108" t="n"/>
      <c r="I121" s="108" t="n"/>
      <c r="J121" s="108" t="n"/>
      <c r="K121" s="94" t="n"/>
    </row>
    <row r="122" ht="4.5" customHeight="1">
      <c r="B122" s="207" t="n"/>
      <c r="C122" s="76" t="n"/>
      <c r="D122" s="76" t="n"/>
      <c r="E122" s="207" t="n"/>
      <c r="F122" s="207" t="n"/>
      <c r="G122" s="207" t="n"/>
      <c r="H122" s="207" t="n"/>
      <c r="I122" s="207" t="n"/>
      <c r="J122" s="207" t="n"/>
      <c r="K122" s="207" t="n"/>
    </row>
    <row r="123" ht="20.15" customHeight="1">
      <c r="C123" s="208" t="inlineStr">
        <is>
          <t>DATA DA EMISSÃO</t>
        </is>
      </c>
      <c r="E123" s="205" t="n"/>
      <c r="F123" s="108" t="n"/>
      <c r="G123" s="108" t="n"/>
      <c r="H123" s="108" t="n"/>
      <c r="I123" s="108" t="n"/>
      <c r="J123" s="108" t="n"/>
      <c r="K123" s="94" t="n"/>
    </row>
    <row r="125">
      <c r="A125" s="206" t="inlineStr">
        <is>
          <t>xxxxxxxxxxxxxxxxxxxxxxxxxxxxxxxxxxxxxxxxxxxxxxxxxxxxxxxxxxxxxxxxxxxxxxxxxxxxxxxxxxxxxxxxxxxxxxxxxxxxxxxxxxxxxxxxx</t>
        </is>
      </c>
    </row>
    <row r="127" ht="20.15" customHeight="1">
      <c r="A127" s="207" t="inlineStr">
        <is>
          <t>rodapé</t>
        </is>
      </c>
      <c r="B127" s="207" t="n"/>
      <c r="C127" s="207" t="n"/>
      <c r="D127" s="207" t="n"/>
      <c r="E127" s="207" t="n"/>
      <c r="F127" s="207" t="inlineStr">
        <is>
          <t>Página 35 de 36 (paginação)</t>
        </is>
      </c>
      <c r="G127" s="207" t="n"/>
      <c r="H127" s="207" t="n"/>
      <c r="I127" s="207" t="n"/>
      <c r="J127" s="207" t="n"/>
      <c r="K127" s="207" t="n"/>
    </row>
    <row r="128" ht="39" customHeight="1">
      <c r="B128" s="198" t="inlineStr">
        <is>
      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      </is>
      </c>
    </row>
    <row r="129" ht="20.15" customHeight="1">
      <c r="B129" s="207" t="n"/>
      <c r="C129" s="207" t="n"/>
      <c r="D129" s="207" t="n"/>
      <c r="E129" s="207" t="n"/>
      <c r="F129" s="207" t="n"/>
      <c r="G129" s="207" t="n"/>
      <c r="H129" s="207" t="n"/>
      <c r="I129" s="207" t="n"/>
      <c r="J129" s="207" t="n"/>
      <c r="K129" s="76" t="inlineStr">
        <is>
          <t>SRV-FOR-0127-Rev.5</t>
        </is>
      </c>
    </row>
  </sheetData>
  <mergeCells count="63">
    <mergeCell ref="B128:K128"/>
    <mergeCell ref="C65:K65"/>
    <mergeCell ref="C24:D24"/>
    <mergeCell ref="A60:B60"/>
    <mergeCell ref="B40:K40"/>
    <mergeCell ref="B30:K30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C121:D121"/>
    <mergeCell ref="B28:K28"/>
    <mergeCell ref="A16:K16"/>
    <mergeCell ref="E121:K121"/>
    <mergeCell ref="A18:B18"/>
    <mergeCell ref="A127:A129"/>
    <mergeCell ref="G54:I54"/>
    <mergeCell ref="B31:K31"/>
    <mergeCell ref="A110:A112"/>
    <mergeCell ref="B46:K46"/>
    <mergeCell ref="E123:K123"/>
    <mergeCell ref="A26:K26"/>
    <mergeCell ref="G24:H24"/>
    <mergeCell ref="A57:B57"/>
    <mergeCell ref="A113:B113"/>
    <mergeCell ref="J54:K54"/>
    <mergeCell ref="G14:K14"/>
    <mergeCell ref="B12:K12"/>
    <mergeCell ref="C123:D123"/>
    <mergeCell ref="C18:H18"/>
    <mergeCell ref="A116:B116"/>
    <mergeCell ref="B48:K48"/>
    <mergeCell ref="J22:K22"/>
    <mergeCell ref="B111:K111"/>
    <mergeCell ref="B42:K42"/>
    <mergeCell ref="J66:K66"/>
    <mergeCell ref="A22:B22"/>
    <mergeCell ref="B14:E14"/>
    <mergeCell ref="A8:K8"/>
    <mergeCell ref="J114:K114"/>
    <mergeCell ref="A20:B20"/>
    <mergeCell ref="J2:K2"/>
    <mergeCell ref="C116:K116"/>
    <mergeCell ref="A125:K125"/>
    <mergeCell ref="B44:K44"/>
    <mergeCell ref="J18:K18"/>
    <mergeCell ref="A52:K52"/>
    <mergeCell ref="C20:K20"/>
    <mergeCell ref="D54:E54"/>
    <mergeCell ref="B38:K38"/>
    <mergeCell ref="B34:K34"/>
    <mergeCell ref="B10:K10"/>
    <mergeCell ref="C113:K113"/>
    <mergeCell ref="A58:B58"/>
    <mergeCell ref="A54:C54"/>
  </mergeCells>
  <dataValidations count="1">
    <dataValidation sqref="A54 A60:A61 A68 D54" showDropDown="0" showInputMessage="1" showErrorMessage="1" allowBlank="0" type="date" operator="greaterThan">
      <formula1>43709</formula1>
    </dataValidation>
  </dataValidations>
  <pageMargins left="0.511811024" right="0.511811024" top="0.787401575" bottom="0.787401575" header="0.31496062" footer="0.31496062"/>
  <pageSetup orientation="portrait" paperSize="9" scale="68" horizontalDpi="4294967293" verticalDpi="4294967293"/>
  <rowBreaks count="2" manualBreakCount="2">
    <brk id="64" min="0" max="10" man="1"/>
    <brk id="112" min="0" max="10" man="1"/>
  </rowBreaks>
  <colBreaks count="1" manualBreakCount="1">
    <brk id="11" min="0" max="1048575" man="1"/>
  </col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10" zoomScaleNormal="100" zoomScaleSheetLayoutView="70" workbookViewId="0">
      <selection activeCell="A16" sqref="A16:H16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17.8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/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/>
      <c r="O22" s="91" t="n"/>
      <c r="P22" s="92" t="n"/>
      <c r="S22" s="90" t="n"/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/>
      <c r="O26" s="91" t="n"/>
      <c r="P26" s="92" t="n"/>
      <c r="Q26" s="7" t="n"/>
      <c r="R26" s="7" t="n"/>
      <c r="S26" s="90" t="n"/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BE-01</t>
        </is>
      </c>
      <c r="B30" s="92" t="n"/>
      <c r="C30" s="117" t="inlineStr">
        <is>
          <t>BE-01</t>
        </is>
      </c>
      <c r="D30" s="91" t="n"/>
      <c r="E30" s="92" t="n"/>
      <c r="F30" s="180" t="n"/>
      <c r="G30" s="92" t="n"/>
      <c r="H30" s="143" t="n"/>
      <c r="I30" s="91" t="n"/>
      <c r="J30" s="92" t="n"/>
      <c r="K30" s="143" t="n">
        <v>0.5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1</v>
      </c>
      <c r="F41" s="157" t="n"/>
      <c r="G41" s="158" t="n">
        <v>0</v>
      </c>
      <c r="H41" s="157" t="n"/>
      <c r="I41" s="156" t="n">
        <v>0</v>
      </c>
      <c r="J41" s="171" t="n"/>
      <c r="K41" s="157" t="n"/>
      <c r="L41" s="156" t="n">
        <v>0</v>
      </c>
      <c r="M41" s="157" t="n"/>
      <c r="N41" s="156" t="n">
        <v>0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/>
      <c r="D47" s="92" t="n"/>
      <c r="E47" s="120" t="n"/>
      <c r="F47" s="92" t="n"/>
      <c r="G47" s="115" t="n"/>
      <c r="H47" s="92" t="n"/>
      <c r="I47" s="87" t="n"/>
      <c r="J47" s="88" t="n"/>
      <c r="K47" s="89" t="n"/>
      <c r="L47" s="87" t="n"/>
      <c r="M47" s="89" t="n"/>
      <c r="N47" s="106" t="n"/>
      <c r="O47" s="92" t="n"/>
      <c r="P47" s="131" t="n"/>
      <c r="Q47" s="91" t="n"/>
      <c r="R47" s="92" t="n"/>
      <c r="S47" s="135" t="n"/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/>
      <c r="D48" s="92" t="n"/>
      <c r="E48" s="120" t="n"/>
      <c r="F48" s="92" t="n"/>
      <c r="G48" s="115" t="n"/>
      <c r="H48" s="92" t="n"/>
      <c r="I48" s="87" t="n"/>
      <c r="J48" s="88" t="n"/>
      <c r="K48" s="89" t="n"/>
      <c r="L48" s="87" t="n"/>
      <c r="M48" s="89" t="n"/>
      <c r="N48" s="106" t="n"/>
      <c r="O48" s="92" t="n"/>
      <c r="P48" s="131" t="n"/>
      <c r="Q48" s="91" t="n"/>
      <c r="R48" s="92" t="n"/>
      <c r="S48" s="135" t="n"/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/>
      <c r="D49" s="92" t="n"/>
      <c r="E49" s="120" t="n"/>
      <c r="F49" s="92" t="n"/>
      <c r="G49" s="115" t="n"/>
      <c r="H49" s="92" t="n"/>
      <c r="I49" s="87" t="n"/>
      <c r="J49" s="88" t="n"/>
      <c r="K49" s="89" t="n"/>
      <c r="L49" s="87" t="n"/>
      <c r="M49" s="89" t="n"/>
      <c r="N49" s="106" t="n"/>
      <c r="O49" s="92" t="n"/>
      <c r="P49" s="131" t="n"/>
      <c r="Q49" s="91" t="n"/>
      <c r="R49" s="92" t="n"/>
      <c r="S49" s="135" t="n"/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/>
      <c r="D50" s="92" t="n"/>
      <c r="E50" s="120" t="n"/>
      <c r="F50" s="92" t="n"/>
      <c r="G50" s="115" t="n"/>
      <c r="H50" s="92" t="n"/>
      <c r="I50" s="87" t="n"/>
      <c r="J50" s="88" t="n"/>
      <c r="K50" s="89" t="n"/>
      <c r="L50" s="87" t="n"/>
      <c r="M50" s="89" t="n"/>
      <c r="N50" s="106" t="n"/>
      <c r="O50" s="92" t="n"/>
      <c r="P50" s="131" t="n"/>
      <c r="Q50" s="91" t="n"/>
      <c r="R50" s="92" t="n"/>
      <c r="S50" s="135" t="n"/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/>
      <c r="D51" s="92" t="n"/>
      <c r="E51" s="120" t="n"/>
      <c r="F51" s="92" t="n"/>
      <c r="G51" s="115" t="n"/>
      <c r="H51" s="92" t="n"/>
      <c r="I51" s="87" t="n"/>
      <c r="J51" s="88" t="n"/>
      <c r="K51" s="89" t="n"/>
      <c r="L51" s="87" t="n"/>
      <c r="M51" s="89" t="n"/>
      <c r="N51" s="106" t="n"/>
      <c r="O51" s="92" t="n"/>
      <c r="P51" s="131" t="n"/>
      <c r="Q51" s="91" t="n"/>
      <c r="R51" s="92" t="n"/>
      <c r="S51" s="135" t="n"/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C20" zoomScaleNormal="100" zoomScaleSheetLayoutView="70" workbookViewId="0">
      <selection activeCell="E46" sqref="E46:F46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17.8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/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/>
      <c r="O22" s="91" t="n"/>
      <c r="P22" s="92" t="n"/>
      <c r="S22" s="90" t="n"/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/>
      <c r="O26" s="91" t="n"/>
      <c r="P26" s="92" t="n"/>
      <c r="Q26" s="7" t="n"/>
      <c r="R26" s="7" t="n"/>
      <c r="S26" s="90" t="n"/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BV-01</t>
        </is>
      </c>
      <c r="B30" s="92" t="n"/>
      <c r="C30" s="117" t="inlineStr">
        <is>
          <t>BV-01</t>
        </is>
      </c>
      <c r="D30" s="91" t="n"/>
      <c r="E30" s="92" t="n"/>
      <c r="F30" s="180" t="n"/>
      <c r="G30" s="92" t="n"/>
      <c r="H30" s="143" t="n"/>
      <c r="I30" s="91" t="n"/>
      <c r="J30" s="92" t="n"/>
      <c r="K30" s="143" t="n">
        <v>0.3645833333333333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1</v>
      </c>
      <c r="F41" s="157" t="n"/>
      <c r="G41" s="158" t="n">
        <v>0</v>
      </c>
      <c r="H41" s="157" t="n"/>
      <c r="I41" s="156" t="n">
        <v>0</v>
      </c>
      <c r="J41" s="171" t="n"/>
      <c r="K41" s="157" t="n"/>
      <c r="L41" s="156" t="n">
        <v>0</v>
      </c>
      <c r="M41" s="157" t="n"/>
      <c r="N41" s="156" t="n">
        <v>0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/>
      <c r="D47" s="92" t="n"/>
      <c r="E47" s="120" t="n"/>
      <c r="F47" s="92" t="n"/>
      <c r="G47" s="115" t="n"/>
      <c r="H47" s="92" t="n"/>
      <c r="I47" s="87" t="n"/>
      <c r="J47" s="88" t="n"/>
      <c r="K47" s="89" t="n"/>
      <c r="L47" s="87" t="n"/>
      <c r="M47" s="89" t="n"/>
      <c r="N47" s="106" t="n"/>
      <c r="O47" s="92" t="n"/>
      <c r="P47" s="131" t="n"/>
      <c r="Q47" s="91" t="n"/>
      <c r="R47" s="92" t="n"/>
      <c r="S47" s="135" t="n"/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/>
      <c r="D48" s="92" t="n"/>
      <c r="E48" s="120" t="n"/>
      <c r="F48" s="92" t="n"/>
      <c r="G48" s="115" t="n"/>
      <c r="H48" s="92" t="n"/>
      <c r="I48" s="87" t="n"/>
      <c r="J48" s="88" t="n"/>
      <c r="K48" s="89" t="n"/>
      <c r="L48" s="87" t="n"/>
      <c r="M48" s="89" t="n"/>
      <c r="N48" s="106" t="n"/>
      <c r="O48" s="92" t="n"/>
      <c r="P48" s="131" t="n"/>
      <c r="Q48" s="91" t="n"/>
      <c r="R48" s="92" t="n"/>
      <c r="S48" s="135" t="n"/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/>
      <c r="D49" s="92" t="n"/>
      <c r="E49" s="120" t="n"/>
      <c r="F49" s="92" t="n"/>
      <c r="G49" s="115" t="n"/>
      <c r="H49" s="92" t="n"/>
      <c r="I49" s="87" t="n"/>
      <c r="J49" s="88" t="n"/>
      <c r="K49" s="89" t="n"/>
      <c r="L49" s="87" t="n"/>
      <c r="M49" s="89" t="n"/>
      <c r="N49" s="106" t="n"/>
      <c r="O49" s="92" t="n"/>
      <c r="P49" s="131" t="n"/>
      <c r="Q49" s="91" t="n"/>
      <c r="R49" s="92" t="n"/>
      <c r="S49" s="135" t="n"/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/>
      <c r="D50" s="92" t="n"/>
      <c r="E50" s="120" t="n"/>
      <c r="F50" s="92" t="n"/>
      <c r="G50" s="115" t="n"/>
      <c r="H50" s="92" t="n"/>
      <c r="I50" s="87" t="n"/>
      <c r="J50" s="88" t="n"/>
      <c r="K50" s="89" t="n"/>
      <c r="L50" s="87" t="n"/>
      <c r="M50" s="89" t="n"/>
      <c r="N50" s="106" t="n"/>
      <c r="O50" s="92" t="n"/>
      <c r="P50" s="131" t="n"/>
      <c r="Q50" s="91" t="n"/>
      <c r="R50" s="92" t="n"/>
      <c r="S50" s="135" t="n"/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/>
      <c r="D51" s="92" t="n"/>
      <c r="E51" s="120" t="n"/>
      <c r="F51" s="92" t="n"/>
      <c r="G51" s="115" t="n"/>
      <c r="H51" s="92" t="n"/>
      <c r="I51" s="87" t="n"/>
      <c r="J51" s="88" t="n"/>
      <c r="K51" s="89" t="n"/>
      <c r="L51" s="87" t="n"/>
      <c r="M51" s="89" t="n"/>
      <c r="N51" s="106" t="n"/>
      <c r="O51" s="92" t="n"/>
      <c r="P51" s="131" t="n"/>
      <c r="Q51" s="91" t="n"/>
      <c r="R51" s="92" t="n"/>
      <c r="S51" s="135" t="n"/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29" zoomScaleNormal="100" zoomScaleSheetLayoutView="70" workbookViewId="0">
      <selection activeCell="L51" sqref="L51:M51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28.3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1.2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1.61</v>
      </c>
      <c r="O22" s="91" t="n"/>
      <c r="P22" s="92" t="n"/>
      <c r="S22" s="90" t="n">
        <v>1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</v>
      </c>
      <c r="O26" s="91" t="n"/>
      <c r="P26" s="92" t="n"/>
      <c r="Q26" s="7" t="n"/>
      <c r="R26" s="7" t="n"/>
      <c r="S26" s="90" t="n">
        <v>5.72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Dup-01</t>
        </is>
      </c>
      <c r="B30" s="92" t="n"/>
      <c r="C30" s="117" t="inlineStr">
        <is>
          <t>Dup-01</t>
        </is>
      </c>
      <c r="D30" s="91" t="n"/>
      <c r="E30" s="92" t="n"/>
      <c r="F30" s="180" t="n">
        <v>0.1</v>
      </c>
      <c r="G30" s="92" t="n"/>
      <c r="H30" s="143" t="n">
        <v>0.4791666666666667</v>
      </c>
      <c r="I30" s="91" t="n"/>
      <c r="J30" s="92" t="n"/>
      <c r="K30" s="143" t="n">
        <v>0.4902777777777778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72</v>
      </c>
      <c r="F41" s="157" t="n"/>
      <c r="G41" s="158" t="n">
        <v>17.1</v>
      </c>
      <c r="H41" s="157" t="n"/>
      <c r="I41" s="156" t="n">
        <v>0.84</v>
      </c>
      <c r="J41" s="171" t="n"/>
      <c r="K41" s="157" t="n"/>
      <c r="L41" s="156" t="n">
        <v>5.77</v>
      </c>
      <c r="M41" s="157" t="n"/>
      <c r="N41" s="156" t="n">
        <v>22.26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1.97</v>
      </c>
      <c r="D47" s="92" t="n"/>
      <c r="E47" s="120" t="n">
        <v>71</v>
      </c>
      <c r="F47" s="92" t="n"/>
      <c r="G47" s="115" t="n">
        <v>16.2</v>
      </c>
      <c r="H47" s="92" t="n"/>
      <c r="I47" s="87" t="n">
        <v>1.05</v>
      </c>
      <c r="J47" s="88" t="n"/>
      <c r="K47" s="89" t="n"/>
      <c r="L47" s="87" t="n">
        <v>5.76</v>
      </c>
      <c r="M47" s="89" t="n"/>
      <c r="N47" s="106" t="n">
        <v>22.33</v>
      </c>
      <c r="O47" s="92" t="n"/>
      <c r="P47" s="131" t="n">
        <v>12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1.97</v>
      </c>
      <c r="D48" s="92" t="n"/>
      <c r="E48" s="120" t="n">
        <v>71</v>
      </c>
      <c r="F48" s="92" t="n"/>
      <c r="G48" s="115" t="n">
        <v>16.4</v>
      </c>
      <c r="H48" s="92" t="n"/>
      <c r="I48" s="87" t="n">
        <v>1</v>
      </c>
      <c r="J48" s="88" t="n"/>
      <c r="K48" s="89" t="n"/>
      <c r="L48" s="87" t="n">
        <v>5.76</v>
      </c>
      <c r="M48" s="89" t="n"/>
      <c r="N48" s="106" t="n">
        <v>22.3</v>
      </c>
      <c r="O48" s="92" t="n"/>
      <c r="P48" s="131" t="n">
        <v>8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1.97</v>
      </c>
      <c r="D49" s="92" t="n"/>
      <c r="E49" s="120" t="n">
        <v>71</v>
      </c>
      <c r="F49" s="92" t="n"/>
      <c r="G49" s="115" t="n">
        <v>15.5</v>
      </c>
      <c r="H49" s="92" t="n"/>
      <c r="I49" s="87" t="n">
        <v>0.95</v>
      </c>
      <c r="J49" s="88" t="n"/>
      <c r="K49" s="89" t="n"/>
      <c r="L49" s="87" t="n">
        <v>5.79</v>
      </c>
      <c r="M49" s="89" t="n"/>
      <c r="N49" s="106" t="n">
        <v>22.29</v>
      </c>
      <c r="O49" s="92" t="n"/>
      <c r="P49" s="131" t="n">
        <v>6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1.97</v>
      </c>
      <c r="D50" s="92" t="n"/>
      <c r="E50" s="120" t="n">
        <v>72</v>
      </c>
      <c r="F50" s="92" t="n"/>
      <c r="G50" s="115" t="n">
        <v>16.3</v>
      </c>
      <c r="H50" s="92" t="n"/>
      <c r="I50" s="87" t="n">
        <v>0.84</v>
      </c>
      <c r="J50" s="88" t="n"/>
      <c r="K50" s="89" t="n"/>
      <c r="L50" s="87" t="n">
        <v>5.81</v>
      </c>
      <c r="M50" s="89" t="n"/>
      <c r="N50" s="106" t="n">
        <v>22.28</v>
      </c>
      <c r="O50" s="92" t="n"/>
      <c r="P50" s="131" t="n">
        <v>4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1.97</v>
      </c>
      <c r="D51" s="92" t="n"/>
      <c r="E51" s="120" t="n">
        <v>72</v>
      </c>
      <c r="F51" s="92" t="n"/>
      <c r="G51" s="115" t="n">
        <v>17.1</v>
      </c>
      <c r="H51" s="92" t="n"/>
      <c r="I51" s="87" t="n">
        <v>0.84</v>
      </c>
      <c r="J51" s="88" t="n"/>
      <c r="K51" s="89" t="n"/>
      <c r="L51" s="87" t="n">
        <v>5.77</v>
      </c>
      <c r="M51" s="89" t="n"/>
      <c r="N51" s="106" t="n">
        <v>22.26</v>
      </c>
      <c r="O51" s="92" t="n"/>
      <c r="P51" s="131" t="n">
        <v>4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zoomScaleNormal="100" zoomScaleSheetLayoutView="70" workbookViewId="0">
      <selection activeCell="A14" sqref="A14:H14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28.3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1.2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1.61</v>
      </c>
      <c r="O22" s="91" t="n"/>
      <c r="P22" s="92" t="n"/>
      <c r="S22" s="90" t="n">
        <v>1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</v>
      </c>
      <c r="O26" s="91" t="n"/>
      <c r="P26" s="92" t="n"/>
      <c r="Q26" s="7" t="n"/>
      <c r="R26" s="7" t="n"/>
      <c r="S26" s="90" t="n">
        <v>5.72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=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BC-01</t>
        </is>
      </c>
      <c r="B30" s="92" t="n"/>
      <c r="C30" s="117" t="inlineStr">
        <is>
          <t>BC-01</t>
        </is>
      </c>
      <c r="D30" s="91" t="n"/>
      <c r="E30" s="92" t="n"/>
      <c r="F30" s="180" t="n">
        <v>0.1</v>
      </c>
      <c r="G30" s="92" t="n"/>
      <c r="H30" s="143" t="n">
        <v>0.4791666666666667</v>
      </c>
      <c r="I30" s="91" t="n"/>
      <c r="J30" s="92" t="n"/>
      <c r="K30" s="143" t="n">
        <v>0.4902777777777778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72</v>
      </c>
      <c r="F41" s="157" t="n"/>
      <c r="G41" s="158" t="n">
        <v>17.1</v>
      </c>
      <c r="H41" s="157" t="n"/>
      <c r="I41" s="156" t="n">
        <v>0.84</v>
      </c>
      <c r="J41" s="171" t="n"/>
      <c r="K41" s="157" t="n"/>
      <c r="L41" s="156" t="n">
        <v>5.77</v>
      </c>
      <c r="M41" s="157" t="n"/>
      <c r="N41" s="156" t="n">
        <v>22.26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1.97</v>
      </c>
      <c r="D47" s="92" t="n"/>
      <c r="E47" s="120" t="n">
        <v>71</v>
      </c>
      <c r="F47" s="92" t="n"/>
      <c r="G47" s="115" t="n">
        <v>16.2</v>
      </c>
      <c r="H47" s="92" t="n"/>
      <c r="I47" s="87" t="n">
        <v>1.05</v>
      </c>
      <c r="J47" s="88" t="n"/>
      <c r="K47" s="89" t="n"/>
      <c r="L47" s="87" t="n">
        <v>5.76</v>
      </c>
      <c r="M47" s="89" t="n"/>
      <c r="N47" s="106" t="n">
        <v>22.33</v>
      </c>
      <c r="O47" s="92" t="n"/>
      <c r="P47" s="131" t="n">
        <v>12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1.97</v>
      </c>
      <c r="D48" s="92" t="n"/>
      <c r="E48" s="120" t="n">
        <v>71</v>
      </c>
      <c r="F48" s="92" t="n"/>
      <c r="G48" s="115" t="n">
        <v>16.4</v>
      </c>
      <c r="H48" s="92" t="n"/>
      <c r="I48" s="87" t="n">
        <v>1</v>
      </c>
      <c r="J48" s="88" t="n"/>
      <c r="K48" s="89" t="n"/>
      <c r="L48" s="87" t="n">
        <v>5.76</v>
      </c>
      <c r="M48" s="89" t="n"/>
      <c r="N48" s="106" t="n">
        <v>22.3</v>
      </c>
      <c r="O48" s="92" t="n"/>
      <c r="P48" s="131" t="n">
        <v>8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1.97</v>
      </c>
      <c r="D49" s="92" t="n"/>
      <c r="E49" s="120" t="n">
        <v>71</v>
      </c>
      <c r="F49" s="92" t="n"/>
      <c r="G49" s="115" t="n">
        <v>15.5</v>
      </c>
      <c r="H49" s="92" t="n"/>
      <c r="I49" s="87" t="n">
        <v>0.95</v>
      </c>
      <c r="J49" s="88" t="n"/>
      <c r="K49" s="89" t="n"/>
      <c r="L49" s="87" t="n">
        <v>5.79</v>
      </c>
      <c r="M49" s="89" t="n"/>
      <c r="N49" s="106" t="n">
        <v>22.29</v>
      </c>
      <c r="O49" s="92" t="n"/>
      <c r="P49" s="131" t="n">
        <v>6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1.97</v>
      </c>
      <c r="D50" s="92" t="n"/>
      <c r="E50" s="120" t="n">
        <v>72</v>
      </c>
      <c r="F50" s="92" t="n"/>
      <c r="G50" s="115" t="n">
        <v>16.3</v>
      </c>
      <c r="H50" s="92" t="n"/>
      <c r="I50" s="87" t="n">
        <v>0.84</v>
      </c>
      <c r="J50" s="88" t="n"/>
      <c r="K50" s="89" t="n"/>
      <c r="L50" s="87" t="n">
        <v>5.81</v>
      </c>
      <c r="M50" s="89" t="n"/>
      <c r="N50" s="106" t="n">
        <v>22.28</v>
      </c>
      <c r="O50" s="92" t="n"/>
      <c r="P50" s="131" t="n">
        <v>4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1.97</v>
      </c>
      <c r="D51" s="92" t="n"/>
      <c r="E51" s="120" t="n">
        <v>72</v>
      </c>
      <c r="F51" s="92" t="n"/>
      <c r="G51" s="115" t="n">
        <v>17.1</v>
      </c>
      <c r="H51" s="92" t="n"/>
      <c r="I51" s="87" t="n">
        <v>0.84</v>
      </c>
      <c r="J51" s="88" t="n"/>
      <c r="K51" s="89" t="n"/>
      <c r="L51" s="87" t="n">
        <v>5.77</v>
      </c>
      <c r="M51" s="89" t="n"/>
      <c r="N51" s="106" t="n">
        <v>22.26</v>
      </c>
      <c r="O51" s="92" t="n"/>
      <c r="P51" s="131" t="n">
        <v>4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FFFF00"/>
    <outlinePr summaryBelow="1" summaryRight="1"/>
    <pageSetUpPr/>
  </sheetPr>
  <dimension ref="A1:BQ87"/>
  <sheetViews>
    <sheetView showGridLines="0" topLeftCell="A26" zoomScale="90" zoomScaleNormal="90" zoomScaleSheetLayoutView="70" workbookViewId="0">
      <selection activeCell="E41" sqref="E41:F41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9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90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28.3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90" t="n">
        <v>1863</v>
      </c>
      <c r="J18" s="91" t="n"/>
      <c r="K18" s="91" t="n"/>
      <c r="L18" s="92" t="n"/>
      <c r="N18" s="146" t="n">
        <v>1.2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1.61</v>
      </c>
      <c r="O22" s="91" t="n"/>
      <c r="P22" s="92" t="n"/>
      <c r="S22" s="90" t="n">
        <v>1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</v>
      </c>
      <c r="O26" s="91" t="n"/>
      <c r="P26" s="92" t="n"/>
      <c r="Q26" s="7" t="n"/>
      <c r="R26" s="7" t="n"/>
      <c r="S26" s="90" t="n">
        <v>5.72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PMN-03</t>
        </is>
      </c>
      <c r="B30" s="92" t="n"/>
      <c r="C30" s="197" t="inlineStr">
        <is>
          <t>PMN-03</t>
        </is>
      </c>
      <c r="D30" s="91" t="n"/>
      <c r="E30" s="92" t="n"/>
      <c r="F30" s="180" t="n">
        <v>0.1</v>
      </c>
      <c r="G30" s="92" t="n"/>
      <c r="H30" s="189" t="n">
        <v>0.4791666666666667</v>
      </c>
      <c r="I30" s="91" t="n"/>
      <c r="J30" s="92" t="n"/>
      <c r="K30" s="189" t="n">
        <v>0.4902777777777778</v>
      </c>
      <c r="L30" s="91" t="n"/>
      <c r="M30" s="92" t="n"/>
      <c r="N30" s="168" t="n">
        <v>12</v>
      </c>
      <c r="O30" s="94" t="n"/>
      <c r="P30" s="195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t="15.5" customFormat="1" customHeight="1" s="119">
      <c r="A38" s="19" t="n"/>
      <c r="B38" s="19" t="n"/>
      <c r="C38" s="128">
        <f>IF(C49="",10000,MAX(C39:D41)-(MIN(C39:D41)))</f>
        <v/>
      </c>
      <c r="D38" s="94" t="n"/>
      <c r="E38" s="128">
        <f>MAX(E39:F41)-(MIN(E39:F41))</f>
        <v/>
      </c>
      <c r="F38" s="94" t="n"/>
      <c r="G38" s="178">
        <f>IF(G49="",10000,MAX(G39:H41)-(MIN(G39:H41)))</f>
        <v/>
      </c>
      <c r="H38" s="94" t="n"/>
      <c r="I38" s="128">
        <f>IF(I48="","100",MAX(I39:K41)-(MIN(I39:K41)))</f>
        <v/>
      </c>
      <c r="J38" s="108" t="n"/>
      <c r="K38" s="94" t="n"/>
      <c r="L38" s="128">
        <f>MAX(L39:M41)-(MIN(L39:M41))</f>
        <v/>
      </c>
      <c r="M38" s="94" t="n"/>
      <c r="N38" s="128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t="15.5" customFormat="1" customHeight="1" s="119">
      <c r="A41" s="21" t="n"/>
      <c r="B41" s="21" t="n"/>
      <c r="C41" s="175">
        <f>OFFSET($C$47,COUNTA($C$47:$C$59)-1,0)</f>
        <v/>
      </c>
      <c r="D41" s="157" t="n"/>
      <c r="E41" s="191" t="n">
        <v>72</v>
      </c>
      <c r="F41" s="157" t="n"/>
      <c r="G41" s="192" t="n">
        <v>17.1</v>
      </c>
      <c r="H41" s="157" t="n"/>
      <c r="I41" s="191" t="n">
        <v>0.84</v>
      </c>
      <c r="J41" s="171" t="n"/>
      <c r="K41" s="157" t="n"/>
      <c r="L41" s="191" t="n">
        <v>5.77</v>
      </c>
      <c r="M41" s="157" t="n"/>
      <c r="N41" s="191" t="n">
        <v>22.26</v>
      </c>
      <c r="O41" s="157" t="n"/>
      <c r="P41" s="191" t="n">
        <v>4</v>
      </c>
      <c r="Q41" s="157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1.97</v>
      </c>
      <c r="D47" s="92" t="n"/>
      <c r="E47" s="120" t="n">
        <v>71</v>
      </c>
      <c r="F47" s="92" t="n"/>
      <c r="G47" s="115" t="n">
        <v>16.2</v>
      </c>
      <c r="H47" s="92" t="n"/>
      <c r="I47" s="87" t="n">
        <v>1.05</v>
      </c>
      <c r="J47" s="88" t="n"/>
      <c r="K47" s="89" t="n"/>
      <c r="L47" s="87" t="n">
        <v>5.76</v>
      </c>
      <c r="M47" s="89" t="n"/>
      <c r="N47" s="106" t="n">
        <v>22.33</v>
      </c>
      <c r="O47" s="92" t="n"/>
      <c r="P47" s="131" t="n">
        <v>12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1.97</v>
      </c>
      <c r="D48" s="92" t="n"/>
      <c r="E48" s="120" t="n">
        <v>71</v>
      </c>
      <c r="F48" s="92" t="n"/>
      <c r="G48" s="115" t="n">
        <v>16.4</v>
      </c>
      <c r="H48" s="92" t="n"/>
      <c r="I48" s="87" t="n">
        <v>1</v>
      </c>
      <c r="J48" s="88" t="n"/>
      <c r="K48" s="89" t="n"/>
      <c r="L48" s="87" t="n">
        <v>5.76</v>
      </c>
      <c r="M48" s="89" t="n"/>
      <c r="N48" s="106" t="n">
        <v>22.3</v>
      </c>
      <c r="O48" s="92" t="n"/>
      <c r="P48" s="131" t="n">
        <v>8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1.97</v>
      </c>
      <c r="D49" s="92" t="n"/>
      <c r="E49" s="120" t="n">
        <v>71</v>
      </c>
      <c r="F49" s="92" t="n"/>
      <c r="G49" s="115" t="n">
        <v>15.5</v>
      </c>
      <c r="H49" s="92" t="n"/>
      <c r="I49" s="87" t="n">
        <v>0.95</v>
      </c>
      <c r="J49" s="88" t="n"/>
      <c r="K49" s="89" t="n"/>
      <c r="L49" s="87" t="n">
        <v>5.79</v>
      </c>
      <c r="M49" s="89" t="n"/>
      <c r="N49" s="106" t="n">
        <v>22.29</v>
      </c>
      <c r="O49" s="92" t="n"/>
      <c r="P49" s="131" t="n">
        <v>6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1.97</v>
      </c>
      <c r="D50" s="92" t="n"/>
      <c r="E50" s="120" t="n">
        <v>72</v>
      </c>
      <c r="F50" s="92" t="n"/>
      <c r="G50" s="115" t="n">
        <v>16.3</v>
      </c>
      <c r="H50" s="92" t="n"/>
      <c r="I50" s="87" t="n">
        <v>0.84</v>
      </c>
      <c r="J50" s="88" t="n"/>
      <c r="K50" s="89" t="n"/>
      <c r="L50" s="87" t="n">
        <v>5.81</v>
      </c>
      <c r="M50" s="89" t="n"/>
      <c r="N50" s="106" t="n">
        <v>22.28</v>
      </c>
      <c r="O50" s="92" t="n"/>
      <c r="P50" s="131" t="n">
        <v>4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1.97</v>
      </c>
      <c r="D51" s="92" t="n"/>
      <c r="E51" s="120" t="n">
        <v>72</v>
      </c>
      <c r="F51" s="92" t="n"/>
      <c r="G51" s="115" t="n">
        <v>17.1</v>
      </c>
      <c r="H51" s="92" t="n"/>
      <c r="I51" s="87" t="n">
        <v>0.84</v>
      </c>
      <c r="J51" s="88" t="n"/>
      <c r="K51" s="89" t="n"/>
      <c r="L51" s="87" t="n">
        <v>5.77</v>
      </c>
      <c r="M51" s="89" t="n"/>
      <c r="N51" s="106" t="n">
        <v>22.26</v>
      </c>
      <c r="O51" s="92" t="n"/>
      <c r="P51" s="131" t="n">
        <v>4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8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96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94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8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A4" zoomScaleNormal="100" zoomScaleSheetLayoutView="70" workbookViewId="0">
      <selection activeCell="A34" sqref="A34:XFD44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21.2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1.2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1.8</v>
      </c>
      <c r="O22" s="91" t="n"/>
      <c r="P22" s="92" t="n"/>
      <c r="S22" s="90" t="n">
        <v>1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6.96</v>
      </c>
      <c r="O26" s="91" t="n"/>
      <c r="P26" s="92" t="n"/>
      <c r="Q26" s="7" t="n"/>
      <c r="R26" s="7" t="n"/>
      <c r="S26" s="90" t="n">
        <v>6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Dup-02</t>
        </is>
      </c>
      <c r="B30" s="92" t="n"/>
      <c r="C30" s="117" t="inlineStr">
        <is>
          <t>Dup-02</t>
        </is>
      </c>
      <c r="D30" s="91" t="n"/>
      <c r="E30" s="92" t="n"/>
      <c r="F30" s="180" t="n">
        <v>0.1</v>
      </c>
      <c r="G30" s="92" t="n"/>
      <c r="H30" s="143" t="n">
        <v>0.4013888888888889</v>
      </c>
      <c r="I30" s="91" t="n"/>
      <c r="J30" s="92" t="n"/>
      <c r="K30" s="143" t="n">
        <v>0.4131944444444444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48</v>
      </c>
      <c r="F41" s="157" t="n"/>
      <c r="G41" s="158" t="n">
        <v>143.9</v>
      </c>
      <c r="H41" s="157" t="n"/>
      <c r="I41" s="156" t="n">
        <v>2.13</v>
      </c>
      <c r="J41" s="171" t="n"/>
      <c r="K41" s="157" t="n"/>
      <c r="L41" s="156" t="n">
        <v>5.04</v>
      </c>
      <c r="M41" s="157" t="n"/>
      <c r="N41" s="156" t="n">
        <v>22.74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1.9</v>
      </c>
      <c r="D47" s="92" t="n"/>
      <c r="E47" s="120" t="n">
        <v>54</v>
      </c>
      <c r="F47" s="92" t="n"/>
      <c r="G47" s="115" t="n">
        <v>121.3</v>
      </c>
      <c r="H47" s="92" t="n"/>
      <c r="I47" s="87" t="n">
        <v>2.14</v>
      </c>
      <c r="J47" s="88" t="n"/>
      <c r="K47" s="89" t="n"/>
      <c r="L47" s="87" t="n">
        <v>5.36</v>
      </c>
      <c r="M47" s="89" t="n"/>
      <c r="N47" s="106" t="n">
        <v>22.51</v>
      </c>
      <c r="O47" s="92" t="n"/>
      <c r="P47" s="131" t="n">
        <v>14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1.9</v>
      </c>
      <c r="D48" s="92" t="n"/>
      <c r="E48" s="120" t="n">
        <v>51</v>
      </c>
      <c r="F48" s="92" t="n"/>
      <c r="G48" s="115" t="n">
        <v>145.2</v>
      </c>
      <c r="H48" s="92" t="n"/>
      <c r="I48" s="87" t="n">
        <v>2.16</v>
      </c>
      <c r="J48" s="88" t="n"/>
      <c r="K48" s="89" t="n"/>
      <c r="L48" s="87" t="n">
        <v>5.2</v>
      </c>
      <c r="M48" s="89" t="n"/>
      <c r="N48" s="106" t="n">
        <v>22.61</v>
      </c>
      <c r="O48" s="92" t="n"/>
      <c r="P48" s="131" t="n">
        <v>12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1.9</v>
      </c>
      <c r="D49" s="92" t="n"/>
      <c r="E49" s="120" t="n">
        <v>50</v>
      </c>
      <c r="F49" s="92" t="n"/>
      <c r="G49" s="115" t="n">
        <v>144.1</v>
      </c>
      <c r="H49" s="92" t="n"/>
      <c r="I49" s="87" t="n">
        <v>2.25</v>
      </c>
      <c r="J49" s="88" t="n"/>
      <c r="K49" s="89" t="n"/>
      <c r="L49" s="87" t="n">
        <v>5.08</v>
      </c>
      <c r="M49" s="89" t="n"/>
      <c r="N49" s="106" t="n">
        <v>22.67</v>
      </c>
      <c r="O49" s="92" t="n"/>
      <c r="P49" s="131" t="n">
        <v>10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1.9</v>
      </c>
      <c r="D50" s="92" t="n"/>
      <c r="E50" s="120" t="n">
        <v>49</v>
      </c>
      <c r="F50" s="92" t="n"/>
      <c r="G50" s="115" t="n">
        <v>145.7</v>
      </c>
      <c r="H50" s="92" t="n"/>
      <c r="I50" s="87" t="n">
        <v>2.27</v>
      </c>
      <c r="J50" s="88" t="n"/>
      <c r="K50" s="89" t="n"/>
      <c r="L50" s="87" t="n">
        <v>5.04</v>
      </c>
      <c r="M50" s="89" t="n"/>
      <c r="N50" s="106" t="n">
        <v>22.7</v>
      </c>
      <c r="O50" s="92" t="n"/>
      <c r="P50" s="131" t="n">
        <v>8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1.9</v>
      </c>
      <c r="D51" s="92" t="n"/>
      <c r="E51" s="120" t="n">
        <v>48</v>
      </c>
      <c r="F51" s="92" t="n"/>
      <c r="G51" s="115" t="n">
        <v>143.9</v>
      </c>
      <c r="H51" s="92" t="n"/>
      <c r="I51" s="87" t="n">
        <v>2.13</v>
      </c>
      <c r="J51" s="88" t="n"/>
      <c r="K51" s="89" t="n"/>
      <c r="L51" s="87" t="n">
        <v>5.04</v>
      </c>
      <c r="M51" s="89" t="n"/>
      <c r="N51" s="106" t="n">
        <v>22.74</v>
      </c>
      <c r="O51" s="92" t="n"/>
      <c r="P51" s="131" t="n">
        <v>5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H22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21.2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1.2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1.8</v>
      </c>
      <c r="O22" s="91" t="n"/>
      <c r="P22" s="92" t="n"/>
      <c r="S22" s="90" t="n">
        <v>1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6.96</v>
      </c>
      <c r="O26" s="91" t="n"/>
      <c r="P26" s="92" t="n"/>
      <c r="Q26" s="7" t="n"/>
      <c r="R26" s="7" t="n"/>
      <c r="S26" s="90" t="n">
        <v>6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PMN-02</t>
        </is>
      </c>
      <c r="B30" s="92" t="n"/>
      <c r="C30" s="117" t="inlineStr">
        <is>
          <t>PMN-02</t>
        </is>
      </c>
      <c r="D30" s="91" t="n"/>
      <c r="E30" s="92" t="n"/>
      <c r="F30" s="180" t="n">
        <v>0.1</v>
      </c>
      <c r="G30" s="92" t="n"/>
      <c r="H30" s="143" t="n">
        <v>0.4013888888888889</v>
      </c>
      <c r="I30" s="91" t="n"/>
      <c r="J30" s="92" t="n"/>
      <c r="K30" s="143" t="n">
        <v>0.4131944444444444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48</v>
      </c>
      <c r="F41" s="157" t="n"/>
      <c r="G41" s="158" t="n">
        <v>143.9</v>
      </c>
      <c r="H41" s="157" t="n"/>
      <c r="I41" s="156" t="n">
        <v>2.13</v>
      </c>
      <c r="J41" s="171" t="n"/>
      <c r="K41" s="157" t="n"/>
      <c r="L41" s="156" t="n">
        <v>5.04</v>
      </c>
      <c r="M41" s="157" t="n"/>
      <c r="N41" s="156" t="n">
        <v>22.74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1.9</v>
      </c>
      <c r="D47" s="92" t="n"/>
      <c r="E47" s="120" t="n">
        <v>54</v>
      </c>
      <c r="F47" s="92" t="n"/>
      <c r="G47" s="115" t="n">
        <v>121.3</v>
      </c>
      <c r="H47" s="92" t="n"/>
      <c r="I47" s="87" t="n">
        <v>2.14</v>
      </c>
      <c r="J47" s="88" t="n"/>
      <c r="K47" s="89" t="n"/>
      <c r="L47" s="87" t="n">
        <v>5.36</v>
      </c>
      <c r="M47" s="89" t="n"/>
      <c r="N47" s="106" t="n">
        <v>22.51</v>
      </c>
      <c r="O47" s="92" t="n"/>
      <c r="P47" s="131" t="n">
        <v>14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1.9</v>
      </c>
      <c r="D48" s="92" t="n"/>
      <c r="E48" s="120" t="n">
        <v>51</v>
      </c>
      <c r="F48" s="92" t="n"/>
      <c r="G48" s="115" t="n">
        <v>145.2</v>
      </c>
      <c r="H48" s="92" t="n"/>
      <c r="I48" s="87" t="n">
        <v>2.16</v>
      </c>
      <c r="J48" s="88" t="n"/>
      <c r="K48" s="89" t="n"/>
      <c r="L48" s="87" t="n">
        <v>5.2</v>
      </c>
      <c r="M48" s="89" t="n"/>
      <c r="N48" s="106" t="n">
        <v>22.61</v>
      </c>
      <c r="O48" s="92" t="n"/>
      <c r="P48" s="131" t="n">
        <v>12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1.9</v>
      </c>
      <c r="D49" s="92" t="n"/>
      <c r="E49" s="120" t="n">
        <v>50</v>
      </c>
      <c r="F49" s="92" t="n"/>
      <c r="G49" s="115" t="n">
        <v>144.1</v>
      </c>
      <c r="H49" s="92" t="n"/>
      <c r="I49" s="87" t="n">
        <v>2.25</v>
      </c>
      <c r="J49" s="88" t="n"/>
      <c r="K49" s="89" t="n"/>
      <c r="L49" s="87" t="n">
        <v>5.08</v>
      </c>
      <c r="M49" s="89" t="n"/>
      <c r="N49" s="106" t="n">
        <v>22.67</v>
      </c>
      <c r="O49" s="92" t="n"/>
      <c r="P49" s="131" t="n">
        <v>10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1.9</v>
      </c>
      <c r="D50" s="92" t="n"/>
      <c r="E50" s="120" t="n">
        <v>49</v>
      </c>
      <c r="F50" s="92" t="n"/>
      <c r="G50" s="115" t="n">
        <v>145.7</v>
      </c>
      <c r="H50" s="92" t="n"/>
      <c r="I50" s="87" t="n">
        <v>2.27</v>
      </c>
      <c r="J50" s="88" t="n"/>
      <c r="K50" s="89" t="n"/>
      <c r="L50" s="87" t="n">
        <v>5.04</v>
      </c>
      <c r="M50" s="89" t="n"/>
      <c r="N50" s="106" t="n">
        <v>22.7</v>
      </c>
      <c r="O50" s="92" t="n"/>
      <c r="P50" s="131" t="n">
        <v>8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1.9</v>
      </c>
      <c r="D51" s="92" t="n"/>
      <c r="E51" s="120" t="n">
        <v>48</v>
      </c>
      <c r="F51" s="92" t="n"/>
      <c r="G51" s="115" t="n">
        <v>143.9</v>
      </c>
      <c r="H51" s="92" t="n"/>
      <c r="I51" s="87" t="n">
        <v>2.13</v>
      </c>
      <c r="J51" s="88" t="n"/>
      <c r="K51" s="89" t="n"/>
      <c r="L51" s="87" t="n">
        <v>5.04</v>
      </c>
      <c r="M51" s="89" t="n"/>
      <c r="N51" s="106" t="n">
        <v>22.74</v>
      </c>
      <c r="O51" s="92" t="n"/>
      <c r="P51" s="131" t="n">
        <v>5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F26" showDropDown="0" showInputMessage="1" showErrorMessage="1" allowBlank="0" type="list">
      <formula1>$P$39:$P$40</formula1>
    </dataValidation>
    <dataValidation sqref="N14" showDropDown="0" showInputMessage="1" showErrorMessage="1" allowBlank="0" type="whole">
      <formula1>3</formula1>
      <formula2>1000</formula2>
    </dataValidation>
    <dataValidation sqref="F30:G30" showDropDown="0" showInputMessage="1" showErrorMessage="1" allowBlank="0" type="decimal">
      <formula1>0.05</formula1>
      <formula2>0.25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E46:F46" showDropDown="0" showInputMessage="1" showErrorMessage="1" allowBlank="0" type="whole">
      <formula1>1</formula1>
      <formula2>2</formula2>
    </dataValidation>
    <dataValidation sqref="C6:D6" showDropDown="0" showInputMessage="1" showErrorMessage="1" allowBlank="0" type="date" operator="greaterThan">
      <formula1>43709</formula1>
    </dataValidation>
    <dataValidation sqref="P30:Q30" showDropDown="0" showInputMessage="1" showErrorMessage="1" allowBlank="0" type="whole">
      <formula1>0</formula1>
      <formula2>3</formula2>
    </dataValidation>
    <dataValidation sqref="A30 C30" showDropDown="0" showInputMessage="1" showErrorMessage="1" allowBlank="0" type="textLength">
      <formula1>2</formula1>
      <formula2>20</formula2>
    </dataValidation>
    <dataValidation sqref="P46:R46" showDropDown="0" showInputMessage="1" showErrorMessage="1" allowBlank="0" type="whole">
      <formula1>1</formula1>
      <formula2>5</formula2>
    </dataValidation>
    <dataValidation sqref="I37:K37 I47:K59" showDropDown="0" showInputMessage="1" showErrorMessage="1" allowBlank="0" type="decimal">
      <formula1>-1</formula1>
      <formula2>50</formula2>
    </dataValidation>
    <dataValidation sqref="L37 L47:L59" showDropDown="0" showInputMessage="1" showErrorMessage="1" allowBlank="0" type="decimal">
      <formula1>0</formula1>
      <formula2>14</formula2>
    </dataValidation>
    <dataValidation sqref="S47:U59" showDropDown="0" showInputMessage="1" showErrorMessage="1" allowBlank="0" type="textLength">
      <formula1>4</formula1>
      <formula2>20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C37:D37 C47:D59" showDropDown="0" showInputMessage="1" showErrorMessage="1" allowBlank="0" type="decimal">
      <formula1>-1</formula1>
      <formula2>100</formula2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Q87"/>
  <sheetViews>
    <sheetView showGridLines="0" topLeftCell="B1" zoomScaleNormal="100" zoomScaleSheetLayoutView="70" workbookViewId="0">
      <selection activeCell="A22" sqref="A22:XFD22"/>
    </sheetView>
  </sheetViews>
  <sheetFormatPr baseColWidth="8" defaultColWidth="0" defaultRowHeight="15.75" customHeight="1" zeroHeight="1" outlineLevelCol="0"/>
  <cols>
    <col width="5.7265625" customWidth="1" style="126" min="1" max="4"/>
    <col width="7" customWidth="1" style="126" min="5" max="5"/>
    <col width="7.26953125" customWidth="1" style="126" min="6" max="6"/>
    <col width="5.7265625" customWidth="1" style="126" min="7" max="21"/>
    <col hidden="1" width="5.54296875" customWidth="1" style="126" min="22" max="39"/>
    <col hidden="1" width="7.7265625" customWidth="1" style="126" min="40" max="40"/>
    <col hidden="1" width="5.54296875" customWidth="1" style="126" min="41" max="45"/>
    <col hidden="1" width="5.54296875" customWidth="1" style="11" min="46" max="46"/>
    <col hidden="1" width="13" customWidth="1" style="126" min="47" max="254"/>
    <col hidden="1" width="63.81640625" customWidth="1" style="126" min="255" max="255"/>
    <col hidden="1" width="46.1796875" customWidth="1" style="126" min="256" max="263"/>
    <col hidden="1" width="46.1796875" customWidth="1" style="126" min="264" max="16384"/>
  </cols>
  <sheetData>
    <row r="1" ht="15.5" customHeight="1">
      <c r="A1" s="114" t="inlineStr">
        <is>
          <t>SRV-FOR-0310-rev.3</t>
        </is>
      </c>
      <c r="B1" s="103" t="n"/>
      <c r="C1" s="103" t="n"/>
      <c r="D1" s="103" t="n"/>
      <c r="E1" s="103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  <c r="U1" s="103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</row>
    <row r="2" ht="17.25" customHeight="1">
      <c r="A2" s="165" t="n"/>
      <c r="B2" s="88" t="n"/>
      <c r="C2" s="88" t="n"/>
      <c r="D2" s="88" t="n"/>
      <c r="E2" s="170" t="inlineStr">
        <is>
          <t>BOLETIM DE AMOSTRAGEM DE ÁGUA SUBTERRÂNEA</t>
        </is>
      </c>
      <c r="F2" s="88" t="n"/>
      <c r="G2" s="88" t="n"/>
      <c r="H2" s="88" t="n"/>
      <c r="I2" s="88" t="n"/>
      <c r="J2" s="88" t="n"/>
      <c r="K2" s="88" t="n"/>
      <c r="L2" s="88" t="n"/>
      <c r="M2" s="88" t="n"/>
      <c r="N2" s="88" t="n"/>
      <c r="O2" s="88" t="n"/>
      <c r="P2" s="88" t="n"/>
      <c r="Q2" s="88" t="n"/>
      <c r="R2" s="88" t="n"/>
      <c r="S2" s="88" t="n"/>
      <c r="T2" s="88" t="n"/>
      <c r="U2" s="89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3" t="n"/>
      <c r="AU2" s="1" t="n"/>
    </row>
    <row r="3" ht="13.5" customHeight="1">
      <c r="A3" s="97" t="n"/>
      <c r="B3" s="98" t="n"/>
      <c r="C3" s="98" t="n"/>
      <c r="D3" s="98" t="n"/>
      <c r="E3" s="97" t="n"/>
      <c r="F3" s="98" t="n"/>
      <c r="G3" s="98" t="n"/>
      <c r="H3" s="98" t="n"/>
      <c r="I3" s="98" t="n"/>
      <c r="J3" s="98" t="n"/>
      <c r="K3" s="98" t="n"/>
      <c r="L3" s="98" t="n"/>
      <c r="M3" s="98" t="n"/>
      <c r="N3" s="98" t="n"/>
      <c r="O3" s="98" t="n"/>
      <c r="P3" s="98" t="n"/>
      <c r="Q3" s="98" t="n"/>
      <c r="R3" s="98" t="n"/>
      <c r="S3" s="98" t="n"/>
      <c r="T3" s="98" t="n"/>
      <c r="U3" s="99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  <c r="AQ3" s="1" t="n"/>
      <c r="AR3" s="1" t="n"/>
      <c r="AS3" s="1" t="n"/>
      <c r="AT3" s="4" t="n"/>
      <c r="AU3" s="1" t="n"/>
    </row>
    <row r="4" ht="16.5" customHeight="1">
      <c r="A4" s="102" t="n"/>
      <c r="B4" s="103" t="n"/>
      <c r="C4" s="103" t="n"/>
      <c r="D4" s="103" t="n"/>
      <c r="E4" s="102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  <c r="U4" s="104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6" t="n"/>
      <c r="AU4" s="1" t="n"/>
    </row>
    <row r="5" ht="6" customHeight="1">
      <c r="R5" s="7" t="n"/>
      <c r="S5" s="7" t="n"/>
      <c r="T5" s="7" t="n"/>
      <c r="U5" s="7" t="n"/>
      <c r="V5" s="1" t="n"/>
      <c r="W5" s="121" t="n"/>
      <c r="X5" s="121" t="n"/>
      <c r="Y5" s="57" t="n"/>
      <c r="Z5" s="58" t="n"/>
      <c r="AA5" s="8" t="n"/>
      <c r="AB5" s="9" t="n"/>
      <c r="AC5" s="122" t="n"/>
      <c r="AD5" s="1" t="n"/>
      <c r="AE5" s="101" t="n"/>
      <c r="AF5" s="47" t="n"/>
      <c r="AG5" s="48" t="n"/>
      <c r="AH5" s="49" t="n"/>
      <c r="AI5" s="50" t="n"/>
      <c r="AJ5" s="51" t="n"/>
      <c r="AK5" s="101" t="n"/>
      <c r="AL5" s="101" t="n"/>
      <c r="AM5" s="101" t="n"/>
      <c r="AN5" s="101" t="n"/>
      <c r="AO5" s="10" t="n"/>
      <c r="AP5" s="2" t="n"/>
      <c r="AQ5" s="3" t="n"/>
      <c r="AR5" s="101" t="n"/>
      <c r="AS5" s="101" t="n"/>
      <c r="AT5" s="101" t="n"/>
      <c r="AU5" s="1" t="n"/>
      <c r="AV5" s="1" t="n"/>
    </row>
    <row r="6" ht="20.15" customHeight="1">
      <c r="A6" s="173" t="inlineStr">
        <is>
          <t>Data:</t>
        </is>
      </c>
      <c r="B6" s="91" t="n"/>
      <c r="C6" s="163" t="n">
        <v>45102</v>
      </c>
      <c r="D6" s="92" t="n"/>
      <c r="F6" s="100" t="inlineStr">
        <is>
          <t>Nº do projeto:</t>
        </is>
      </c>
      <c r="G6" s="92" t="n"/>
      <c r="H6" s="174" t="n">
        <v>7918</v>
      </c>
      <c r="I6" s="92" t="n"/>
      <c r="K6" s="161" t="inlineStr">
        <is>
          <t>Gestor do projeto:</t>
        </is>
      </c>
      <c r="L6" s="91" t="n"/>
      <c r="M6" s="92" t="n"/>
      <c r="N6" s="136" t="inlineStr">
        <is>
          <t>Ivana Santinoni</t>
        </is>
      </c>
      <c r="O6" s="91" t="n"/>
      <c r="P6" s="91" t="n"/>
      <c r="Q6" s="91" t="n"/>
      <c r="R6" s="91" t="n"/>
      <c r="S6" s="91" t="n"/>
      <c r="T6" s="91" t="n"/>
      <c r="U6" s="92" t="n"/>
      <c r="V6" s="50" t="n"/>
      <c r="W6" s="121" t="n"/>
      <c r="X6" s="91" t="n"/>
      <c r="Y6" s="91" t="n"/>
      <c r="Z6" s="92" t="n"/>
      <c r="AA6" s="121" t="n"/>
      <c r="AB6" s="91" t="n"/>
      <c r="AC6" s="91" t="n"/>
      <c r="AD6" s="91" t="n"/>
      <c r="AE6" s="91" t="n"/>
      <c r="AF6" s="91" t="n"/>
      <c r="AG6" s="91" t="n"/>
      <c r="AH6" s="91" t="n"/>
      <c r="AI6" s="91" t="n"/>
      <c r="AJ6" s="91" t="n"/>
      <c r="AK6" s="91" t="n"/>
      <c r="AL6" s="91" t="n"/>
      <c r="AM6" s="91" t="n"/>
      <c r="AN6" s="91" t="n"/>
      <c r="AO6" s="91" t="n"/>
      <c r="AP6" s="91" t="n"/>
      <c r="AQ6" s="91" t="n"/>
      <c r="AR6" s="91" t="n"/>
      <c r="AS6" s="91" t="n"/>
      <c r="AT6" s="92" t="n"/>
      <c r="AU6" s="1" t="n"/>
    </row>
    <row r="7" ht="6" customHeight="1">
      <c r="R7" s="7" t="n"/>
      <c r="S7" s="7" t="n"/>
      <c r="T7" s="7" t="n"/>
      <c r="U7" s="7" t="n"/>
      <c r="V7" s="1" t="n"/>
      <c r="W7" s="121" t="n"/>
      <c r="X7" s="121" t="n"/>
      <c r="Y7" s="57" t="n"/>
      <c r="Z7" s="58" t="n"/>
      <c r="AA7" s="8" t="n"/>
      <c r="AB7" s="9" t="n"/>
      <c r="AC7" s="122" t="n"/>
      <c r="AD7" s="1" t="n"/>
      <c r="AE7" s="101" t="n"/>
      <c r="AF7" s="47" t="n"/>
      <c r="AG7" s="48" t="n"/>
      <c r="AH7" s="49" t="n"/>
      <c r="AI7" s="50" t="n"/>
      <c r="AJ7" s="51" t="n"/>
      <c r="AK7" s="101" t="n"/>
      <c r="AL7" s="101" t="n"/>
      <c r="AM7" s="101" t="n"/>
      <c r="AN7" s="101" t="n"/>
      <c r="AO7" s="10" t="n"/>
      <c r="AP7" s="2" t="n"/>
      <c r="AQ7" s="3" t="n"/>
      <c r="AR7" s="101" t="n"/>
      <c r="AS7" s="101" t="n"/>
      <c r="AT7" s="101" t="n"/>
      <c r="AU7" s="1" t="n"/>
      <c r="AV7" s="1" t="n"/>
    </row>
    <row r="8" ht="20.15" customHeight="1">
      <c r="A8" s="100" t="inlineStr">
        <is>
          <t xml:space="preserve">Amostragem e ensaio realizado por: </t>
        </is>
      </c>
      <c r="B8" s="91" t="n"/>
      <c r="C8" s="92" t="n"/>
      <c r="D8" s="125" t="inlineStr">
        <is>
          <t xml:space="preserve">JORGE PAULO </t>
        </is>
      </c>
      <c r="E8" s="91" t="n"/>
      <c r="F8" s="91" t="n"/>
      <c r="G8" s="91" t="n"/>
      <c r="H8" s="91" t="n"/>
      <c r="I8" s="91" t="n"/>
      <c r="J8" s="91" t="n"/>
      <c r="K8" s="91" t="n"/>
      <c r="L8" s="91" t="n"/>
      <c r="M8" s="92" t="n"/>
      <c r="O8" s="116" t="inlineStr">
        <is>
          <t>Uso de protetor solar/repelente</t>
        </is>
      </c>
      <c r="P8" s="91" t="n"/>
      <c r="Q8" s="91" t="n"/>
      <c r="R8" s="91" t="n"/>
      <c r="S8" s="91" t="n"/>
      <c r="T8" s="91" t="n"/>
      <c r="U8" s="92" t="n"/>
      <c r="V8" s="50" t="n"/>
      <c r="W8" s="121" t="n"/>
      <c r="X8" s="121" t="n"/>
      <c r="Y8" s="121" t="n"/>
      <c r="Z8" s="121" t="n"/>
      <c r="AA8" s="42" t="n"/>
      <c r="AB8" s="43" t="n"/>
      <c r="AC8" s="43" t="n"/>
      <c r="AD8" s="43" t="n"/>
      <c r="AE8" s="43" t="n"/>
      <c r="AF8" s="43" t="n"/>
      <c r="AG8" s="43" t="n"/>
      <c r="AH8" s="43" t="n"/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3" t="n"/>
      <c r="AS8" s="43" t="n"/>
      <c r="AT8" s="44" t="n"/>
      <c r="AU8" s="1" t="n"/>
    </row>
    <row r="9" ht="6" customHeight="1">
      <c r="O9" s="185" t="inlineStr">
        <is>
          <t>Se "Sim" Marca:</t>
        </is>
      </c>
      <c r="P9" s="89" t="n"/>
      <c r="Q9" s="125" t="inlineStr">
        <is>
          <t>NÃO</t>
        </is>
      </c>
      <c r="R9" s="88" t="n"/>
      <c r="S9" s="88" t="n"/>
      <c r="T9" s="88" t="n"/>
      <c r="U9" s="89" t="n"/>
      <c r="V9" s="1" t="n"/>
      <c r="W9" s="121" t="inlineStr">
        <is>
          <t>Uso de protetor solar/repelente</t>
        </is>
      </c>
      <c r="X9" s="91" t="n"/>
      <c r="Y9" s="91" t="n"/>
      <c r="Z9" s="92" t="n"/>
      <c r="AA9" s="123" t="n"/>
      <c r="AB9" s="122" t="inlineStr">
        <is>
          <t>Sim:</t>
        </is>
      </c>
      <c r="AC9" s="92" t="n"/>
      <c r="AD9" s="1" t="n"/>
      <c r="AE9" s="101" t="n"/>
      <c r="AF9" s="122" t="inlineStr">
        <is>
          <t>Não:</t>
        </is>
      </c>
      <c r="AG9" s="92" t="n"/>
      <c r="AH9" s="133" t="inlineStr">
        <is>
          <t xml:space="preserve">
Marca</t>
        </is>
      </c>
      <c r="AI9" s="98" t="n"/>
      <c r="AJ9" s="99" t="n"/>
      <c r="AK9" s="101" t="n"/>
      <c r="AL9" s="91" t="n"/>
      <c r="AM9" s="91" t="n"/>
      <c r="AN9" s="91" t="n"/>
      <c r="AO9" s="91" t="n"/>
      <c r="AP9" s="91" t="n"/>
      <c r="AQ9" s="91" t="n"/>
      <c r="AR9" s="91" t="n"/>
      <c r="AS9" s="91" t="n"/>
      <c r="AT9" s="92" t="n"/>
      <c r="AU9" s="1" t="n"/>
      <c r="AV9" s="1" t="n"/>
    </row>
    <row r="10" ht="20.15" customHeight="1">
      <c r="A10" s="161" t="inlineStr">
        <is>
          <t>Nome do projeto:</t>
        </is>
      </c>
      <c r="B10" s="91" t="n"/>
      <c r="C10" s="92" t="n"/>
      <c r="D10" s="136" t="inlineStr">
        <is>
          <t>CDHU-Barra do Sahy</t>
        </is>
      </c>
      <c r="E10" s="91" t="n"/>
      <c r="F10" s="91" t="n"/>
      <c r="G10" s="91" t="n"/>
      <c r="H10" s="91" t="n"/>
      <c r="I10" s="91" t="n"/>
      <c r="J10" s="91" t="n"/>
      <c r="K10" s="91" t="n"/>
      <c r="L10" s="91" t="n"/>
      <c r="M10" s="92" t="n"/>
      <c r="O10" s="102" t="n"/>
      <c r="P10" s="104" t="n"/>
      <c r="Q10" s="102" t="n"/>
      <c r="R10" s="103" t="n"/>
      <c r="S10" s="103" t="n"/>
      <c r="T10" s="103" t="n"/>
      <c r="U10" s="104" t="n"/>
    </row>
    <row r="11" ht="6" customHeight="1">
      <c r="R11" s="7" t="n"/>
      <c r="S11" s="7" t="n"/>
      <c r="T11" s="7" t="n"/>
      <c r="U11" s="7" t="n"/>
      <c r="V11" s="1" t="n"/>
      <c r="W11" s="121" t="inlineStr">
        <is>
          <t>Uso de protetor solar/repelente</t>
        </is>
      </c>
      <c r="X11" s="91" t="n"/>
      <c r="Y11" s="91" t="n"/>
      <c r="Z11" s="92" t="n"/>
      <c r="AA11" s="123" t="n"/>
      <c r="AB11" s="122" t="inlineStr">
        <is>
          <t>Sim:</t>
        </is>
      </c>
      <c r="AC11" s="92" t="n"/>
      <c r="AD11" s="1" t="n"/>
      <c r="AE11" s="101" t="n"/>
      <c r="AF11" s="122" t="inlineStr">
        <is>
          <t>Não:</t>
        </is>
      </c>
      <c r="AG11" s="92" t="n"/>
      <c r="AH11" s="133" t="inlineStr">
        <is>
          <t xml:space="preserve">
Marca</t>
        </is>
      </c>
      <c r="AI11" s="98" t="n"/>
      <c r="AJ11" s="99" t="n"/>
      <c r="AK11" s="101" t="n"/>
      <c r="AL11" s="91" t="n"/>
      <c r="AM11" s="91" t="n"/>
      <c r="AN11" s="91" t="n"/>
      <c r="AO11" s="91" t="n"/>
      <c r="AP11" s="91" t="n"/>
      <c r="AQ11" s="91" t="n"/>
      <c r="AR11" s="91" t="n"/>
      <c r="AS11" s="91" t="n"/>
      <c r="AT11" s="92" t="n"/>
      <c r="AU11" s="1" t="n"/>
      <c r="AV11" s="1" t="n"/>
    </row>
    <row r="12" ht="19.5" customHeight="1">
      <c r="A12" s="179" t="inlineStr">
        <is>
          <t>Equipamentos</t>
        </is>
      </c>
      <c r="B12" s="91" t="n"/>
      <c r="C12" s="91" t="n"/>
      <c r="D12" s="91" t="n"/>
      <c r="E12" s="91" t="n"/>
      <c r="F12" s="91" t="n"/>
      <c r="G12" s="91" t="n"/>
      <c r="H12" s="91" t="n"/>
      <c r="I12" s="91" t="n"/>
      <c r="J12" s="91" t="n"/>
      <c r="K12" s="91" t="n"/>
      <c r="L12" s="92" t="n"/>
      <c r="N12" s="116" t="inlineStr">
        <is>
          <t>Nº da ordem de Serviço</t>
        </is>
      </c>
      <c r="O12" s="88" t="n"/>
      <c r="P12" s="89" t="n"/>
      <c r="S12" s="116" t="n"/>
      <c r="T12" s="88" t="n"/>
      <c r="U12" s="89" t="n"/>
      <c r="V12" s="138" t="n"/>
      <c r="W12" s="88" t="n"/>
      <c r="X12" s="89" t="n"/>
      <c r="Y12" s="134" t="n"/>
      <c r="Z12" s="88" t="n"/>
      <c r="AA12" s="88" t="n"/>
      <c r="AB12" s="89" t="n"/>
      <c r="AC12" s="112" t="n"/>
      <c r="AD12" s="88" t="n"/>
      <c r="AE12" s="89" t="n"/>
      <c r="AF12" s="111" t="n"/>
      <c r="AG12" s="88" t="n"/>
      <c r="AH12" s="89" t="n"/>
      <c r="AI12" s="111" t="n"/>
      <c r="AJ12" s="88" t="n"/>
      <c r="AK12" s="89" t="n"/>
      <c r="AL12" s="111" t="n"/>
      <c r="AM12" s="88" t="n"/>
      <c r="AN12" s="89" t="n"/>
      <c r="AO12" s="111" t="n"/>
      <c r="AP12" s="88" t="n"/>
      <c r="AQ12" s="89" t="n"/>
      <c r="AR12" s="101" t="n"/>
      <c r="AS12" s="88" t="n"/>
      <c r="AT12" s="89" t="n"/>
      <c r="AU12" s="1" t="n"/>
    </row>
    <row r="13" ht="6" customHeight="1">
      <c r="A13" s="165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102" t="n"/>
      <c r="O13" s="103" t="n"/>
      <c r="P13" s="104" t="n"/>
      <c r="Q13" s="12" t="n"/>
      <c r="R13" s="12" t="n"/>
      <c r="S13" s="102" t="n"/>
      <c r="T13" s="103" t="n"/>
      <c r="U13" s="104" t="n"/>
      <c r="V13" s="98" t="n"/>
      <c r="W13" s="98" t="n"/>
      <c r="X13" s="99" t="n"/>
      <c r="Y13" s="97" t="n"/>
      <c r="Z13" s="98" t="n"/>
      <c r="AA13" s="98" t="n"/>
      <c r="AB13" s="99" t="n"/>
      <c r="AC13" s="97" t="n"/>
      <c r="AD13" s="98" t="n"/>
      <c r="AE13" s="99" t="n"/>
      <c r="AF13" s="97" t="n"/>
      <c r="AG13" s="98" t="n"/>
      <c r="AH13" s="99" t="n"/>
      <c r="AI13" s="97" t="n"/>
      <c r="AJ13" s="98" t="n"/>
      <c r="AK13" s="99" t="n"/>
      <c r="AL13" s="97" t="n"/>
      <c r="AM13" s="98" t="n"/>
      <c r="AN13" s="99" t="n"/>
      <c r="AO13" s="97" t="n"/>
      <c r="AP13" s="98" t="n"/>
      <c r="AQ13" s="99" t="n"/>
      <c r="AR13" s="97" t="n"/>
      <c r="AS13" s="98" t="n"/>
      <c r="AT13" s="99" t="n"/>
    </row>
    <row r="14" ht="20.15" customHeight="1">
      <c r="A14" s="100" t="inlineStr">
        <is>
          <t>Multiparâmetro - Patrimônio Nº SRV-ITR-0001</t>
        </is>
      </c>
      <c r="B14" s="91" t="n"/>
      <c r="C14" s="91" t="n"/>
      <c r="D14" s="91" t="n"/>
      <c r="E14" s="91" t="n"/>
      <c r="F14" s="91" t="n"/>
      <c r="G14" s="91" t="n"/>
      <c r="H14" s="92" t="n"/>
      <c r="I14" s="144" t="n">
        <v>1678</v>
      </c>
      <c r="J14" s="91" t="n"/>
      <c r="K14" s="91" t="n"/>
      <c r="L14" s="92" t="n"/>
      <c r="N14" s="152" t="n">
        <v>737</v>
      </c>
      <c r="O14" s="91" t="n"/>
      <c r="P14" s="92" t="n"/>
      <c r="S14" s="90" t="n">
        <v>24.2</v>
      </c>
      <c r="T14" s="91" t="n"/>
      <c r="U14" s="92" t="n"/>
      <c r="V14" s="103" t="n"/>
      <c r="W14" s="103" t="n"/>
      <c r="X14" s="104" t="n"/>
      <c r="Y14" s="102" t="n"/>
      <c r="Z14" s="103" t="n"/>
      <c r="AA14" s="103" t="n"/>
      <c r="AB14" s="104" t="n"/>
      <c r="AC14" s="102" t="n"/>
      <c r="AD14" s="103" t="n"/>
      <c r="AE14" s="104" t="n"/>
      <c r="AF14" s="102" t="n"/>
      <c r="AG14" s="103" t="n"/>
      <c r="AH14" s="104" t="n"/>
      <c r="AI14" s="102" t="n"/>
      <c r="AJ14" s="103" t="n"/>
      <c r="AK14" s="104" t="n"/>
      <c r="AL14" s="102" t="n"/>
      <c r="AM14" s="103" t="n"/>
      <c r="AN14" s="104" t="n"/>
      <c r="AO14" s="102" t="n"/>
      <c r="AP14" s="103" t="n"/>
      <c r="AQ14" s="104" t="n"/>
      <c r="AR14" s="102" t="n"/>
      <c r="AS14" s="103" t="n"/>
      <c r="AT14" s="104" t="n"/>
      <c r="AU14" s="1" t="n"/>
    </row>
    <row r="15" ht="6" customHeight="1">
      <c r="I15" s="13" t="n"/>
      <c r="J15" s="14" t="n"/>
      <c r="K15" s="14" t="n"/>
      <c r="L15" s="14" t="n"/>
      <c r="V15" s="138" t="n"/>
      <c r="W15" s="88" t="n"/>
      <c r="X15" s="89" t="n"/>
      <c r="Y15" s="134" t="n"/>
      <c r="Z15" s="88" t="n"/>
      <c r="AA15" s="88" t="n"/>
      <c r="AB15" s="89" t="n"/>
      <c r="AC15" s="112" t="n"/>
      <c r="AD15" s="88" t="n"/>
      <c r="AE15" s="89" t="n"/>
      <c r="AF15" s="111" t="n"/>
      <c r="AG15" s="88" t="n"/>
      <c r="AH15" s="89" t="n"/>
      <c r="AI15" s="111" t="n"/>
      <c r="AJ15" s="88" t="n"/>
      <c r="AK15" s="89" t="n"/>
      <c r="AL15" s="111" t="n"/>
      <c r="AM15" s="88" t="n"/>
      <c r="AN15" s="89" t="n"/>
      <c r="AO15" s="111" t="n"/>
      <c r="AP15" s="88" t="n"/>
      <c r="AQ15" s="89" t="n"/>
      <c r="AR15" s="101" t="n"/>
      <c r="AS15" s="88" t="n"/>
      <c r="AT15" s="89" t="n"/>
      <c r="AU15" s="1" t="n"/>
    </row>
    <row r="16" ht="20.15" customHeight="1">
      <c r="A16" s="100" t="inlineStr">
        <is>
          <t>Bomba - Patrimônio Nº SRV-ITR-0002 ou SRV-ITR-0006</t>
        </is>
      </c>
      <c r="B16" s="91" t="n"/>
      <c r="C16" s="91" t="n"/>
      <c r="D16" s="91" t="n"/>
      <c r="E16" s="91" t="n"/>
      <c r="F16" s="91" t="n"/>
      <c r="G16" s="91" t="n"/>
      <c r="H16" s="92" t="n"/>
      <c r="I16" s="144" t="n">
        <v>70</v>
      </c>
      <c r="J16" s="91" t="n"/>
      <c r="K16" s="91" t="n"/>
      <c r="L16" s="92" t="n"/>
      <c r="N16" s="116" t="inlineStr">
        <is>
          <t>Volume de água purgada (L)</t>
        </is>
      </c>
      <c r="O16" s="88" t="n"/>
      <c r="P16" s="89" t="n"/>
      <c r="Q16" s="7" t="n"/>
      <c r="R16" s="7" t="n"/>
      <c r="S16" s="116" t="inlineStr">
        <is>
          <t>Termometro
Patrimônio:</t>
        </is>
      </c>
      <c r="T16" s="88" t="n"/>
      <c r="U16" s="89" t="n"/>
      <c r="V16" s="103" t="n"/>
      <c r="W16" s="103" t="n"/>
      <c r="X16" s="104" t="n"/>
      <c r="Y16" s="102" t="n"/>
      <c r="Z16" s="103" t="n"/>
      <c r="AA16" s="103" t="n"/>
      <c r="AB16" s="104" t="n"/>
      <c r="AC16" s="102" t="n"/>
      <c r="AD16" s="103" t="n"/>
      <c r="AE16" s="104" t="n"/>
      <c r="AF16" s="102" t="n"/>
      <c r="AG16" s="103" t="n"/>
      <c r="AH16" s="104" t="n"/>
      <c r="AI16" s="102" t="n"/>
      <c r="AJ16" s="103" t="n"/>
      <c r="AK16" s="104" t="n"/>
      <c r="AL16" s="102" t="n"/>
      <c r="AM16" s="103" t="n"/>
      <c r="AN16" s="104" t="n"/>
      <c r="AO16" s="102" t="n"/>
      <c r="AP16" s="103" t="n"/>
      <c r="AQ16" s="104" t="n"/>
      <c r="AR16" s="102" t="n"/>
      <c r="AS16" s="103" t="n"/>
      <c r="AT16" s="104" t="n"/>
      <c r="AU16" s="1" t="n"/>
    </row>
    <row r="17" ht="6" customHeight="1">
      <c r="I17" s="13" t="n"/>
      <c r="J17" s="13" t="n"/>
      <c r="K17" s="13" t="n"/>
      <c r="L17" s="13" t="n"/>
      <c r="N17" s="102" t="n"/>
      <c r="O17" s="103" t="n"/>
      <c r="P17" s="104" t="n"/>
      <c r="Q17" s="7" t="n"/>
      <c r="R17" s="7" t="n"/>
      <c r="S17" s="102" t="n"/>
      <c r="T17" s="103" t="n"/>
      <c r="U17" s="104" t="n"/>
      <c r="V17" s="138" t="n"/>
      <c r="W17" s="111" t="n"/>
      <c r="X17" s="111" t="n"/>
      <c r="Y17" s="134" t="n"/>
      <c r="Z17" s="134" t="n"/>
      <c r="AA17" s="134" t="n"/>
      <c r="AB17" s="134" t="n"/>
      <c r="AC17" s="112" t="n"/>
      <c r="AD17" s="112" t="n"/>
      <c r="AE17" s="112" t="n"/>
      <c r="AF17" s="111" t="n"/>
      <c r="AG17" s="111" t="n"/>
      <c r="AH17" s="111" t="n"/>
      <c r="AI17" s="111" t="n"/>
      <c r="AJ17" s="111" t="n"/>
      <c r="AK17" s="111" t="n"/>
      <c r="AL17" s="111" t="n"/>
      <c r="AM17" s="111" t="n"/>
      <c r="AN17" s="111" t="n"/>
      <c r="AO17" s="111" t="n"/>
      <c r="AP17" s="111" t="n"/>
      <c r="AQ17" s="111" t="n"/>
      <c r="AR17" s="101" t="n"/>
      <c r="AS17" s="101" t="n"/>
      <c r="AT17" s="101" t="n"/>
      <c r="AU17" s="1" t="n"/>
    </row>
    <row r="18" ht="20.15" customHeight="1">
      <c r="A18" s="100" t="inlineStr">
        <is>
          <t>Turbidimetro - Patrimônio Nº SRV-ITR-0007</t>
        </is>
      </c>
      <c r="B18" s="91" t="n"/>
      <c r="C18" s="91" t="n"/>
      <c r="D18" s="91" t="n"/>
      <c r="E18" s="91" t="n"/>
      <c r="F18" s="91" t="n"/>
      <c r="G18" s="91" t="n"/>
      <c r="H18" s="92" t="n"/>
      <c r="I18" s="144" t="n">
        <v>1863</v>
      </c>
      <c r="J18" s="91" t="n"/>
      <c r="K18" s="91" t="n"/>
      <c r="L18" s="92" t="n"/>
      <c r="N18" s="146" t="n">
        <v>1.8</v>
      </c>
      <c r="O18" s="91" t="n"/>
      <c r="P18" s="92" t="n"/>
      <c r="Q18" s="7" t="n"/>
      <c r="R18" s="7" t="n"/>
      <c r="S18" s="181" t="n">
        <v>1681</v>
      </c>
      <c r="T18" s="91" t="n"/>
      <c r="U18" s="92" t="n"/>
      <c r="V18" s="138" t="n"/>
      <c r="W18" s="88" t="n"/>
      <c r="X18" s="89" t="n"/>
      <c r="Y18" s="134" t="n"/>
      <c r="Z18" s="88" t="n"/>
      <c r="AA18" s="88" t="n"/>
      <c r="AB18" s="89" t="n"/>
      <c r="AC18" s="112" t="n"/>
      <c r="AD18" s="88" t="n"/>
      <c r="AE18" s="89" t="n"/>
      <c r="AF18" s="111" t="n"/>
      <c r="AG18" s="88" t="n"/>
      <c r="AH18" s="89" t="n"/>
      <c r="AI18" s="111" t="n"/>
      <c r="AJ18" s="88" t="n"/>
      <c r="AK18" s="89" t="n"/>
      <c r="AL18" s="111" t="n"/>
      <c r="AM18" s="88" t="n"/>
      <c r="AN18" s="89" t="n"/>
      <c r="AO18" s="111" t="n"/>
      <c r="AP18" s="88" t="n"/>
      <c r="AQ18" s="89" t="n"/>
      <c r="AR18" s="101" t="n"/>
      <c r="AS18" s="88" t="n"/>
      <c r="AT18" s="89" t="n"/>
      <c r="AU18" s="1" t="n"/>
    </row>
    <row r="19" ht="6" customHeight="1">
      <c r="I19" s="13" t="n"/>
      <c r="J19" s="13" t="n"/>
      <c r="K19" s="13" t="n"/>
      <c r="L19" s="13" t="n"/>
      <c r="Q19" s="7" t="n"/>
      <c r="R19" s="7" t="n"/>
      <c r="V19" s="103" t="n"/>
      <c r="W19" s="103" t="n"/>
      <c r="X19" s="104" t="n"/>
      <c r="Y19" s="102" t="n"/>
      <c r="Z19" s="103" t="n"/>
      <c r="AA19" s="103" t="n"/>
      <c r="AB19" s="104" t="n"/>
      <c r="AC19" s="102" t="n"/>
      <c r="AD19" s="103" t="n"/>
      <c r="AE19" s="104" t="n"/>
      <c r="AF19" s="102" t="n"/>
      <c r="AG19" s="103" t="n"/>
      <c r="AH19" s="104" t="n"/>
      <c r="AI19" s="102" t="n"/>
      <c r="AJ19" s="103" t="n"/>
      <c r="AK19" s="104" t="n"/>
      <c r="AL19" s="102" t="n"/>
      <c r="AM19" s="103" t="n"/>
      <c r="AN19" s="104" t="n"/>
      <c r="AO19" s="102" t="n"/>
      <c r="AP19" s="103" t="n"/>
      <c r="AQ19" s="104" t="n"/>
      <c r="AR19" s="102" t="n"/>
      <c r="AS19" s="103" t="n"/>
      <c r="AT19" s="104" t="n"/>
      <c r="AU19" s="1" t="n"/>
    </row>
    <row r="20" ht="20.15" customHeight="1">
      <c r="A20" s="100" t="inlineStr">
        <is>
          <t>Medidor de Nível - Patrimônio Nº SRV-ITR-0003 ou SRV-ITR-0004</t>
        </is>
      </c>
      <c r="B20" s="91" t="n"/>
      <c r="C20" s="91" t="n"/>
      <c r="D20" s="91" t="n"/>
      <c r="E20" s="91" t="n"/>
      <c r="F20" s="91" t="n"/>
      <c r="G20" s="91" t="n"/>
      <c r="H20" s="92" t="n"/>
      <c r="I20" s="144" t="n">
        <v>1723</v>
      </c>
      <c r="J20" s="91" t="n"/>
      <c r="K20" s="91" t="n"/>
      <c r="L20" s="92" t="n"/>
      <c r="M20" s="7" t="n"/>
      <c r="N20" s="116" t="inlineStr">
        <is>
          <t>Nível estático
 (m)</t>
        </is>
      </c>
      <c r="O20" s="88" t="n"/>
      <c r="P20" s="89" t="n"/>
      <c r="S20" s="116" t="inlineStr">
        <is>
          <t>Seção filtrante
(m)</t>
        </is>
      </c>
      <c r="T20" s="88" t="n"/>
      <c r="U20" s="89" t="n"/>
      <c r="V20" s="138" t="n"/>
      <c r="W20" s="88" t="n"/>
      <c r="X20" s="89" t="n"/>
      <c r="Y20" s="134" t="n"/>
      <c r="Z20" s="88" t="n"/>
      <c r="AA20" s="88" t="n"/>
      <c r="AB20" s="89" t="n"/>
      <c r="AC20" s="112" t="n"/>
      <c r="AD20" s="88" t="n"/>
      <c r="AE20" s="89" t="n"/>
      <c r="AF20" s="111" t="n"/>
      <c r="AG20" s="88" t="n"/>
      <c r="AH20" s="89" t="n"/>
      <c r="AI20" s="111" t="n"/>
      <c r="AJ20" s="88" t="n"/>
      <c r="AK20" s="89" t="n"/>
      <c r="AL20" s="111" t="n"/>
      <c r="AM20" s="88" t="n"/>
      <c r="AN20" s="89" t="n"/>
      <c r="AO20" s="111" t="n"/>
      <c r="AP20" s="88" t="n"/>
      <c r="AQ20" s="89" t="n"/>
      <c r="AR20" s="101" t="n"/>
      <c r="AS20" s="88" t="n"/>
      <c r="AT20" s="89" t="n"/>
      <c r="AU20" s="1" t="n"/>
    </row>
    <row r="21" ht="6" customHeight="1">
      <c r="I21" s="14" t="n"/>
      <c r="J21" s="14" t="n"/>
      <c r="K21" s="14" t="n"/>
      <c r="L21" s="14" t="n"/>
      <c r="N21" s="102" t="n"/>
      <c r="O21" s="103" t="n"/>
      <c r="P21" s="104" t="n"/>
      <c r="S21" s="102" t="n"/>
      <c r="T21" s="103" t="n"/>
      <c r="U21" s="104" t="n"/>
      <c r="V21" s="98" t="n"/>
      <c r="W21" s="98" t="n"/>
      <c r="X21" s="99" t="n"/>
      <c r="Y21" s="97" t="n"/>
      <c r="Z21" s="98" t="n"/>
      <c r="AA21" s="98" t="n"/>
      <c r="AB21" s="99" t="n"/>
      <c r="AC21" s="97" t="n"/>
      <c r="AD21" s="98" t="n"/>
      <c r="AE21" s="99" t="n"/>
      <c r="AF21" s="97" t="n"/>
      <c r="AG21" s="98" t="n"/>
      <c r="AH21" s="99" t="n"/>
      <c r="AI21" s="97" t="n"/>
      <c r="AJ21" s="98" t="n"/>
      <c r="AK21" s="99" t="n"/>
      <c r="AL21" s="97" t="n"/>
      <c r="AM21" s="98" t="n"/>
      <c r="AN21" s="99" t="n"/>
      <c r="AO21" s="97" t="n"/>
      <c r="AP21" s="98" t="n"/>
      <c r="AQ21" s="99" t="n"/>
      <c r="AR21" s="97" t="n"/>
      <c r="AS21" s="98" t="n"/>
      <c r="AT21" s="99" t="n"/>
      <c r="AU21" s="1" t="n"/>
    </row>
    <row r="22" ht="20.15" customHeight="1">
      <c r="A22" s="100" t="inlineStr">
        <is>
          <t>Painel controlador- Patrimônio Nº  SRV-ITR-0005</t>
        </is>
      </c>
      <c r="B22" s="91" t="n"/>
      <c r="C22" s="91" t="n"/>
      <c r="D22" s="91" t="n"/>
      <c r="E22" s="91" t="n"/>
      <c r="F22" s="91" t="n"/>
      <c r="G22" s="91" t="n"/>
      <c r="H22" s="92" t="n"/>
      <c r="I22" s="144" t="inlineStr">
        <is>
          <t>-</t>
        </is>
      </c>
      <c r="J22" s="91" t="n"/>
      <c r="K22" s="91" t="n"/>
      <c r="L22" s="92" t="n"/>
      <c r="M22" s="7" t="n"/>
      <c r="N22" s="90" t="n">
        <v>0.98</v>
      </c>
      <c r="O22" s="91" t="n"/>
      <c r="P22" s="92" t="n"/>
      <c r="S22" s="90" t="n">
        <v>2</v>
      </c>
      <c r="T22" s="91" t="n"/>
      <c r="U22" s="92" t="n"/>
      <c r="V22" s="103" t="n"/>
      <c r="W22" s="103" t="n"/>
      <c r="X22" s="104" t="n"/>
      <c r="Y22" s="102" t="n"/>
      <c r="Z22" s="103" t="n"/>
      <c r="AA22" s="103" t="n"/>
      <c r="AB22" s="104" t="n"/>
      <c r="AC22" s="102" t="n"/>
      <c r="AD22" s="103" t="n"/>
      <c r="AE22" s="104" t="n"/>
      <c r="AF22" s="102" t="n"/>
      <c r="AG22" s="103" t="n"/>
      <c r="AH22" s="104" t="n"/>
      <c r="AI22" s="102" t="n"/>
      <c r="AJ22" s="103" t="n"/>
      <c r="AK22" s="104" t="n"/>
      <c r="AL22" s="102" t="n"/>
      <c r="AM22" s="103" t="n"/>
      <c r="AN22" s="104" t="n"/>
      <c r="AO22" s="102" t="n"/>
      <c r="AP22" s="103" t="n"/>
      <c r="AQ22" s="104" t="n"/>
      <c r="AR22" s="102" t="n"/>
      <c r="AS22" s="103" t="n"/>
      <c r="AT22" s="104" t="n"/>
      <c r="AU22" s="1" t="n"/>
    </row>
    <row r="23" ht="6" customHeight="1">
      <c r="V23" s="138" t="n"/>
      <c r="W23" s="88" t="n"/>
      <c r="X23" s="89" t="n"/>
      <c r="Y23" s="134" t="n"/>
      <c r="Z23" s="88" t="n"/>
      <c r="AA23" s="88" t="n"/>
      <c r="AB23" s="89" t="n"/>
      <c r="AC23" s="112" t="n"/>
      <c r="AD23" s="88" t="n"/>
      <c r="AE23" s="89" t="n"/>
      <c r="AF23" s="111" t="n"/>
      <c r="AG23" s="88" t="n"/>
      <c r="AH23" s="89" t="n"/>
      <c r="AI23" s="111" t="n"/>
      <c r="AJ23" s="88" t="n"/>
      <c r="AK23" s="89" t="n"/>
      <c r="AL23" s="111" t="n"/>
      <c r="AM23" s="88" t="n"/>
      <c r="AN23" s="89" t="n"/>
      <c r="AO23" s="111" t="n"/>
      <c r="AP23" s="88" t="n"/>
      <c r="AQ23" s="89" t="n"/>
      <c r="AR23" s="101" t="n"/>
      <c r="AS23" s="88" t="n"/>
      <c r="AT23" s="89" t="n"/>
      <c r="AU23" s="1" t="n"/>
    </row>
    <row r="24" ht="20.15" customHeight="1">
      <c r="A24" s="100" t="inlineStr">
        <is>
          <t>Método de amostragem</t>
        </is>
      </c>
      <c r="B24" s="91" t="n"/>
      <c r="C24" s="91" t="n"/>
      <c r="D24" s="92" t="n"/>
      <c r="F24" s="100" t="inlineStr">
        <is>
          <t>Equipamento posicionado no meio da seção filtrante?</t>
        </is>
      </c>
      <c r="G24" s="91" t="n"/>
      <c r="H24" s="91" t="n"/>
      <c r="I24" s="92" t="n"/>
      <c r="K24" s="100" t="inlineStr">
        <is>
          <t>Iintervalo de leitura?</t>
        </is>
      </c>
      <c r="L24" s="92" t="n"/>
      <c r="N24" s="116" t="inlineStr">
        <is>
          <t>Profundidade do poço medida em campo (m)</t>
        </is>
      </c>
      <c r="O24" s="88" t="n"/>
      <c r="P24" s="89" t="n"/>
      <c r="Q24" s="7" t="n"/>
      <c r="R24" s="7" t="n"/>
      <c r="S24" s="116" t="inlineStr">
        <is>
          <t>Profundidade do poço (perfil) (m)</t>
        </is>
      </c>
      <c r="T24" s="88" t="n"/>
      <c r="U24" s="89" t="n"/>
      <c r="V24" s="103" t="n"/>
      <c r="W24" s="103" t="n"/>
      <c r="X24" s="104" t="n"/>
      <c r="Y24" s="102" t="n"/>
      <c r="Z24" s="103" t="n"/>
      <c r="AA24" s="103" t="n"/>
      <c r="AB24" s="104" t="n"/>
      <c r="AC24" s="102" t="n"/>
      <c r="AD24" s="103" t="n"/>
      <c r="AE24" s="104" t="n"/>
      <c r="AF24" s="102" t="n"/>
      <c r="AG24" s="103" t="n"/>
      <c r="AH24" s="104" t="n"/>
      <c r="AI24" s="102" t="n"/>
      <c r="AJ24" s="103" t="n"/>
      <c r="AK24" s="104" t="n"/>
      <c r="AL24" s="102" t="n"/>
      <c r="AM24" s="103" t="n"/>
      <c r="AN24" s="104" t="n"/>
      <c r="AO24" s="102" t="n"/>
      <c r="AP24" s="103" t="n"/>
      <c r="AQ24" s="104" t="n"/>
      <c r="AR24" s="102" t="n"/>
      <c r="AS24" s="103" t="n"/>
      <c r="AT24" s="104" t="n"/>
      <c r="AU24" s="1" t="n"/>
    </row>
    <row r="25" ht="6" customHeight="1">
      <c r="A25" s="15" t="n"/>
      <c r="B25" s="15" t="n"/>
      <c r="C25" s="15" t="n"/>
      <c r="D25" s="15" t="n"/>
      <c r="I25" s="15" t="n"/>
      <c r="J25" s="15" t="n"/>
      <c r="N25" s="102" t="n"/>
      <c r="O25" s="103" t="n"/>
      <c r="P25" s="104" t="n"/>
      <c r="S25" s="102" t="n"/>
      <c r="T25" s="103" t="n"/>
      <c r="U25" s="104" t="n"/>
      <c r="V25" s="138" t="n"/>
      <c r="W25" s="111" t="n"/>
      <c r="X25" s="111" t="n"/>
      <c r="Y25" s="134" t="n"/>
      <c r="Z25" s="134" t="n"/>
      <c r="AA25" s="134" t="n"/>
      <c r="AB25" s="134" t="n"/>
      <c r="AC25" s="112" t="n"/>
      <c r="AD25" s="112" t="n"/>
      <c r="AE25" s="112" t="n"/>
      <c r="AF25" s="111" t="n"/>
      <c r="AG25" s="111" t="n"/>
      <c r="AH25" s="111" t="n"/>
      <c r="AI25" s="111" t="n"/>
      <c r="AJ25" s="111" t="n"/>
      <c r="AK25" s="111" t="n"/>
      <c r="AL25" s="111" t="n"/>
      <c r="AM25" s="111" t="n"/>
      <c r="AN25" s="111" t="n"/>
      <c r="AO25" s="111" t="n"/>
      <c r="AP25" s="111" t="n"/>
      <c r="AQ25" s="111" t="n"/>
      <c r="AR25" s="101" t="n"/>
      <c r="AS25" s="101" t="n"/>
      <c r="AT25" s="101" t="n"/>
      <c r="AU25" s="1" t="n"/>
    </row>
    <row r="26" ht="20.15" customHeight="1">
      <c r="A26" s="152" t="inlineStr">
        <is>
          <t>SRV-PRO-0869 e SRV-PRO-0870</t>
        </is>
      </c>
      <c r="B26" s="91" t="n"/>
      <c r="C26" s="91" t="n"/>
      <c r="D26" s="92" t="n"/>
      <c r="F26" s="152" t="inlineStr">
        <is>
          <t>SIM</t>
        </is>
      </c>
      <c r="G26" s="91" t="n"/>
      <c r="H26" s="91" t="n"/>
      <c r="I26" s="92" t="n"/>
      <c r="K26" s="164" t="n">
        <v>3</v>
      </c>
      <c r="L26" s="92" t="n"/>
      <c r="M26" s="7" t="n"/>
      <c r="N26" s="90" t="n">
        <v>3.31</v>
      </c>
      <c r="O26" s="91" t="n"/>
      <c r="P26" s="92" t="n"/>
      <c r="Q26" s="7" t="n"/>
      <c r="R26" s="7" t="n"/>
      <c r="S26" s="90" t="n">
        <v>2.57</v>
      </c>
      <c r="T26" s="91" t="n"/>
      <c r="U26" s="92" t="n"/>
      <c r="V26" s="138" t="n"/>
      <c r="W26" s="88" t="n"/>
      <c r="X26" s="89" t="n"/>
      <c r="Y26" s="134" t="n"/>
      <c r="Z26" s="88" t="n"/>
      <c r="AA26" s="88" t="n"/>
      <c r="AB26" s="89" t="n"/>
      <c r="AC26" s="112" t="n"/>
      <c r="AD26" s="88" t="n"/>
      <c r="AE26" s="89" t="n"/>
      <c r="AF26" s="111" t="n"/>
      <c r="AG26" s="88" t="n"/>
      <c r="AH26" s="89" t="n"/>
      <c r="AI26" s="111" t="n"/>
      <c r="AJ26" s="88" t="n"/>
      <c r="AK26" s="89" t="n"/>
      <c r="AL26" s="111" t="n"/>
      <c r="AM26" s="88" t="n"/>
      <c r="AN26" s="89" t="n"/>
      <c r="AO26" s="111" t="n"/>
      <c r="AP26" s="88" t="n"/>
      <c r="AQ26" s="89" t="n"/>
      <c r="AR26" s="101" t="n"/>
      <c r="AS26" s="88" t="n"/>
      <c r="AT26" s="89" t="n"/>
      <c r="AU26" s="1" t="n"/>
    </row>
    <row r="27" ht="6" customHeight="1">
      <c r="V27" s="103" t="n"/>
      <c r="W27" s="103" t="n"/>
      <c r="X27" s="104" t="n"/>
      <c r="Y27" s="102" t="n"/>
      <c r="Z27" s="103" t="n"/>
      <c r="AA27" s="103" t="n"/>
      <c r="AB27" s="104" t="n"/>
      <c r="AC27" s="102" t="n"/>
      <c r="AD27" s="103" t="n"/>
      <c r="AE27" s="104" t="n"/>
      <c r="AF27" s="102" t="n"/>
      <c r="AG27" s="103" t="n"/>
      <c r="AH27" s="104" t="n"/>
      <c r="AI27" s="102" t="n"/>
      <c r="AJ27" s="103" t="n"/>
      <c r="AK27" s="104" t="n"/>
      <c r="AL27" s="102" t="n"/>
      <c r="AM27" s="103" t="n"/>
      <c r="AN27" s="104" t="n"/>
      <c r="AO27" s="102" t="n"/>
      <c r="AP27" s="103" t="n"/>
      <c r="AQ27" s="104" t="n"/>
      <c r="AR27" s="102" t="n"/>
      <c r="AS27" s="103" t="n"/>
      <c r="AT27" s="104" t="n"/>
      <c r="AU27" s="1" t="n"/>
    </row>
    <row r="28" ht="20.15" customFormat="1" customHeight="1" s="105">
      <c r="A28" s="100" t="inlineStr">
        <is>
          <t>Nomenclatura do poço</t>
        </is>
      </c>
      <c r="B28" s="89" t="n"/>
      <c r="C28" s="100" t="inlineStr">
        <is>
          <t>Nomenclatura da amostra</t>
        </is>
      </c>
      <c r="D28" s="88" t="n"/>
      <c r="E28" s="89" t="n"/>
      <c r="F28" s="100" t="inlineStr">
        <is>
          <t>Vazão
L/min</t>
        </is>
      </c>
      <c r="G28" s="89" t="n"/>
      <c r="H28" s="100" t="inlineStr">
        <is>
          <t>Hora de inicio do ensaio:
h</t>
        </is>
      </c>
      <c r="I28" s="88" t="n"/>
      <c r="J28" s="89" t="n"/>
      <c r="K28" s="100" t="inlineStr">
        <is>
          <t>Hora amostragem
h</t>
        </is>
      </c>
      <c r="L28" s="88" t="n"/>
      <c r="M28" s="89" t="n"/>
      <c r="N28" s="116" t="inlineStr">
        <is>
          <t>Tempo do ensaio:                        min</t>
        </is>
      </c>
      <c r="O28" s="89" t="n"/>
      <c r="P28" s="184" t="inlineStr">
        <is>
          <t>Condições ambientais:</t>
        </is>
      </c>
      <c r="Q28" s="88" t="n"/>
      <c r="R28" s="88" t="n"/>
      <c r="S28" s="88" t="n"/>
      <c r="T28" s="88" t="n"/>
      <c r="U28" s="89" t="n"/>
      <c r="V28" s="127" t="inlineStr">
        <is>
          <t>Nível d´água
(m)</t>
        </is>
      </c>
      <c r="W28" s="88" t="n"/>
      <c r="X28" s="89" t="n"/>
      <c r="Y28" s="121" t="inlineStr">
        <is>
          <t xml:space="preserve">Condutividade
(     ) µS/cm
 (     ) mS/cm </t>
        </is>
      </c>
      <c r="Z28" s="88" t="n"/>
      <c r="AA28" s="88" t="n"/>
      <c r="AB28" s="89" t="n"/>
      <c r="AC28" s="127" t="inlineStr">
        <is>
          <t>ORP
(mV)</t>
        </is>
      </c>
      <c r="AD28" s="88" t="n"/>
      <c r="AE28" s="89" t="n"/>
      <c r="AF28" s="127" t="inlineStr">
        <is>
          <t>OD
(mg/L)</t>
        </is>
      </c>
      <c r="AG28" s="88" t="n"/>
      <c r="AH28" s="89" t="n"/>
      <c r="AI28" s="127" t="inlineStr">
        <is>
          <t>pH
UpH</t>
        </is>
      </c>
      <c r="AJ28" s="88" t="n"/>
      <c r="AK28" s="89" t="n"/>
      <c r="AL28" s="127" t="inlineStr">
        <is>
          <t>Temperatura
(°C)</t>
        </is>
      </c>
      <c r="AM28" s="88" t="n"/>
      <c r="AN28" s="89" t="n"/>
      <c r="AO28" s="121" t="inlineStr">
        <is>
          <t>Turbidez
(     ) FTU
(     ) NTU</t>
        </is>
      </c>
      <c r="AP28" s="88" t="n"/>
      <c r="AQ28" s="89" t="n"/>
      <c r="AR28" s="123" t="inlineStr">
        <is>
          <t>COR</t>
        </is>
      </c>
      <c r="AS28" s="88" t="n"/>
      <c r="AT28" s="89" t="n"/>
      <c r="AU28" s="119" t="n"/>
      <c r="BB28" s="126" t="n"/>
      <c r="BE28" s="105" t="n"/>
      <c r="BF28" s="98" t="n"/>
      <c r="BG28" s="105" t="n"/>
      <c r="BH28" s="98" t="n"/>
      <c r="BI28" s="98" t="n"/>
      <c r="BJ28" s="105" t="n"/>
      <c r="BK28" s="98" t="n"/>
      <c r="BL28" s="98" t="n"/>
      <c r="BM28" s="105" t="n"/>
      <c r="BN28" s="98" t="n"/>
      <c r="BO28" s="98" t="n"/>
      <c r="BP28" s="105" t="n"/>
      <c r="BQ28" s="98" t="n"/>
    </row>
    <row r="29" ht="20.15" customHeight="1">
      <c r="A29" s="102" t="n"/>
      <c r="B29" s="104" t="n"/>
      <c r="C29" s="102" t="n"/>
      <c r="D29" s="103" t="n"/>
      <c r="E29" s="104" t="n"/>
      <c r="F29" s="102" t="n"/>
      <c r="G29" s="104" t="n"/>
      <c r="H29" s="102" t="n"/>
      <c r="I29" s="103" t="n"/>
      <c r="J29" s="104" t="n"/>
      <c r="K29" s="102" t="n"/>
      <c r="L29" s="103" t="n"/>
      <c r="M29" s="104" t="n"/>
      <c r="N29" s="102" t="n"/>
      <c r="O29" s="104" t="n"/>
      <c r="P29" s="109" t="inlineStr">
        <is>
          <t>Chuva nas ultimas 24h:</t>
        </is>
      </c>
      <c r="Q29" s="103" t="n"/>
      <c r="R29" s="103" t="n"/>
      <c r="S29" s="103" t="n"/>
      <c r="T29" s="103" t="n"/>
      <c r="U29" s="104" t="n"/>
      <c r="V29" s="102" t="n"/>
      <c r="W29" s="103" t="n"/>
      <c r="X29" s="104" t="n"/>
      <c r="Y29" s="102" t="n"/>
      <c r="Z29" s="103" t="n"/>
      <c r="AA29" s="103" t="n"/>
      <c r="AB29" s="104" t="n"/>
      <c r="AC29" s="102" t="n"/>
      <c r="AD29" s="103" t="n"/>
      <c r="AE29" s="104" t="n"/>
      <c r="AF29" s="102" t="n"/>
      <c r="AG29" s="103" t="n"/>
      <c r="AH29" s="104" t="n"/>
      <c r="AI29" s="102" t="n"/>
      <c r="AJ29" s="103" t="n"/>
      <c r="AK29" s="104" t="n"/>
      <c r="AL29" s="102" t="n"/>
      <c r="AM29" s="103" t="n"/>
      <c r="AN29" s="104" t="n"/>
      <c r="AO29" s="102" t="n"/>
      <c r="AP29" s="103" t="n"/>
      <c r="AQ29" s="104" t="n"/>
      <c r="AR29" s="102" t="n"/>
      <c r="AS29" s="103" t="n"/>
      <c r="AT29" s="104" t="n"/>
      <c r="AU29" s="1" t="n"/>
      <c r="BG29" s="126" t="n"/>
      <c r="BH29" s="98" t="n"/>
      <c r="BI29" s="98" t="n"/>
      <c r="BP29" s="126" t="n"/>
      <c r="BQ29" s="98" t="n"/>
    </row>
    <row r="30" ht="23.25" customHeight="1">
      <c r="A30" s="117" t="inlineStr">
        <is>
          <t>PM-06</t>
        </is>
      </c>
      <c r="B30" s="92" t="n"/>
      <c r="C30" s="117" t="inlineStr">
        <is>
          <t>PM-06</t>
        </is>
      </c>
      <c r="D30" s="91" t="n"/>
      <c r="E30" s="92" t="n"/>
      <c r="F30" s="180" t="n">
        <v>0.09</v>
      </c>
      <c r="G30" s="92" t="n"/>
      <c r="H30" s="143" t="n">
        <v>0.4604166666666666</v>
      </c>
      <c r="I30" s="91" t="n"/>
      <c r="J30" s="92" t="n"/>
      <c r="K30" s="143" t="n">
        <v>0.4708333333333333</v>
      </c>
      <c r="L30" s="91" t="n"/>
      <c r="M30" s="92" t="n"/>
      <c r="N30" s="168" t="n">
        <v>12</v>
      </c>
      <c r="O30" s="94" t="n"/>
      <c r="P30" s="164" t="n">
        <v>0</v>
      </c>
      <c r="Q30" s="92" t="n"/>
      <c r="R30" s="176" t="inlineStr">
        <is>
          <t>0 Sem chuva; 1 Leve; 
2 Moderada; 3 intensa</t>
        </is>
      </c>
      <c r="S30" s="103" t="n"/>
      <c r="T30" s="103" t="n"/>
      <c r="U30" s="104" t="n"/>
      <c r="V30" s="95" t="n"/>
      <c r="W30" s="88" t="n"/>
      <c r="X30" s="89" t="n"/>
      <c r="Y30" s="155" t="n"/>
      <c r="Z30" s="88" t="n"/>
      <c r="AA30" s="88" t="n"/>
      <c r="AB30" s="89" t="n"/>
      <c r="AC30" s="142" t="n"/>
      <c r="AD30" s="88" t="n"/>
      <c r="AE30" s="89" t="n"/>
      <c r="AF30" s="95" t="n"/>
      <c r="AG30" s="88" t="n"/>
      <c r="AH30" s="89" t="n"/>
      <c r="AI30" s="95" t="n"/>
      <c r="AJ30" s="88" t="n"/>
      <c r="AK30" s="89" t="n"/>
      <c r="AL30" s="95" t="n"/>
      <c r="AM30" s="88" t="n"/>
      <c r="AN30" s="89" t="n"/>
      <c r="AO30" s="95" t="n"/>
      <c r="AP30" s="88" t="n"/>
      <c r="AQ30" s="89" t="n"/>
      <c r="AR30" s="160" t="n"/>
      <c r="AS30" s="88" t="n"/>
      <c r="AT30" s="89" t="n"/>
      <c r="AU30" s="1" t="n"/>
    </row>
    <row r="31" ht="6" customHeight="1">
      <c r="R31" s="17" t="n"/>
      <c r="S31" s="17" t="n"/>
      <c r="T31" s="17" t="n"/>
      <c r="U31" s="17" t="n"/>
      <c r="V31" s="1" t="n"/>
      <c r="W31" s="121" t="inlineStr">
        <is>
          <t>Uso de protetor solar/repelente</t>
        </is>
      </c>
      <c r="X31" s="91" t="n"/>
      <c r="Y31" s="91" t="n"/>
      <c r="Z31" s="92" t="n"/>
      <c r="AA31" s="123" t="n"/>
      <c r="AB31" s="122" t="inlineStr">
        <is>
          <t>Sim:</t>
        </is>
      </c>
      <c r="AC31" s="92" t="n"/>
      <c r="AD31" s="1" t="n"/>
      <c r="AE31" s="101" t="n"/>
      <c r="AF31" s="122" t="inlineStr">
        <is>
          <t>Não:</t>
        </is>
      </c>
      <c r="AG31" s="92" t="n"/>
      <c r="AH31" s="133" t="inlineStr">
        <is>
          <t xml:space="preserve">
Marca</t>
        </is>
      </c>
      <c r="AI31" s="98" t="n"/>
      <c r="AJ31" s="99" t="n"/>
      <c r="AK31" s="101" t="n"/>
      <c r="AL31" s="91" t="n"/>
      <c r="AM31" s="91" t="n"/>
      <c r="AN31" s="91" t="n"/>
      <c r="AO31" s="91" t="n"/>
      <c r="AP31" s="91" t="n"/>
      <c r="AQ31" s="91" t="n"/>
      <c r="AR31" s="91" t="n"/>
      <c r="AS31" s="91" t="n"/>
      <c r="AT31" s="92" t="n"/>
      <c r="AU31" s="1" t="n"/>
      <c r="AV31" s="1" t="n"/>
    </row>
    <row r="32" ht="15.5" customFormat="1" customHeight="1" s="119">
      <c r="A32" s="149" t="inlineStr">
        <is>
          <t>Parâmetros selecionados e faixa de variação adotada para estabilização</t>
        </is>
      </c>
      <c r="B32" s="91" t="n"/>
      <c r="C32" s="91" t="n"/>
      <c r="D32" s="91" t="n"/>
      <c r="E32" s="91" t="n"/>
      <c r="F32" s="91" t="n"/>
      <c r="G32" s="91" t="n"/>
      <c r="H32" s="91" t="n"/>
      <c r="I32" s="91" t="n"/>
      <c r="J32" s="91" t="n"/>
      <c r="K32" s="91" t="n"/>
      <c r="L32" s="91" t="n"/>
      <c r="M32" s="91" t="n"/>
      <c r="N32" s="91" t="n"/>
      <c r="O32" s="91" t="n"/>
      <c r="P32" s="91" t="n"/>
      <c r="Q32" s="91" t="n"/>
      <c r="R32" s="91" t="n"/>
      <c r="S32" s="91" t="n"/>
      <c r="T32" s="91" t="n"/>
      <c r="U32" s="92" t="n"/>
      <c r="V32" s="5" t="n"/>
      <c r="Y32" s="129" t="inlineStr">
        <is>
          <t>5% da leitura µS/cm</t>
        </is>
      </c>
      <c r="Z32" s="103" t="n"/>
      <c r="AA32" s="103" t="n"/>
      <c r="AB32" s="103" t="n"/>
      <c r="AC32" s="129" t="inlineStr">
        <is>
          <t>20
 mV</t>
        </is>
      </c>
      <c r="AD32" s="103" t="n"/>
      <c r="AE32" s="103" t="n"/>
      <c r="AF32" s="129" t="inlineStr">
        <is>
          <t>0,20 ou 10% o que for maior mg/L</t>
        </is>
      </c>
      <c r="AG32" s="103" t="n"/>
      <c r="AH32" s="103" t="n"/>
      <c r="AI32" s="129" t="inlineStr">
        <is>
          <t>0,20 
UpH</t>
        </is>
      </c>
      <c r="AJ32" s="103" t="n"/>
      <c r="AK32" s="103" t="n"/>
      <c r="AL32" s="129" t="inlineStr">
        <is>
          <t>0,50
°C</t>
        </is>
      </c>
      <c r="AM32" s="103" t="n"/>
      <c r="AN32" s="103" t="n"/>
      <c r="AR32" s="18" t="n"/>
      <c r="AS32" s="18" t="n"/>
      <c r="AT32" s="18" t="n"/>
    </row>
    <row r="33" ht="21.75" customFormat="1" customHeight="1" s="119">
      <c r="A33" s="105" t="n"/>
      <c r="B33" s="98" t="n"/>
      <c r="C33" s="124" t="n"/>
      <c r="D33" s="103" t="n"/>
      <c r="E33" s="172" t="inlineStr">
        <is>
          <t>5% da leitura µS/cm</t>
        </is>
      </c>
      <c r="F33" s="92" t="n"/>
      <c r="G33" s="150" t="inlineStr">
        <is>
          <t>20 mV</t>
        </is>
      </c>
      <c r="H33" s="92" t="n"/>
      <c r="I33" s="172" t="inlineStr">
        <is>
          <t>0,20 ou 10% o que for maior mg/L</t>
        </is>
      </c>
      <c r="J33" s="91" t="n"/>
      <c r="K33" s="92" t="n"/>
      <c r="L33" s="150" t="inlineStr">
        <is>
          <t>0,20 UpH</t>
        </is>
      </c>
      <c r="M33" s="92" t="n"/>
      <c r="N33" s="150" t="inlineStr">
        <is>
          <t>0,50°C</t>
        </is>
      </c>
      <c r="O33" s="92" t="n"/>
      <c r="P33" s="130" t="n"/>
      <c r="Q33" s="98" t="n"/>
      <c r="R33" s="98" t="n"/>
      <c r="S33" s="126" t="n"/>
      <c r="T33" s="98" t="n"/>
      <c r="U33" s="98" t="n"/>
      <c r="V33" s="5" t="n"/>
      <c r="Y33" s="129" t="n"/>
      <c r="Z33" s="129" t="n"/>
      <c r="AA33" s="129" t="n"/>
      <c r="AB33" s="129" t="n"/>
      <c r="AC33" s="129" t="n"/>
      <c r="AD33" s="129" t="n"/>
      <c r="AE33" s="129" t="n"/>
      <c r="AF33" s="129" t="n"/>
      <c r="AG33" s="129" t="n"/>
      <c r="AH33" s="129" t="n"/>
      <c r="AI33" s="129" t="n"/>
      <c r="AJ33" s="129" t="n"/>
      <c r="AK33" s="129" t="n"/>
      <c r="AL33" s="129" t="n"/>
      <c r="AM33" s="129" t="n"/>
      <c r="AN33" s="129" t="n"/>
      <c r="AR33" s="18" t="n"/>
      <c r="AS33" s="18" t="n"/>
      <c r="AT33" s="18" t="n"/>
    </row>
    <row r="34" ht="22.5" customFormat="1" customHeight="1" s="119">
      <c r="A34" s="124" t="n"/>
      <c r="B34" s="103" t="n"/>
      <c r="C34" s="107">
        <f>IF(C47="","",C35)</f>
        <v/>
      </c>
      <c r="D34" s="94" t="n"/>
      <c r="E34" s="107">
        <f>IF(E47="","",E35)</f>
        <v/>
      </c>
      <c r="F34" s="94" t="n"/>
      <c r="G34" s="107">
        <f>IF(G47="","",G35)</f>
        <v/>
      </c>
      <c r="H34" s="94" t="n"/>
      <c r="I34" s="107">
        <f>IF(I47="","",I35)</f>
        <v/>
      </c>
      <c r="J34" s="108" t="n"/>
      <c r="K34" s="94" t="n"/>
      <c r="L34" s="107">
        <f>IF(L47="","",L35)</f>
        <v/>
      </c>
      <c r="M34" s="94" t="n"/>
      <c r="N34" s="107">
        <f>IF(N47="","",N35)</f>
        <v/>
      </c>
      <c r="O34" s="94" t="n"/>
      <c r="P34" s="105" t="n"/>
      <c r="Q34" s="98" t="n"/>
      <c r="R34" s="98" t="n"/>
      <c r="S34" s="126" t="n"/>
      <c r="T34" s="98" t="n"/>
      <c r="U34" s="98" t="n"/>
      <c r="V34" s="5" t="n"/>
      <c r="Y34" s="129" t="n"/>
      <c r="Z34" s="129" t="n"/>
      <c r="AA34" s="129" t="n"/>
      <c r="AB34" s="129" t="n"/>
      <c r="AC34" s="129" t="n"/>
      <c r="AD34" s="129" t="n"/>
      <c r="AE34" s="129" t="n"/>
      <c r="AF34" s="129" t="n"/>
      <c r="AG34" s="129" t="n"/>
      <c r="AH34" s="129" t="n"/>
      <c r="AI34" s="129" t="n"/>
      <c r="AJ34" s="129" t="n"/>
      <c r="AK34" s="129" t="n"/>
      <c r="AL34" s="129" t="n"/>
      <c r="AM34" s="129" t="n"/>
      <c r="AN34" s="129" t="n"/>
      <c r="AR34" s="18" t="n"/>
      <c r="AS34" s="18" t="n"/>
      <c r="AT34" s="18" t="n"/>
    </row>
    <row r="35" hidden="1" ht="15.5" customFormat="1" customHeight="1" s="119">
      <c r="A35" s="19" t="n"/>
      <c r="B35" s="19" t="n"/>
      <c r="C35" s="151">
        <f>IF(C38&lt;=C37,$P$38,$P$37)</f>
        <v/>
      </c>
      <c r="D35" s="94" t="n"/>
      <c r="E35" s="151">
        <f>IF(E38&lt;=E37,$P$38,$P$37)</f>
        <v/>
      </c>
      <c r="F35" s="94" t="n"/>
      <c r="G35" s="151">
        <f>IF(G38&lt;=G37,$P$38,$P$37)</f>
        <v/>
      </c>
      <c r="H35" s="94" t="n"/>
      <c r="I35" s="151">
        <f>IF(I38&lt;=I37,$P$38,$P$37)</f>
        <v/>
      </c>
      <c r="J35" s="108" t="n"/>
      <c r="K35" s="94" t="n"/>
      <c r="L35" s="151">
        <f>IF(L38&lt;=L37,$P$38,$P$37)</f>
        <v/>
      </c>
      <c r="M35" s="94" t="n"/>
      <c r="N35" s="151">
        <f>IF(N38&lt;=N37,$P$38,$P$37)</f>
        <v/>
      </c>
      <c r="O35" s="94" t="n"/>
      <c r="P35" s="19" t="n"/>
      <c r="Q35" s="19" t="n"/>
      <c r="R35" s="19" t="n"/>
      <c r="S35" s="19" t="n"/>
      <c r="T35" s="19" t="n"/>
      <c r="U35" s="19" t="n"/>
      <c r="V35" s="5" t="n"/>
      <c r="Y35" s="129" t="n"/>
      <c r="Z35" s="129" t="n"/>
      <c r="AA35" s="129" t="n"/>
      <c r="AB35" s="129" t="n"/>
      <c r="AC35" s="129" t="n"/>
      <c r="AD35" s="129" t="n"/>
      <c r="AE35" s="129" t="n"/>
      <c r="AF35" s="129" t="n"/>
      <c r="AG35" s="129" t="n"/>
      <c r="AH35" s="129" t="n"/>
      <c r="AI35" s="129" t="n"/>
      <c r="AJ35" s="129" t="n"/>
      <c r="AK35" s="129" t="n"/>
      <c r="AL35" s="129" t="n"/>
      <c r="AM35" s="129" t="n"/>
      <c r="AN35" s="129" t="n"/>
      <c r="AR35" s="18" t="n"/>
      <c r="AS35" s="18" t="n"/>
      <c r="AT35" s="18" t="n"/>
    </row>
    <row r="36" hidden="1" ht="21" customFormat="1" customHeight="1" s="119">
      <c r="A36" s="105" t="n"/>
      <c r="B36" s="105" t="n"/>
      <c r="C36" s="159">
        <f>IF(C34=$P$37,1,0)</f>
        <v/>
      </c>
      <c r="D36" s="94" t="n"/>
      <c r="E36" s="159">
        <f>IF(E34=$P$37,1,0)</f>
        <v/>
      </c>
      <c r="F36" s="94" t="n"/>
      <c r="G36" s="159">
        <f>IF(G34=$P$37,1,0)</f>
        <v/>
      </c>
      <c r="H36" s="94" t="n"/>
      <c r="I36" s="110">
        <f>IF(I34=$P$37,1,0)</f>
        <v/>
      </c>
      <c r="J36" s="108" t="n"/>
      <c r="K36" s="94" t="n"/>
      <c r="L36" s="159">
        <f>IF(L34=$P$37,1,0)</f>
        <v/>
      </c>
      <c r="M36" s="94" t="n"/>
      <c r="N36" s="159">
        <f>IF(N34=$P$37,1,0)</f>
        <v/>
      </c>
      <c r="O36" s="94" t="n"/>
      <c r="P36" s="130" t="n"/>
      <c r="Q36" s="105" t="n"/>
      <c r="R36" s="105" t="n"/>
      <c r="S36" s="126" t="n"/>
      <c r="T36" s="126" t="n"/>
      <c r="U36" s="126" t="n"/>
      <c r="V36" s="5" t="n"/>
      <c r="Y36" s="129" t="n"/>
      <c r="Z36" s="129" t="n"/>
      <c r="AA36" s="129" t="n"/>
      <c r="AB36" s="129" t="n"/>
      <c r="AC36" s="129" t="n"/>
      <c r="AD36" s="129" t="n"/>
      <c r="AE36" s="129" t="n"/>
      <c r="AF36" s="129" t="n"/>
      <c r="AG36" s="129" t="n"/>
      <c r="AH36" s="129" t="n"/>
      <c r="AI36" s="129" t="n"/>
      <c r="AJ36" s="129" t="n"/>
      <c r="AK36" s="129" t="n"/>
      <c r="AL36" s="129" t="n"/>
      <c r="AM36" s="129" t="n"/>
      <c r="AN36" s="129" t="n"/>
      <c r="AR36" s="18" t="n"/>
      <c r="AS36" s="18" t="n"/>
      <c r="AT36" s="18" t="n"/>
    </row>
    <row r="37" hidden="1" ht="15.5" customFormat="1" customHeight="1" s="119">
      <c r="A37" s="19" t="inlineStr">
        <is>
          <t>faixa de variação</t>
        </is>
      </c>
      <c r="B37" s="19" t="n"/>
      <c r="C37" s="106" t="n">
        <v>0.01</v>
      </c>
      <c r="D37" s="92" t="n"/>
      <c r="E37" s="141">
        <f>ROUNDUP(E47*5%,0)</f>
        <v/>
      </c>
      <c r="F37" s="94" t="n"/>
      <c r="G37" s="115" t="n">
        <v>20</v>
      </c>
      <c r="H37" s="92" t="n"/>
      <c r="I37" s="177">
        <f>IF(I47&lt;=2,0.2,I47*10%)</f>
        <v/>
      </c>
      <c r="J37" s="171" t="n"/>
      <c r="K37" s="157" t="n"/>
      <c r="L37" s="87" t="n">
        <v>0.2</v>
      </c>
      <c r="M37" s="89" t="n"/>
      <c r="N37" s="87" t="n">
        <v>0.5</v>
      </c>
      <c r="O37" s="89" t="n"/>
      <c r="P37" s="98" t="inlineStr">
        <is>
          <t>❌- 
Não Estabilizado</t>
        </is>
      </c>
      <c r="Q37" s="19" t="n"/>
      <c r="R37" s="19" t="n"/>
      <c r="S37" s="19" t="n"/>
      <c r="T37" s="19" t="n"/>
      <c r="U37" s="19" t="n"/>
      <c r="V37" s="5" t="n"/>
      <c r="Y37" s="129" t="n"/>
      <c r="Z37" s="129" t="n"/>
      <c r="AA37" s="129" t="n"/>
      <c r="AB37" s="129" t="n"/>
      <c r="AC37" s="129" t="n"/>
      <c r="AD37" s="129" t="n"/>
      <c r="AE37" s="129" t="n"/>
      <c r="AF37" s="129" t="n"/>
      <c r="AG37" s="129" t="n"/>
      <c r="AH37" s="129" t="n"/>
      <c r="AI37" s="129" t="n"/>
      <c r="AJ37" s="129" t="n"/>
      <c r="AK37" s="129" t="n"/>
      <c r="AL37" s="129" t="n"/>
      <c r="AM37" s="129" t="n"/>
      <c r="AN37" s="129" t="n"/>
      <c r="AR37" s="18" t="n"/>
      <c r="AS37" s="18" t="n"/>
      <c r="AT37" s="18" t="n"/>
    </row>
    <row r="38" hidden="1" ht="15.5" customFormat="1" customHeight="1" s="119">
      <c r="A38" s="19" t="n"/>
      <c r="B38" s="19" t="n"/>
      <c r="C38" s="147">
        <f>IF(C49="",10000,MAX(C39:D41)-(MIN(C39:D41)))</f>
        <v/>
      </c>
      <c r="D38" s="94" t="n"/>
      <c r="E38" s="147">
        <f>MAX(E39:F41)-(MIN(E39:F41))</f>
        <v/>
      </c>
      <c r="F38" s="94" t="n"/>
      <c r="G38" s="148">
        <f>IF(G49="",10000,MAX(G39:H41)-(MIN(G39:H41)))</f>
        <v/>
      </c>
      <c r="H38" s="94" t="n"/>
      <c r="I38" s="147">
        <f>IF(I48="","100",MAX(I39:K41)-(MIN(I39:K41)))</f>
        <v/>
      </c>
      <c r="J38" s="108" t="n"/>
      <c r="K38" s="94" t="n"/>
      <c r="L38" s="147">
        <f>MAX(L39:M41)-(MIN(L39:M41))</f>
        <v/>
      </c>
      <c r="M38" s="94" t="n"/>
      <c r="N38" s="147">
        <f>MAX(N39:O41)-(MIN(N39:O41))</f>
        <v/>
      </c>
      <c r="O38" s="94" t="n"/>
      <c r="P38" s="98" t="inlineStr">
        <is>
          <t>✔️- 
Estabilizado</t>
        </is>
      </c>
      <c r="Q38" s="19" t="n"/>
      <c r="R38" s="19" t="n"/>
      <c r="S38" s="19" t="n"/>
      <c r="T38" s="19" t="n"/>
      <c r="U38" s="19" t="n"/>
      <c r="V38" s="5" t="n"/>
      <c r="Y38" s="129" t="n"/>
      <c r="Z38" s="129" t="n"/>
      <c r="AA38" s="129" t="n"/>
      <c r="AB38" s="129" t="n"/>
      <c r="AC38" s="129" t="n"/>
      <c r="AD38" s="129" t="n"/>
      <c r="AE38" s="129" t="n"/>
      <c r="AF38" s="129" t="n"/>
      <c r="AG38" s="129" t="n"/>
      <c r="AH38" s="129" t="n"/>
      <c r="AI38" s="129" t="n"/>
      <c r="AJ38" s="129" t="n"/>
      <c r="AK38" s="129" t="n"/>
      <c r="AL38" s="129" t="n"/>
      <c r="AM38" s="129" t="n"/>
      <c r="AN38" s="129" t="n"/>
      <c r="AR38" s="18" t="n"/>
      <c r="AS38" s="18" t="n"/>
      <c r="AT38" s="18" t="n"/>
    </row>
    <row r="39" hidden="1" ht="15.5" customFormat="1" customHeight="1" s="119">
      <c r="A39" s="19" t="n"/>
      <c r="B39" s="19" t="n"/>
      <c r="C39" s="139">
        <f>OFFSET($C$47,COUNTA($C$47:$C$59)-3,0)</f>
        <v/>
      </c>
      <c r="D39" s="94" t="n"/>
      <c r="E39" s="128">
        <f>OFFSET($E$47,COUNTA($E$47:$E$59)-3,0)</f>
        <v/>
      </c>
      <c r="F39" s="94" t="n"/>
      <c r="G39" s="178">
        <f>OFFSET($G$47,COUNTA($G$47:$G$59)-3,0)</f>
        <v/>
      </c>
      <c r="H39" s="94" t="n"/>
      <c r="I39" s="128">
        <f>OFFSET($I$47,COUNTA($I$47:$I$59)-3,0)</f>
        <v/>
      </c>
      <c r="J39" s="108" t="n"/>
      <c r="K39" s="94" t="n"/>
      <c r="L39" s="128">
        <f>OFFSET($L$47,COUNTA($L$47:$L$59)-3,0)</f>
        <v/>
      </c>
      <c r="M39" s="94" t="n"/>
      <c r="N39" s="128">
        <f>OFFSET($N$47,COUNTA($N$47:$N$59)-3,0)</f>
        <v/>
      </c>
      <c r="O39" s="94" t="n"/>
      <c r="P39" s="19" t="inlineStr">
        <is>
          <t>SIM</t>
        </is>
      </c>
      <c r="Q39" s="19" t="n"/>
      <c r="R39" s="19" t="n"/>
      <c r="S39" s="19" t="n"/>
      <c r="T39" s="19" t="n"/>
      <c r="U39" s="19" t="n"/>
      <c r="V39" s="5" t="n"/>
      <c r="Y39" s="129" t="n"/>
      <c r="Z39" s="129" t="n"/>
      <c r="AA39" s="129" t="n"/>
      <c r="AB39" s="129" t="n"/>
      <c r="AC39" s="129" t="n"/>
      <c r="AD39" s="129" t="n"/>
      <c r="AE39" s="129" t="n"/>
      <c r="AF39" s="129" t="n"/>
      <c r="AG39" s="129" t="n"/>
      <c r="AH39" s="129" t="n"/>
      <c r="AI39" s="129" t="n"/>
      <c r="AJ39" s="129" t="n"/>
      <c r="AK39" s="129" t="n"/>
      <c r="AL39" s="129" t="n"/>
      <c r="AM39" s="129" t="n"/>
      <c r="AN39" s="129" t="n"/>
      <c r="AR39" s="18" t="n"/>
      <c r="AS39" s="18" t="n"/>
      <c r="AT39" s="18" t="n"/>
    </row>
    <row r="40" hidden="1" ht="15.5" customFormat="1" customHeight="1" s="119">
      <c r="A40" s="19" t="n"/>
      <c r="B40" s="19" t="n"/>
      <c r="C40" s="139">
        <f>OFFSET($C$47,COUNTA($C$47:$C$59)-2,0)</f>
        <v/>
      </c>
      <c r="D40" s="94" t="n"/>
      <c r="E40" s="128">
        <f>OFFSET($E$47,COUNTA($E$47:$E$59)-2,0)</f>
        <v/>
      </c>
      <c r="F40" s="94" t="n"/>
      <c r="G40" s="178">
        <f>OFFSET($G$47,COUNTA($G$47:$G$59)-2,0)</f>
        <v/>
      </c>
      <c r="H40" s="94" t="n"/>
      <c r="I40" s="128">
        <f>OFFSET($I$47,COUNTA($I$47:$I$59)-2,0)</f>
        <v/>
      </c>
      <c r="J40" s="108" t="n"/>
      <c r="K40" s="94" t="n"/>
      <c r="L40" s="128">
        <f>OFFSET($L$47,COUNTA($L$47:$L$59)-2,0)</f>
        <v/>
      </c>
      <c r="M40" s="94" t="n"/>
      <c r="N40" s="128">
        <f>OFFSET($N$47,COUNTA($N$47:$N$59)-2,0)</f>
        <v/>
      </c>
      <c r="O40" s="94" t="n"/>
      <c r="P40" s="19" t="inlineStr">
        <is>
          <t>NÃO</t>
        </is>
      </c>
      <c r="Q40" s="19" t="n"/>
      <c r="R40" s="19" t="n"/>
      <c r="S40" s="19" t="n"/>
      <c r="T40" s="19" t="n"/>
      <c r="U40" s="19" t="n"/>
      <c r="V40" s="5" t="n"/>
      <c r="Y40" s="129" t="n"/>
      <c r="Z40" s="129" t="n"/>
      <c r="AA40" s="129" t="n"/>
      <c r="AB40" s="129" t="n"/>
      <c r="AC40" s="129" t="n"/>
      <c r="AD40" s="129" t="n"/>
      <c r="AE40" s="129" t="n"/>
      <c r="AF40" s="129" t="n"/>
      <c r="AG40" s="129" t="n"/>
      <c r="AH40" s="129" t="n"/>
      <c r="AI40" s="129" t="n"/>
      <c r="AJ40" s="129" t="n"/>
      <c r="AK40" s="129" t="n"/>
      <c r="AL40" s="129" t="n"/>
      <c r="AM40" s="129" t="n"/>
      <c r="AN40" s="129" t="n"/>
      <c r="AR40" s="18" t="n"/>
      <c r="AS40" s="18" t="n"/>
      <c r="AT40" s="18" t="n"/>
    </row>
    <row r="41" hidden="1" ht="15.5" customFormat="1" customHeight="1" s="119">
      <c r="A41" s="21" t="n"/>
      <c r="B41" s="21" t="n"/>
      <c r="C41" s="175">
        <f>OFFSET($C$47,COUNTA($C$47:$C$59)-1,0)</f>
        <v/>
      </c>
      <c r="D41" s="157" t="n"/>
      <c r="E41" s="156" t="n">
        <v>91</v>
      </c>
      <c r="F41" s="157" t="n"/>
      <c r="G41" s="158" t="n">
        <v>16.2</v>
      </c>
      <c r="H41" s="157" t="n"/>
      <c r="I41" s="156" t="n">
        <v>0.72</v>
      </c>
      <c r="J41" s="171" t="n"/>
      <c r="K41" s="157" t="n"/>
      <c r="L41" s="156" t="n">
        <v>5.72</v>
      </c>
      <c r="M41" s="157" t="n"/>
      <c r="N41" s="156" t="n">
        <v>21.46</v>
      </c>
      <c r="O41" s="157" t="n"/>
      <c r="P41" s="21" t="n"/>
      <c r="Q41" s="21" t="n"/>
      <c r="R41" s="21" t="n"/>
      <c r="S41" s="21" t="n"/>
      <c r="T41" s="21" t="n"/>
      <c r="U41" s="21" t="n"/>
      <c r="V41" s="5" t="n"/>
      <c r="Y41" s="129" t="n"/>
      <c r="Z41" s="129" t="n"/>
      <c r="AA41" s="129" t="n"/>
      <c r="AB41" s="129" t="n"/>
      <c r="AC41" s="129" t="n"/>
      <c r="AD41" s="129" t="n"/>
      <c r="AE41" s="129" t="n"/>
      <c r="AF41" s="129" t="n"/>
      <c r="AG41" s="129" t="n"/>
      <c r="AH41" s="129" t="n"/>
      <c r="AI41" s="129" t="n"/>
      <c r="AJ41" s="129" t="n"/>
      <c r="AK41" s="129" t="n"/>
      <c r="AL41" s="129" t="n"/>
      <c r="AM41" s="129" t="n"/>
      <c r="AN41" s="129" t="n"/>
      <c r="AR41" s="18" t="n"/>
      <c r="AS41" s="18" t="n"/>
      <c r="AT41" s="18" t="n"/>
    </row>
    <row r="42" hidden="1" ht="15.5" customFormat="1" customHeight="1" s="119">
      <c r="A42" s="149" t="inlineStr">
        <is>
          <t>Não Apagar essa linha</t>
        </is>
      </c>
      <c r="B42" s="91" t="n"/>
      <c r="C42" s="91" t="n"/>
      <c r="D42" s="91" t="n"/>
      <c r="E42" s="91" t="n"/>
      <c r="F42" s="91" t="n"/>
      <c r="G42" s="91" t="n"/>
      <c r="H42" s="91" t="n"/>
      <c r="I42" s="91" t="n"/>
      <c r="J42" s="91" t="n"/>
      <c r="K42" s="91" t="n"/>
      <c r="L42" s="91" t="n"/>
      <c r="M42" s="91" t="n"/>
      <c r="N42" s="91" t="n"/>
      <c r="O42" s="91" t="n"/>
      <c r="P42" s="91" t="n"/>
      <c r="Q42" s="91" t="n"/>
      <c r="R42" s="91" t="n"/>
      <c r="S42" s="91" t="n"/>
      <c r="T42" s="91" t="n"/>
      <c r="U42" s="92" t="n"/>
      <c r="V42" s="5" t="n"/>
      <c r="Y42" s="129" t="n"/>
      <c r="Z42" s="129" t="n"/>
      <c r="AA42" s="129" t="n"/>
      <c r="AB42" s="129" t="n"/>
      <c r="AC42" s="129" t="n"/>
      <c r="AD42" s="129" t="n"/>
      <c r="AE42" s="129" t="n"/>
      <c r="AF42" s="129" t="n"/>
      <c r="AG42" s="129" t="n"/>
      <c r="AH42" s="129" t="n"/>
      <c r="AI42" s="129" t="n"/>
      <c r="AJ42" s="129" t="n"/>
      <c r="AK42" s="129" t="n"/>
      <c r="AL42" s="129" t="n"/>
      <c r="AM42" s="129" t="n"/>
      <c r="AN42" s="129" t="n"/>
      <c r="AR42" s="18" t="n"/>
      <c r="AS42" s="18" t="n"/>
      <c r="AT42" s="18" t="n"/>
    </row>
    <row r="43" hidden="1" ht="15.5" customFormat="1" customHeight="1" s="119">
      <c r="A43" s="149" t="inlineStr">
        <is>
          <t>Não Apagar essa linha</t>
        </is>
      </c>
      <c r="B43" s="91" t="n"/>
      <c r="C43" s="91" t="n"/>
      <c r="D43" s="91" t="n"/>
      <c r="E43" s="91" t="n"/>
      <c r="F43" s="91" t="n"/>
      <c r="G43" s="91" t="n"/>
      <c r="H43" s="91" t="n"/>
      <c r="I43" s="91" t="n"/>
      <c r="J43" s="91" t="n"/>
      <c r="K43" s="91" t="n"/>
      <c r="L43" s="91" t="n"/>
      <c r="M43" s="91" t="n"/>
      <c r="N43" s="91" t="n"/>
      <c r="O43" s="91" t="n"/>
      <c r="P43" s="91" t="n"/>
      <c r="Q43" s="91" t="n"/>
      <c r="R43" s="91" t="n"/>
      <c r="S43" s="91" t="n"/>
      <c r="T43" s="91" t="n"/>
      <c r="U43" s="92" t="n"/>
      <c r="V43" s="5" t="n"/>
      <c r="Y43" s="129" t="n"/>
      <c r="Z43" s="129" t="n"/>
      <c r="AA43" s="129" t="n"/>
      <c r="AB43" s="129" t="n"/>
      <c r="AC43" s="129" t="n"/>
      <c r="AD43" s="129" t="n"/>
      <c r="AE43" s="129" t="n"/>
      <c r="AF43" s="129" t="n"/>
      <c r="AG43" s="129" t="n"/>
      <c r="AH43" s="129" t="n"/>
      <c r="AI43" s="129" t="n"/>
      <c r="AJ43" s="129" t="n"/>
      <c r="AK43" s="129" t="n"/>
      <c r="AL43" s="129" t="n"/>
      <c r="AM43" s="129" t="n"/>
      <c r="AN43" s="129" t="n"/>
      <c r="AR43" s="18" t="n"/>
      <c r="AS43" s="18" t="n"/>
      <c r="AT43" s="18" t="n"/>
    </row>
    <row r="44" ht="21" customFormat="1" customHeight="1" s="23">
      <c r="A44" s="145" t="inlineStr">
        <is>
          <t>Tempo do ensaio 
(min)</t>
        </is>
      </c>
      <c r="B44" s="89" t="n"/>
      <c r="C44" s="145" t="inlineStr">
        <is>
          <t>Nível d´água
(m)</t>
        </is>
      </c>
      <c r="D44" s="89" t="n"/>
      <c r="E44" s="182" t="inlineStr">
        <is>
          <t>Condutividade</t>
        </is>
      </c>
      <c r="F44" s="88" t="n"/>
      <c r="G44" s="145" t="inlineStr">
        <is>
          <t>ORP
(mV)</t>
        </is>
      </c>
      <c r="H44" s="89" t="n"/>
      <c r="I44" s="137" t="inlineStr">
        <is>
          <t>OD
(mg/L)</t>
        </is>
      </c>
      <c r="J44" s="88" t="n"/>
      <c r="K44" s="89" t="n"/>
      <c r="L44" s="145" t="inlineStr">
        <is>
          <t>pH
UpH</t>
        </is>
      </c>
      <c r="M44" s="89" t="n"/>
      <c r="N44" s="145" t="inlineStr">
        <is>
          <t>Temperatura
(°C)</t>
        </is>
      </c>
      <c r="O44" s="89" t="n"/>
      <c r="P44" s="96" t="inlineStr">
        <is>
          <t>Turbidez
1 FNU; 2 FTU; 3 NTU;  
4 JTU; 5 FAU</t>
        </is>
      </c>
      <c r="Q44" s="88" t="n"/>
      <c r="R44" s="89" t="n"/>
      <c r="S44" s="187" t="inlineStr">
        <is>
          <t>COR</t>
        </is>
      </c>
      <c r="T44" s="88" t="n"/>
      <c r="U44" s="88" t="n"/>
      <c r="V44" s="22" t="n"/>
      <c r="Y44" s="24" t="n"/>
      <c r="Z44" s="24" t="n"/>
      <c r="AA44" s="24" t="n"/>
      <c r="AB44" s="24" t="n"/>
      <c r="AC44" s="24" t="n"/>
      <c r="AD44" s="24" t="n"/>
      <c r="AE44" s="24" t="n"/>
      <c r="AF44" s="24" t="n"/>
      <c r="AG44" s="24" t="n"/>
      <c r="AH44" s="24" t="n"/>
      <c r="AI44" s="24" t="n"/>
      <c r="AJ44" s="24" t="n"/>
      <c r="AK44" s="24" t="n"/>
      <c r="AL44" s="24" t="n"/>
      <c r="AM44" s="24" t="n"/>
      <c r="AN44" s="24" t="n"/>
      <c r="AR44" s="25" t="n"/>
      <c r="AS44" s="25" t="n"/>
      <c r="AT44" s="25" t="n"/>
    </row>
    <row r="45" ht="20.15" customFormat="1" customHeight="1" s="23">
      <c r="A45" s="97" t="n"/>
      <c r="B45" s="99" t="n"/>
      <c r="C45" s="97" t="n"/>
      <c r="D45" s="99" t="n"/>
      <c r="E45" s="186" t="inlineStr">
        <is>
          <t xml:space="preserve">1 µS/cm ; 2 mS/cm </t>
        </is>
      </c>
      <c r="F45" s="98" t="n"/>
      <c r="G45" s="97" t="n"/>
      <c r="H45" s="99" t="n"/>
      <c r="I45" s="98" t="n"/>
      <c r="J45" s="98" t="n"/>
      <c r="K45" s="99" t="n"/>
      <c r="L45" s="97" t="n"/>
      <c r="M45" s="99" t="n"/>
      <c r="N45" s="97" t="n"/>
      <c r="O45" s="99" t="n"/>
      <c r="P45" s="97" t="n"/>
      <c r="Q45" s="98" t="n"/>
      <c r="R45" s="99" t="n"/>
      <c r="S45" s="98" t="n"/>
      <c r="T45" s="98" t="n"/>
      <c r="U45" s="98" t="n"/>
      <c r="V45" s="22" t="n"/>
      <c r="Y45" s="24" t="n"/>
      <c r="Z45" s="24" t="n"/>
      <c r="AA45" s="24" t="n"/>
      <c r="AB45" s="24" t="n"/>
      <c r="AC45" s="24" t="n"/>
      <c r="AD45" s="24" t="n"/>
      <c r="AE45" s="24" t="n"/>
      <c r="AF45" s="24" t="n"/>
      <c r="AG45" s="24" t="n"/>
      <c r="AH45" s="24" t="n"/>
      <c r="AI45" s="24" t="n"/>
      <c r="AJ45" s="24" t="n"/>
      <c r="AK45" s="24" t="n"/>
      <c r="AL45" s="24" t="n"/>
      <c r="AM45" s="24" t="n"/>
      <c r="AN45" s="24" t="n"/>
      <c r="AR45" s="25" t="n"/>
      <c r="AS45" s="25" t="n"/>
      <c r="AT45" s="25" t="n"/>
    </row>
    <row r="46" ht="20.15" customFormat="1" customHeight="1" s="30">
      <c r="A46" s="102" t="n"/>
      <c r="B46" s="104" t="n"/>
      <c r="C46" s="102" t="n"/>
      <c r="D46" s="104" t="n"/>
      <c r="E46" s="154" t="n">
        <v>1</v>
      </c>
      <c r="F46" s="104" t="n"/>
      <c r="G46" s="102" t="n"/>
      <c r="H46" s="104" t="n"/>
      <c r="I46" s="103" t="n"/>
      <c r="J46" s="103" t="n"/>
      <c r="K46" s="104" t="n"/>
      <c r="L46" s="102" t="n"/>
      <c r="M46" s="104" t="n"/>
      <c r="N46" s="102" t="n"/>
      <c r="O46" s="104" t="n"/>
      <c r="P46" s="132" t="n">
        <v>3</v>
      </c>
      <c r="Q46" s="103" t="n"/>
      <c r="R46" s="104" t="n"/>
      <c r="S46" s="103" t="n"/>
      <c r="T46" s="103" t="n"/>
      <c r="U46" s="103" t="n"/>
      <c r="V46" s="26" t="n"/>
      <c r="W46" s="26" t="n"/>
      <c r="X46" s="26" t="n"/>
      <c r="Y46" s="27" t="n"/>
      <c r="Z46" s="27" t="n"/>
      <c r="AA46" s="27" t="n"/>
      <c r="AB46" s="27" t="n"/>
      <c r="AC46" s="26" t="n"/>
      <c r="AD46" s="26" t="n"/>
      <c r="AE46" s="26" t="n"/>
      <c r="AF46" s="26" t="n"/>
      <c r="AG46" s="26" t="n"/>
      <c r="AH46" s="26" t="n"/>
      <c r="AI46" s="26" t="n"/>
      <c r="AJ46" s="26" t="n"/>
      <c r="AK46" s="26" t="n"/>
      <c r="AL46" s="26" t="n"/>
      <c r="AM46" s="26" t="n"/>
      <c r="AN46" s="26" t="n"/>
      <c r="AO46" s="27" t="n"/>
      <c r="AP46" s="27" t="n"/>
      <c r="AQ46" s="27" t="n"/>
      <c r="AR46" s="28" t="n"/>
      <c r="AS46" s="28" t="n"/>
      <c r="AT46" s="28" t="n"/>
      <c r="AU46" s="29" t="n"/>
    </row>
    <row r="47" ht="20.15" customHeight="1">
      <c r="A47" s="93" t="n">
        <v>0</v>
      </c>
      <c r="B47" s="94" t="n"/>
      <c r="C47" s="106" t="n">
        <v>1.16</v>
      </c>
      <c r="D47" s="92" t="n"/>
      <c r="E47" s="120" t="n">
        <v>90</v>
      </c>
      <c r="F47" s="92" t="n"/>
      <c r="G47" s="115" t="n">
        <v>18.3</v>
      </c>
      <c r="H47" s="92" t="n"/>
      <c r="I47" s="87" t="n">
        <v>0.57</v>
      </c>
      <c r="J47" s="88" t="n"/>
      <c r="K47" s="89" t="n"/>
      <c r="L47" s="87" t="n">
        <v>5.76</v>
      </c>
      <c r="M47" s="89" t="n"/>
      <c r="N47" s="106" t="n">
        <v>21.11</v>
      </c>
      <c r="O47" s="92" t="n"/>
      <c r="P47" s="131" t="n">
        <v>18</v>
      </c>
      <c r="Q47" s="91" t="n"/>
      <c r="R47" s="92" t="n"/>
      <c r="S47" s="135" t="inlineStr">
        <is>
          <t>Incolor</t>
        </is>
      </c>
      <c r="T47" s="91" t="n"/>
      <c r="U47" s="92" t="n"/>
      <c r="V47" s="122" t="n"/>
      <c r="W47" s="122" t="n"/>
      <c r="X47" s="122" t="n"/>
      <c r="Y47" s="121" t="n"/>
      <c r="Z47" s="121" t="n"/>
      <c r="AA47" s="121" t="n"/>
      <c r="AB47" s="121" t="n"/>
      <c r="AC47" s="122" t="n"/>
      <c r="AD47" s="122" t="n"/>
      <c r="AE47" s="122" t="n"/>
      <c r="AF47" s="122" t="n"/>
      <c r="AG47" s="122" t="n"/>
      <c r="AH47" s="122" t="n"/>
      <c r="AI47" s="122" t="n"/>
      <c r="AJ47" s="122" t="n"/>
      <c r="AK47" s="122" t="n"/>
      <c r="AL47" s="122" t="n"/>
      <c r="AM47" s="122" t="n"/>
      <c r="AN47" s="122" t="n"/>
      <c r="AO47" s="121" t="n"/>
      <c r="AP47" s="121" t="n"/>
      <c r="AQ47" s="121" t="n"/>
      <c r="AR47" s="123" t="n"/>
      <c r="AS47" s="123" t="n"/>
      <c r="AT47" s="123" t="n"/>
      <c r="AU47" s="1" t="n"/>
    </row>
    <row r="48" ht="20.15" customHeight="1">
      <c r="A48" s="93" t="n">
        <v>3</v>
      </c>
      <c r="B48" s="94" t="n"/>
      <c r="C48" s="106" t="n">
        <v>1.16</v>
      </c>
      <c r="D48" s="92" t="n"/>
      <c r="E48" s="120" t="n">
        <v>90</v>
      </c>
      <c r="F48" s="92" t="n"/>
      <c r="G48" s="115" t="n">
        <v>18.3</v>
      </c>
      <c r="H48" s="92" t="n"/>
      <c r="I48" s="87" t="n">
        <v>0.59</v>
      </c>
      <c r="J48" s="88" t="n"/>
      <c r="K48" s="89" t="n"/>
      <c r="L48" s="87" t="n">
        <v>5.74</v>
      </c>
      <c r="M48" s="89" t="n"/>
      <c r="N48" s="106" t="n">
        <v>21.15</v>
      </c>
      <c r="O48" s="92" t="n"/>
      <c r="P48" s="131" t="n">
        <v>16</v>
      </c>
      <c r="Q48" s="91" t="n"/>
      <c r="R48" s="92" t="n"/>
      <c r="S48" s="135" t="inlineStr">
        <is>
          <t>Incolor</t>
        </is>
      </c>
      <c r="T48" s="91" t="n"/>
      <c r="U48" s="92" t="n"/>
      <c r="V48" s="122" t="n"/>
      <c r="W48" s="122" t="n"/>
      <c r="X48" s="122" t="n"/>
      <c r="Y48" s="121" t="n"/>
      <c r="Z48" s="121" t="n"/>
      <c r="AA48" s="121" t="n"/>
      <c r="AB48" s="121" t="n"/>
      <c r="AC48" s="122" t="n"/>
      <c r="AD48" s="122" t="n"/>
      <c r="AE48" s="122" t="n"/>
      <c r="AF48" s="122" t="n"/>
      <c r="AG48" s="122" t="n"/>
      <c r="AH48" s="122" t="n"/>
      <c r="AI48" s="122" t="n"/>
      <c r="AJ48" s="122" t="n"/>
      <c r="AK48" s="122" t="n"/>
      <c r="AL48" s="122" t="n"/>
      <c r="AM48" s="122" t="n"/>
      <c r="AN48" s="122" t="n"/>
      <c r="AO48" s="121" t="n"/>
      <c r="AP48" s="121" t="n"/>
      <c r="AQ48" s="121" t="n"/>
      <c r="AR48" s="123" t="n"/>
      <c r="AS48" s="123" t="n"/>
      <c r="AT48" s="123" t="n"/>
      <c r="AU48" s="1" t="n"/>
    </row>
    <row r="49" ht="20.15" customHeight="1">
      <c r="A49" s="93" t="n">
        <v>6</v>
      </c>
      <c r="B49" s="94" t="n"/>
      <c r="C49" s="106" t="n">
        <v>1.16</v>
      </c>
      <c r="D49" s="92" t="n"/>
      <c r="E49" s="120" t="n">
        <v>91</v>
      </c>
      <c r="F49" s="92" t="n"/>
      <c r="G49" s="115" t="n">
        <v>17.3</v>
      </c>
      <c r="H49" s="92" t="n"/>
      <c r="I49" s="87" t="n">
        <v>0.68</v>
      </c>
      <c r="J49" s="88" t="n"/>
      <c r="K49" s="89" t="n"/>
      <c r="L49" s="87" t="n">
        <v>5.72</v>
      </c>
      <c r="M49" s="89" t="n"/>
      <c r="N49" s="106" t="n">
        <v>21.37</v>
      </c>
      <c r="O49" s="92" t="n"/>
      <c r="P49" s="131" t="n">
        <v>10</v>
      </c>
      <c r="Q49" s="91" t="n"/>
      <c r="R49" s="92" t="n"/>
      <c r="S49" s="135" t="inlineStr">
        <is>
          <t>Incolor</t>
        </is>
      </c>
      <c r="T49" s="91" t="n"/>
      <c r="U49" s="92" t="n"/>
      <c r="V49" s="122" t="n"/>
      <c r="W49" s="122" t="n"/>
      <c r="X49" s="122" t="n"/>
      <c r="Y49" s="121" t="n"/>
      <c r="Z49" s="121" t="n"/>
      <c r="AA49" s="121" t="n"/>
      <c r="AB49" s="121" t="n"/>
      <c r="AC49" s="122" t="n"/>
      <c r="AD49" s="122" t="n"/>
      <c r="AE49" s="122" t="n"/>
      <c r="AF49" s="122" t="n"/>
      <c r="AG49" s="122" t="n"/>
      <c r="AH49" s="122" t="n"/>
      <c r="AI49" s="122" t="n"/>
      <c r="AJ49" s="122" t="n"/>
      <c r="AK49" s="122" t="n"/>
      <c r="AL49" s="122" t="n"/>
      <c r="AM49" s="122" t="n"/>
      <c r="AN49" s="122" t="n"/>
      <c r="AO49" s="121" t="n"/>
      <c r="AP49" s="121" t="n"/>
      <c r="AQ49" s="121" t="n"/>
      <c r="AR49" s="123" t="n"/>
      <c r="AS49" s="123" t="n"/>
      <c r="AT49" s="123" t="n"/>
      <c r="AU49" s="1" t="n"/>
    </row>
    <row r="50" ht="20.15" customHeight="1">
      <c r="A50" s="93" t="n">
        <v>9</v>
      </c>
      <c r="B50" s="94" t="n"/>
      <c r="C50" s="106" t="n">
        <v>1.16</v>
      </c>
      <c r="D50" s="92" t="n"/>
      <c r="E50" s="120" t="n">
        <v>91</v>
      </c>
      <c r="F50" s="92" t="n"/>
      <c r="G50" s="115" t="n">
        <v>17.2</v>
      </c>
      <c r="H50" s="92" t="n"/>
      <c r="I50" s="87" t="n">
        <v>0.6899999999999999</v>
      </c>
      <c r="J50" s="88" t="n"/>
      <c r="K50" s="89" t="n"/>
      <c r="L50" s="87" t="n">
        <v>5.71</v>
      </c>
      <c r="M50" s="89" t="n"/>
      <c r="N50" s="106" t="n">
        <v>21.39</v>
      </c>
      <c r="O50" s="92" t="n"/>
      <c r="P50" s="131" t="n">
        <v>6</v>
      </c>
      <c r="Q50" s="91" t="n"/>
      <c r="R50" s="92" t="n"/>
      <c r="S50" s="135" t="inlineStr">
        <is>
          <t>Incolor</t>
        </is>
      </c>
      <c r="T50" s="91" t="n"/>
      <c r="U50" s="92" t="n"/>
      <c r="V50" s="122" t="n"/>
      <c r="W50" s="122" t="n"/>
      <c r="X50" s="122" t="n"/>
      <c r="Y50" s="121" t="n"/>
      <c r="Z50" s="121" t="n"/>
      <c r="AA50" s="121" t="n"/>
      <c r="AB50" s="121" t="n"/>
      <c r="AC50" s="122" t="n"/>
      <c r="AD50" s="122" t="n"/>
      <c r="AE50" s="122" t="n"/>
      <c r="AF50" s="122" t="n"/>
      <c r="AG50" s="122" t="n"/>
      <c r="AH50" s="122" t="n"/>
      <c r="AI50" s="122" t="n"/>
      <c r="AJ50" s="122" t="n"/>
      <c r="AK50" s="122" t="n"/>
      <c r="AL50" s="122" t="n"/>
      <c r="AM50" s="122" t="n"/>
      <c r="AN50" s="122" t="n"/>
      <c r="AO50" s="121" t="n"/>
      <c r="AP50" s="121" t="n"/>
      <c r="AQ50" s="121" t="n"/>
      <c r="AR50" s="123" t="n"/>
      <c r="AS50" s="123" t="n"/>
      <c r="AT50" s="123" t="n"/>
      <c r="AU50" s="1" t="n"/>
    </row>
    <row r="51" ht="20.15" customHeight="1">
      <c r="A51" s="93" t="n">
        <v>12</v>
      </c>
      <c r="B51" s="94" t="n"/>
      <c r="C51" s="106" t="n">
        <v>1.16</v>
      </c>
      <c r="D51" s="92" t="n"/>
      <c r="E51" s="120" t="n">
        <v>91</v>
      </c>
      <c r="F51" s="92" t="n"/>
      <c r="G51" s="115" t="n">
        <v>16.2</v>
      </c>
      <c r="H51" s="92" t="n"/>
      <c r="I51" s="87" t="n">
        <v>0.72</v>
      </c>
      <c r="J51" s="88" t="n"/>
      <c r="K51" s="89" t="n"/>
      <c r="L51" s="87" t="n">
        <v>5.72</v>
      </c>
      <c r="M51" s="89" t="n"/>
      <c r="N51" s="106" t="n">
        <v>21.46</v>
      </c>
      <c r="O51" s="92" t="n"/>
      <c r="P51" s="131" t="n">
        <v>2</v>
      </c>
      <c r="Q51" s="91" t="n"/>
      <c r="R51" s="92" t="n"/>
      <c r="S51" s="135" t="inlineStr">
        <is>
          <t>Incolor</t>
        </is>
      </c>
      <c r="T51" s="91" t="n"/>
      <c r="U51" s="92" t="n"/>
      <c r="V51" s="122" t="n"/>
      <c r="W51" s="122" t="n"/>
      <c r="X51" s="122" t="n"/>
      <c r="Y51" s="121" t="n"/>
      <c r="Z51" s="121" t="n"/>
      <c r="AA51" s="121" t="n"/>
      <c r="AB51" s="121" t="n"/>
      <c r="AC51" s="122" t="n"/>
      <c r="AD51" s="122" t="n"/>
      <c r="AE51" s="122" t="n"/>
      <c r="AF51" s="122" t="n"/>
      <c r="AG51" s="122" t="n"/>
      <c r="AH51" s="122" t="n"/>
      <c r="AI51" s="122" t="n"/>
      <c r="AJ51" s="122" t="n"/>
      <c r="AK51" s="122" t="n"/>
      <c r="AL51" s="122" t="n"/>
      <c r="AM51" s="122" t="n"/>
      <c r="AN51" s="122" t="n"/>
      <c r="AO51" s="121" t="n"/>
      <c r="AP51" s="121" t="n"/>
      <c r="AQ51" s="121" t="n"/>
      <c r="AR51" s="123" t="n"/>
      <c r="AS51" s="123" t="n"/>
      <c r="AT51" s="123" t="n"/>
      <c r="AU51" s="1" t="n"/>
    </row>
    <row r="52" ht="20.15" customHeight="1">
      <c r="A52" s="93">
        <f>IF(C52="","",A51+$K$26)</f>
        <v/>
      </c>
      <c r="B52" s="94" t="n"/>
      <c r="C52" s="106" t="n"/>
      <c r="D52" s="92" t="n"/>
      <c r="E52" s="113" t="n"/>
      <c r="F52" s="92" t="n"/>
      <c r="G52" s="115" t="n"/>
      <c r="H52" s="92" t="n"/>
      <c r="I52" s="87" t="n"/>
      <c r="J52" s="88" t="n"/>
      <c r="K52" s="89" t="n"/>
      <c r="L52" s="87" t="n"/>
      <c r="M52" s="89" t="n"/>
      <c r="N52" s="106" t="n"/>
      <c r="O52" s="92" t="n"/>
      <c r="P52" s="131" t="n"/>
      <c r="Q52" s="91" t="n"/>
      <c r="R52" s="92" t="n"/>
      <c r="S52" s="135" t="n"/>
      <c r="T52" s="91" t="n"/>
      <c r="U52" s="92" t="n"/>
      <c r="V52" s="122" t="n"/>
      <c r="W52" s="122" t="n"/>
      <c r="X52" s="122" t="n"/>
      <c r="Y52" s="121" t="n"/>
      <c r="Z52" s="121" t="n"/>
      <c r="AA52" s="121" t="n"/>
      <c r="AB52" s="121" t="n"/>
      <c r="AC52" s="122" t="n"/>
      <c r="AD52" s="122" t="n"/>
      <c r="AE52" s="122" t="n"/>
      <c r="AF52" s="122" t="n"/>
      <c r="AG52" s="122" t="n"/>
      <c r="AH52" s="122" t="n"/>
      <c r="AI52" s="122" t="n"/>
      <c r="AJ52" s="122" t="n"/>
      <c r="AK52" s="122" t="n"/>
      <c r="AL52" s="122" t="n"/>
      <c r="AM52" s="122" t="n"/>
      <c r="AN52" s="122" t="n"/>
      <c r="AO52" s="121" t="n"/>
      <c r="AP52" s="121" t="n"/>
      <c r="AQ52" s="121" t="n"/>
      <c r="AR52" s="123" t="n"/>
      <c r="AS52" s="123" t="n"/>
      <c r="AT52" s="123" t="n"/>
      <c r="AU52" s="1" t="n"/>
    </row>
    <row r="53" ht="20.15" customHeight="1">
      <c r="A53" s="93">
        <f>IF(C53="","",A52+$K$26)</f>
        <v/>
      </c>
      <c r="B53" s="94" t="n"/>
      <c r="C53" s="106" t="n"/>
      <c r="D53" s="92" t="n"/>
      <c r="E53" s="113" t="n"/>
      <c r="F53" s="92" t="n"/>
      <c r="G53" s="115" t="n"/>
      <c r="H53" s="92" t="n"/>
      <c r="I53" s="87" t="n"/>
      <c r="J53" s="88" t="n"/>
      <c r="K53" s="89" t="n"/>
      <c r="L53" s="87" t="n"/>
      <c r="M53" s="89" t="n"/>
      <c r="N53" s="106" t="n"/>
      <c r="O53" s="92" t="n"/>
      <c r="P53" s="131" t="n"/>
      <c r="Q53" s="91" t="n"/>
      <c r="R53" s="92" t="n"/>
      <c r="S53" s="135" t="n"/>
      <c r="T53" s="91" t="n"/>
      <c r="U53" s="92" t="n"/>
      <c r="V53" s="122" t="n"/>
      <c r="W53" s="122" t="n"/>
      <c r="X53" s="122" t="n"/>
      <c r="Y53" s="121" t="n"/>
      <c r="Z53" s="121" t="n"/>
      <c r="AA53" s="121" t="n"/>
      <c r="AB53" s="121" t="n"/>
      <c r="AC53" s="122" t="n"/>
      <c r="AD53" s="122" t="n"/>
      <c r="AE53" s="122" t="n"/>
      <c r="AF53" s="122" t="n"/>
      <c r="AG53" s="122" t="n"/>
      <c r="AH53" s="122" t="n"/>
      <c r="AI53" s="122" t="n"/>
      <c r="AJ53" s="122" t="n"/>
      <c r="AK53" s="122" t="n"/>
      <c r="AL53" s="122" t="n"/>
      <c r="AM53" s="122" t="n"/>
      <c r="AN53" s="122" t="n"/>
      <c r="AO53" s="121" t="n"/>
      <c r="AP53" s="121" t="n"/>
      <c r="AQ53" s="121" t="n"/>
      <c r="AR53" s="123" t="n"/>
      <c r="AS53" s="123" t="n"/>
      <c r="AT53" s="123" t="n"/>
      <c r="AU53" s="1" t="n"/>
    </row>
    <row r="54" ht="20.15" customHeight="1">
      <c r="A54" s="93">
        <f>IF(C54="","",A53+$K$26)</f>
        <v/>
      </c>
      <c r="B54" s="94" t="n"/>
      <c r="C54" s="106" t="n"/>
      <c r="D54" s="92" t="n"/>
      <c r="E54" s="113" t="n"/>
      <c r="F54" s="92" t="n"/>
      <c r="G54" s="115" t="n"/>
      <c r="H54" s="92" t="n"/>
      <c r="I54" s="87" t="n"/>
      <c r="J54" s="88" t="n"/>
      <c r="K54" s="89" t="n"/>
      <c r="L54" s="87" t="n"/>
      <c r="M54" s="89" t="n"/>
      <c r="N54" s="106" t="n"/>
      <c r="O54" s="92" t="n"/>
      <c r="P54" s="131" t="n"/>
      <c r="Q54" s="91" t="n"/>
      <c r="R54" s="92" t="n"/>
      <c r="S54" s="135" t="n"/>
      <c r="T54" s="91" t="n"/>
      <c r="U54" s="92" t="n"/>
      <c r="V54" s="122" t="n"/>
      <c r="W54" s="122" t="n"/>
      <c r="X54" s="122" t="n"/>
      <c r="Y54" s="121" t="n"/>
      <c r="Z54" s="121" t="n"/>
      <c r="AA54" s="121" t="n"/>
      <c r="AB54" s="121" t="n"/>
      <c r="AC54" s="122" t="n"/>
      <c r="AD54" s="122" t="n"/>
      <c r="AE54" s="122" t="n"/>
      <c r="AF54" s="122" t="n"/>
      <c r="AG54" s="122" t="n"/>
      <c r="AH54" s="122" t="n"/>
      <c r="AI54" s="122" t="n"/>
      <c r="AJ54" s="122" t="n"/>
      <c r="AK54" s="122" t="n"/>
      <c r="AL54" s="122" t="n"/>
      <c r="AM54" s="122" t="n"/>
      <c r="AN54" s="122" t="n"/>
      <c r="AO54" s="121" t="n"/>
      <c r="AP54" s="121" t="n"/>
      <c r="AQ54" s="121" t="n"/>
      <c r="AR54" s="123" t="n"/>
      <c r="AS54" s="123" t="n"/>
      <c r="AT54" s="123" t="n"/>
      <c r="AU54" s="1" t="n"/>
    </row>
    <row r="55" ht="20.15" customHeight="1">
      <c r="A55" s="93">
        <f>IF(C55="","",A54+$K$26)</f>
        <v/>
      </c>
      <c r="B55" s="94" t="n"/>
      <c r="C55" s="106" t="n"/>
      <c r="D55" s="92" t="n"/>
      <c r="E55" s="113" t="n"/>
      <c r="F55" s="92" t="n"/>
      <c r="G55" s="115" t="n"/>
      <c r="H55" s="92" t="n"/>
      <c r="I55" s="87" t="n"/>
      <c r="J55" s="88" t="n"/>
      <c r="K55" s="89" t="n"/>
      <c r="L55" s="87" t="n"/>
      <c r="M55" s="89" t="n"/>
      <c r="N55" s="106" t="n"/>
      <c r="O55" s="92" t="n"/>
      <c r="P55" s="131" t="n"/>
      <c r="Q55" s="91" t="n"/>
      <c r="R55" s="92" t="n"/>
      <c r="S55" s="135" t="n"/>
      <c r="T55" s="91" t="n"/>
      <c r="U55" s="92" t="n"/>
      <c r="V55" s="122" t="n"/>
      <c r="W55" s="122" t="n"/>
      <c r="X55" s="122" t="n"/>
      <c r="Y55" s="121" t="n"/>
      <c r="Z55" s="121" t="n"/>
      <c r="AA55" s="121" t="n"/>
      <c r="AB55" s="121" t="n"/>
      <c r="AC55" s="122" t="n"/>
      <c r="AD55" s="122" t="n"/>
      <c r="AE55" s="122" t="n"/>
      <c r="AF55" s="122" t="n"/>
      <c r="AG55" s="122" t="n"/>
      <c r="AH55" s="122" t="n"/>
      <c r="AI55" s="122" t="n"/>
      <c r="AJ55" s="122" t="n"/>
      <c r="AK55" s="122" t="n"/>
      <c r="AL55" s="122" t="n"/>
      <c r="AM55" s="122" t="n"/>
      <c r="AN55" s="122" t="n"/>
      <c r="AO55" s="121" t="n"/>
      <c r="AP55" s="121" t="n"/>
      <c r="AQ55" s="121" t="n"/>
      <c r="AR55" s="123" t="n"/>
      <c r="AS55" s="123" t="n"/>
      <c r="AT55" s="123" t="n"/>
      <c r="AU55" s="1" t="n"/>
    </row>
    <row r="56" ht="20.15" customHeight="1">
      <c r="A56" s="93">
        <f>IF(C56="","",A55+$K$26)</f>
        <v/>
      </c>
      <c r="B56" s="94" t="n"/>
      <c r="C56" s="106" t="n"/>
      <c r="D56" s="92" t="n"/>
      <c r="E56" s="113" t="n"/>
      <c r="F56" s="92" t="n"/>
      <c r="G56" s="115" t="n"/>
      <c r="H56" s="92" t="n"/>
      <c r="I56" s="87" t="n"/>
      <c r="J56" s="88" t="n"/>
      <c r="K56" s="89" t="n"/>
      <c r="L56" s="87" t="n"/>
      <c r="M56" s="89" t="n"/>
      <c r="N56" s="106" t="n"/>
      <c r="O56" s="92" t="n"/>
      <c r="P56" s="131" t="n"/>
      <c r="Q56" s="91" t="n"/>
      <c r="R56" s="92" t="n"/>
      <c r="S56" s="135" t="n"/>
      <c r="T56" s="91" t="n"/>
      <c r="U56" s="92" t="n"/>
      <c r="V56" s="122" t="n"/>
      <c r="W56" s="122" t="n"/>
      <c r="X56" s="122" t="n"/>
      <c r="Y56" s="121" t="n"/>
      <c r="Z56" s="121" t="n"/>
      <c r="AA56" s="121" t="n"/>
      <c r="AB56" s="121" t="n"/>
      <c r="AC56" s="122" t="n"/>
      <c r="AD56" s="122" t="n"/>
      <c r="AE56" s="122" t="n"/>
      <c r="AF56" s="122" t="n"/>
      <c r="AG56" s="122" t="n"/>
      <c r="AH56" s="122" t="n"/>
      <c r="AI56" s="122" t="n"/>
      <c r="AJ56" s="122" t="n"/>
      <c r="AK56" s="122" t="n"/>
      <c r="AL56" s="122" t="n"/>
      <c r="AM56" s="122" t="n"/>
      <c r="AN56" s="122" t="n"/>
      <c r="AO56" s="121" t="n"/>
      <c r="AP56" s="121" t="n"/>
      <c r="AQ56" s="121" t="n"/>
      <c r="AR56" s="123" t="n"/>
      <c r="AS56" s="123" t="n"/>
      <c r="AT56" s="123" t="n"/>
      <c r="AU56" s="1" t="n"/>
    </row>
    <row r="57" ht="20.15" customHeight="1">
      <c r="A57" s="93">
        <f>IF(C57="","",A56+$K$26)</f>
        <v/>
      </c>
      <c r="B57" s="94" t="n"/>
      <c r="C57" s="106" t="n"/>
      <c r="D57" s="92" t="n"/>
      <c r="E57" s="113" t="n"/>
      <c r="F57" s="92" t="n"/>
      <c r="G57" s="115" t="n"/>
      <c r="H57" s="92" t="n"/>
      <c r="I57" s="87" t="n"/>
      <c r="J57" s="88" t="n"/>
      <c r="K57" s="89" t="n"/>
      <c r="L57" s="87" t="n"/>
      <c r="M57" s="89" t="n"/>
      <c r="N57" s="106" t="n"/>
      <c r="O57" s="92" t="n"/>
      <c r="P57" s="131" t="n"/>
      <c r="Q57" s="91" t="n"/>
      <c r="R57" s="92" t="n"/>
      <c r="S57" s="135" t="n"/>
      <c r="T57" s="91" t="n"/>
      <c r="U57" s="92" t="n"/>
      <c r="V57" s="122" t="n"/>
      <c r="W57" s="122" t="n"/>
      <c r="X57" s="122" t="n"/>
      <c r="Y57" s="121" t="n"/>
      <c r="Z57" s="121" t="n"/>
      <c r="AA57" s="121" t="n"/>
      <c r="AB57" s="121" t="n"/>
      <c r="AC57" s="122" t="n"/>
      <c r="AD57" s="122" t="n"/>
      <c r="AE57" s="122" t="n"/>
      <c r="AF57" s="122" t="n"/>
      <c r="AG57" s="122" t="n"/>
      <c r="AH57" s="122" t="n"/>
      <c r="AI57" s="122" t="n"/>
      <c r="AJ57" s="122" t="n"/>
      <c r="AK57" s="122" t="n"/>
      <c r="AL57" s="122" t="n"/>
      <c r="AM57" s="122" t="n"/>
      <c r="AN57" s="122" t="n"/>
      <c r="AO57" s="121" t="n"/>
      <c r="AP57" s="121" t="n"/>
      <c r="AQ57" s="121" t="n"/>
      <c r="AR57" s="123" t="n"/>
      <c r="AS57" s="123" t="n"/>
      <c r="AT57" s="123" t="n"/>
      <c r="AU57" s="1" t="n"/>
    </row>
    <row r="58" ht="20.15" customHeight="1">
      <c r="A58" s="93">
        <f>IF(C58="","",A57+$K$26)</f>
        <v/>
      </c>
      <c r="B58" s="94" t="n"/>
      <c r="C58" s="106" t="n"/>
      <c r="D58" s="92" t="n"/>
      <c r="E58" s="113" t="n"/>
      <c r="F58" s="92" t="n"/>
      <c r="G58" s="115" t="n"/>
      <c r="H58" s="92" t="n"/>
      <c r="I58" s="87" t="n"/>
      <c r="J58" s="88" t="n"/>
      <c r="K58" s="89" t="n"/>
      <c r="L58" s="87" t="n"/>
      <c r="M58" s="89" t="n"/>
      <c r="N58" s="106" t="n"/>
      <c r="O58" s="92" t="n"/>
      <c r="P58" s="131" t="n"/>
      <c r="Q58" s="91" t="n"/>
      <c r="R58" s="92" t="n"/>
      <c r="S58" s="135" t="n"/>
      <c r="T58" s="91" t="n"/>
      <c r="U58" s="92" t="n"/>
      <c r="V58" s="122" t="n"/>
      <c r="W58" s="122" t="n"/>
      <c r="X58" s="122" t="n"/>
      <c r="Y58" s="121" t="n"/>
      <c r="Z58" s="121" t="n"/>
      <c r="AA58" s="121" t="n"/>
      <c r="AB58" s="121" t="n"/>
      <c r="AC58" s="122" t="n"/>
      <c r="AD58" s="122" t="n"/>
      <c r="AE58" s="122" t="n"/>
      <c r="AF58" s="122" t="n"/>
      <c r="AG58" s="122" t="n"/>
      <c r="AH58" s="122" t="n"/>
      <c r="AI58" s="122" t="n"/>
      <c r="AJ58" s="122" t="n"/>
      <c r="AK58" s="122" t="n"/>
      <c r="AL58" s="122" t="n"/>
      <c r="AM58" s="122" t="n"/>
      <c r="AN58" s="122" t="n"/>
      <c r="AO58" s="121" t="n"/>
      <c r="AP58" s="121" t="n"/>
      <c r="AQ58" s="121" t="n"/>
      <c r="AR58" s="123" t="n"/>
      <c r="AS58" s="123" t="n"/>
      <c r="AT58" s="123" t="n"/>
      <c r="AU58" s="1" t="n"/>
    </row>
    <row r="59" ht="20.15" customHeight="1">
      <c r="A59" s="93">
        <f>IF(C59="","",A58+$K$26)</f>
        <v/>
      </c>
      <c r="B59" s="94" t="n"/>
      <c r="C59" s="106" t="n"/>
      <c r="D59" s="92" t="n"/>
      <c r="E59" s="113" t="n"/>
      <c r="F59" s="92" t="n"/>
      <c r="G59" s="115" t="n"/>
      <c r="H59" s="92" t="n"/>
      <c r="I59" s="106" t="n"/>
      <c r="J59" s="91" t="n"/>
      <c r="K59" s="92" t="n"/>
      <c r="L59" s="106" t="n"/>
      <c r="M59" s="92" t="n"/>
      <c r="N59" s="106" t="n"/>
      <c r="O59" s="92" t="n"/>
      <c r="P59" s="131" t="n"/>
      <c r="Q59" s="91" t="n"/>
      <c r="R59" s="92" t="n"/>
      <c r="S59" s="135" t="n"/>
      <c r="T59" s="91" t="n"/>
      <c r="U59" s="92" t="n"/>
      <c r="V59" s="122" t="n"/>
      <c r="W59" s="122" t="n"/>
      <c r="X59" s="122" t="n"/>
      <c r="Y59" s="121" t="n"/>
      <c r="Z59" s="121" t="n"/>
      <c r="AA59" s="121" t="n"/>
      <c r="AB59" s="121" t="n"/>
      <c r="AC59" s="122" t="n"/>
      <c r="AD59" s="122" t="n"/>
      <c r="AE59" s="122" t="n"/>
      <c r="AF59" s="122" t="n"/>
      <c r="AG59" s="122" t="n"/>
      <c r="AH59" s="122" t="n"/>
      <c r="AI59" s="122" t="n"/>
      <c r="AJ59" s="122" t="n"/>
      <c r="AK59" s="122" t="n"/>
      <c r="AL59" s="122" t="n"/>
      <c r="AM59" s="122" t="n"/>
      <c r="AN59" s="122" t="n"/>
      <c r="AO59" s="121" t="n"/>
      <c r="AP59" s="121" t="n"/>
      <c r="AQ59" s="121" t="n"/>
      <c r="AR59" s="123" t="n"/>
      <c r="AS59" s="123" t="n"/>
      <c r="AT59" s="123" t="n"/>
      <c r="AU59" s="1" t="n"/>
    </row>
    <row r="60" ht="6" customHeight="1">
      <c r="A60" s="31" t="n"/>
      <c r="C60" s="32" t="n"/>
      <c r="D60" s="64" t="n"/>
      <c r="E60" s="33" t="n"/>
      <c r="G60" s="33" t="n"/>
      <c r="H60" s="33" t="n"/>
      <c r="I60" s="33" t="n"/>
      <c r="J60" s="33" t="n"/>
      <c r="K60" s="33" t="n"/>
      <c r="R60" s="7" t="n"/>
      <c r="S60" s="34" t="n"/>
      <c r="T60" s="34" t="n"/>
      <c r="U60" s="34" t="n"/>
      <c r="V60" s="48" t="n"/>
      <c r="W60" s="122" t="n"/>
      <c r="X60" s="122" t="n"/>
      <c r="Y60" s="121" t="n"/>
      <c r="Z60" s="121" t="n"/>
      <c r="AA60" s="121" t="n"/>
      <c r="AB60" s="121" t="n"/>
      <c r="AC60" s="122" t="n"/>
      <c r="AD60" s="122" t="n"/>
      <c r="AE60" s="122" t="n"/>
      <c r="AF60" s="122" t="n"/>
      <c r="AG60" s="122" t="n"/>
      <c r="AH60" s="122" t="n"/>
      <c r="AI60" s="122" t="n"/>
      <c r="AJ60" s="122" t="n"/>
      <c r="AK60" s="122" t="n"/>
      <c r="AL60" s="122" t="n"/>
      <c r="AM60" s="122" t="n"/>
      <c r="AN60" s="122" t="n"/>
      <c r="AO60" s="121" t="n"/>
      <c r="AP60" s="121" t="n"/>
      <c r="AQ60" s="121" t="n"/>
      <c r="AR60" s="123" t="n"/>
      <c r="AS60" s="123" t="n"/>
      <c r="AT60" s="123" t="n"/>
      <c r="AU60" s="1" t="n"/>
    </row>
    <row r="61" ht="15.5" customHeight="1">
      <c r="A61" s="153" t="inlineStr">
        <is>
          <t>*Desvios, adições ou exclusões do médoto de amostragem ou do plano de amostragem devem ser registradas no campo observações</t>
        </is>
      </c>
      <c r="B61" s="88" t="n"/>
      <c r="C61" s="88" t="n"/>
      <c r="D61" s="88" t="n"/>
      <c r="E61" s="88" t="n"/>
      <c r="F61" s="88" t="n"/>
      <c r="G61" s="88" t="n"/>
      <c r="H61" s="88" t="n"/>
      <c r="I61" s="88" t="n"/>
      <c r="J61" s="88" t="n"/>
      <c r="K61" s="88" t="n"/>
      <c r="L61" s="88" t="n"/>
      <c r="M61" s="88" t="n"/>
      <c r="N61" s="88" t="n"/>
      <c r="O61" s="88" t="n"/>
      <c r="P61" s="88" t="n"/>
      <c r="Q61" s="88" t="n"/>
      <c r="R61" s="88" t="n"/>
      <c r="S61" s="88" t="n"/>
      <c r="T61" s="88" t="n"/>
      <c r="U61" s="89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  <c r="AJ61" s="8" t="n"/>
      <c r="AK61" s="8" t="n"/>
      <c r="AL61" s="8" t="n"/>
      <c r="AM61" s="8" t="n"/>
      <c r="AN61" s="8" t="n"/>
      <c r="AO61" s="8" t="n"/>
      <c r="AP61" s="8" t="n"/>
      <c r="AQ61" s="8" t="n"/>
      <c r="AR61" s="8" t="n"/>
      <c r="AS61" s="8" t="n"/>
      <c r="AT61" s="35" t="n"/>
    </row>
    <row r="62" ht="15.5" customHeight="1">
      <c r="A62" s="102" t="n"/>
      <c r="B62" s="103" t="n"/>
      <c r="C62" s="103" t="n"/>
      <c r="D62" s="103" t="n"/>
      <c r="E62" s="103" t="n"/>
      <c r="F62" s="103" t="n"/>
      <c r="G62" s="103" t="n"/>
      <c r="H62" s="103" t="n"/>
      <c r="I62" s="103" t="n"/>
      <c r="J62" s="103" t="n"/>
      <c r="K62" s="103" t="n"/>
      <c r="L62" s="103" t="n"/>
      <c r="M62" s="103" t="n"/>
      <c r="N62" s="103" t="n"/>
      <c r="O62" s="103" t="n"/>
      <c r="P62" s="103" t="n"/>
      <c r="Q62" s="103" t="n"/>
      <c r="R62" s="103" t="n"/>
      <c r="S62" s="103" t="n"/>
      <c r="T62" s="103" t="n"/>
      <c r="U62" s="104" t="n"/>
      <c r="V62" s="18" t="n"/>
      <c r="W62" s="18" t="n"/>
      <c r="X62" s="18" t="n"/>
      <c r="Y62" s="18" t="n"/>
      <c r="Z62" s="18" t="n"/>
      <c r="AA62" s="18" t="n"/>
      <c r="AB62" s="18" t="n"/>
      <c r="AC62" s="18" t="n"/>
      <c r="AD62" s="18" t="n"/>
      <c r="AE62" s="18" t="n"/>
      <c r="AF62" s="18" t="n"/>
      <c r="AG62" s="18" t="n"/>
      <c r="AH62" s="18" t="n"/>
      <c r="AI62" s="18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36" t="n"/>
    </row>
    <row r="63" ht="6" customHeight="1">
      <c r="A63" s="31" t="n"/>
      <c r="C63" s="32" t="n"/>
      <c r="D63" s="64" t="n"/>
      <c r="E63" s="33" t="n"/>
      <c r="G63" s="33" t="n"/>
      <c r="H63" s="33" t="n"/>
      <c r="I63" s="33" t="n"/>
      <c r="J63" s="33" t="n"/>
      <c r="K63" s="33" t="n"/>
      <c r="R63" s="7" t="n"/>
      <c r="S63" s="34" t="n"/>
      <c r="T63" s="34" t="n"/>
      <c r="U63" s="34" t="n"/>
      <c r="V63" s="48" t="n"/>
      <c r="W63" s="122" t="n"/>
      <c r="X63" s="122" t="n"/>
      <c r="Y63" s="121" t="n"/>
      <c r="Z63" s="121" t="n"/>
      <c r="AA63" s="121" t="n"/>
      <c r="AB63" s="121" t="n"/>
      <c r="AC63" s="122" t="n"/>
      <c r="AD63" s="122" t="n"/>
      <c r="AE63" s="122" t="n"/>
      <c r="AF63" s="122" t="n"/>
      <c r="AG63" s="122" t="n"/>
      <c r="AH63" s="122" t="n"/>
      <c r="AI63" s="122" t="n"/>
      <c r="AJ63" s="122" t="n"/>
      <c r="AK63" s="122" t="n"/>
      <c r="AL63" s="122" t="n"/>
      <c r="AM63" s="122" t="n"/>
      <c r="AN63" s="122" t="n"/>
      <c r="AO63" s="121" t="n"/>
      <c r="AP63" s="121" t="n"/>
      <c r="AQ63" s="121" t="n"/>
      <c r="AR63" s="123" t="n"/>
      <c r="AS63" s="123" t="n"/>
      <c r="AT63" s="123" t="n"/>
      <c r="AU63" s="1" t="n"/>
    </row>
    <row r="64" ht="15.5" customHeight="1">
      <c r="A64" s="183" t="inlineStr">
        <is>
          <t>Houve desvio de método?</t>
        </is>
      </c>
      <c r="B64" s="91" t="n"/>
      <c r="C64" s="91" t="n"/>
      <c r="D64" s="91" t="n"/>
      <c r="E64" s="91" t="n"/>
      <c r="F64" s="91" t="n"/>
      <c r="G64" s="91" t="n"/>
      <c r="H64" s="91" t="n"/>
      <c r="I64" s="91" t="n"/>
      <c r="J64" s="91" t="n"/>
      <c r="K64" s="91" t="n"/>
      <c r="L64" s="91" t="n"/>
      <c r="M64" s="91" t="n"/>
      <c r="N64" s="91" t="n"/>
      <c r="O64" s="91" t="n"/>
      <c r="P64" s="91" t="n"/>
      <c r="Q64" s="91" t="n"/>
      <c r="R64" s="91" t="n"/>
      <c r="S64" s="91" t="n"/>
      <c r="T64" s="91" t="n"/>
      <c r="U64" s="92" t="n"/>
      <c r="V64" s="119" t="n"/>
      <c r="W64" s="119" t="n"/>
      <c r="X64" s="119" t="n"/>
      <c r="Y64" s="119" t="n"/>
      <c r="Z64" s="119" t="n"/>
      <c r="AA64" s="119" t="n"/>
      <c r="AB64" s="119" t="n"/>
      <c r="AC64" s="1" t="n"/>
      <c r="AD64" s="37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1" t="n"/>
      <c r="AP64" s="1" t="n"/>
      <c r="AQ64" s="1" t="n"/>
      <c r="AR64" s="1" t="n"/>
      <c r="AS64" s="1" t="n"/>
      <c r="AT64" s="1" t="n"/>
      <c r="AU64" s="1" t="n"/>
    </row>
    <row r="65" ht="15.5" customFormat="1" customHeight="1" s="119">
      <c r="A65" s="118">
        <f>IF($C$47="","",IF(C36=0,"","SIM - Nível de água não estabilizado conforme requisito da norma ABNT NBR 15847:2010 item 6 Critérios de rebaixamento do nível da água durante a purga: "))</f>
        <v/>
      </c>
      <c r="V65" s="5" t="n"/>
      <c r="Y65" s="129" t="n"/>
      <c r="Z65" s="129" t="n"/>
      <c r="AA65" s="129" t="n"/>
      <c r="AB65" s="129" t="n"/>
      <c r="AC65" s="129" t="n"/>
      <c r="AD65" s="129" t="n"/>
      <c r="AE65" s="129" t="n"/>
      <c r="AF65" s="129" t="n"/>
      <c r="AG65" s="129" t="n"/>
      <c r="AH65" s="129" t="n"/>
      <c r="AI65" s="129" t="n"/>
      <c r="AJ65" s="129" t="n"/>
      <c r="AK65" s="129" t="n"/>
      <c r="AL65" s="129" t="n"/>
      <c r="AM65" s="129" t="n"/>
      <c r="AN65" s="129" t="n"/>
      <c r="AR65" s="18" t="n"/>
      <c r="AS65" s="18" t="n"/>
      <c r="AT65" s="18" t="n"/>
    </row>
    <row r="66" ht="24" customFormat="1" customHeight="1" s="119">
      <c r="A66" s="169">
        <f>IF(SUM($E$36:$O$36)=0,"","SIM - O(s) parâmetro(s) indicativo(s) da qualidade da água não estabilizou(aram) conforme requisito da norma ABNT NBR 15847:2010 item 7.2.2 Medição dos parâmetros indicativos da qualidade da água")</f>
        <v/>
      </c>
      <c r="V66" s="5" t="n"/>
      <c r="Y66" s="129" t="n"/>
      <c r="Z66" s="129" t="n"/>
      <c r="AA66" s="129" t="n"/>
      <c r="AB66" s="129" t="n"/>
      <c r="AC66" s="129" t="n"/>
      <c r="AD66" s="129" t="n"/>
      <c r="AE66" s="129" t="n"/>
      <c r="AF66" s="129" t="n"/>
      <c r="AG66" s="129" t="n"/>
      <c r="AH66" s="129" t="n"/>
      <c r="AI66" s="129" t="n"/>
      <c r="AJ66" s="129" t="n"/>
      <c r="AK66" s="129" t="n"/>
      <c r="AL66" s="129" t="n"/>
      <c r="AM66" s="129" t="n"/>
      <c r="AN66" s="129" t="n"/>
      <c r="AR66" s="18" t="n"/>
      <c r="AS66" s="18" t="n"/>
      <c r="AT66" s="18" t="n"/>
    </row>
    <row r="67" ht="15.5" customFormat="1" customHeight="1" s="119">
      <c r="A67" s="166">
        <f>IF(F26="","",IF(F26="SIM","","SIM - Não posicionado conforme requisitos da norma ABNT NBR 15847:2010 item 7.2 Purga de baixa-vazao: (7.2.1 Descrição do método), posicionado no meio da coluna de água"))</f>
        <v/>
      </c>
      <c r="B67" s="167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7" t="n"/>
      <c r="L67" s="167" t="n"/>
      <c r="M67" s="167" t="n"/>
      <c r="N67" s="167" t="n"/>
      <c r="O67" s="167" t="n"/>
      <c r="P67" s="167" t="n"/>
      <c r="Q67" s="167" t="n"/>
      <c r="R67" s="167" t="n"/>
      <c r="S67" s="167" t="n"/>
      <c r="T67" s="167" t="n"/>
      <c r="U67" s="167" t="n"/>
      <c r="V67" s="5" t="n"/>
      <c r="Y67" s="129" t="n"/>
      <c r="Z67" s="129" t="n"/>
      <c r="AA67" s="129" t="n"/>
      <c r="AB67" s="129" t="n"/>
      <c r="AC67" s="129" t="n"/>
      <c r="AD67" s="129" t="n"/>
      <c r="AE67" s="129" t="n"/>
      <c r="AF67" s="129" t="n"/>
      <c r="AG67" s="129" t="n"/>
      <c r="AH67" s="129" t="n"/>
      <c r="AI67" s="129" t="n"/>
      <c r="AJ67" s="129" t="n"/>
      <c r="AK67" s="129" t="n"/>
      <c r="AL67" s="129" t="n"/>
      <c r="AM67" s="129" t="n"/>
      <c r="AN67" s="129" t="n"/>
      <c r="AR67" s="18" t="n"/>
      <c r="AS67" s="18" t="n"/>
      <c r="AT67" s="18" t="n"/>
    </row>
    <row r="68" ht="15.5" customHeight="1">
      <c r="A68" s="162" t="inlineStr">
        <is>
          <t>Observações:</t>
        </is>
      </c>
      <c r="B68" s="91" t="n"/>
      <c r="C68" s="91" t="n"/>
      <c r="D68" s="91" t="n"/>
      <c r="E68" s="91" t="n"/>
      <c r="F68" s="91" t="n"/>
      <c r="G68" s="91" t="n"/>
      <c r="H68" s="91" t="n"/>
      <c r="I68" s="91" t="n"/>
      <c r="J68" s="91" t="n"/>
      <c r="K68" s="91" t="n"/>
      <c r="L68" s="91" t="n"/>
      <c r="M68" s="91" t="n"/>
      <c r="N68" s="91" t="n"/>
      <c r="O68" s="91" t="n"/>
      <c r="P68" s="91" t="n"/>
      <c r="Q68" s="91" t="n"/>
      <c r="R68" s="91" t="n"/>
      <c r="S68" s="91" t="n"/>
      <c r="T68" s="91" t="n"/>
      <c r="U68" s="91" t="n"/>
      <c r="V68" s="39" t="n"/>
      <c r="W68" s="39" t="n"/>
      <c r="X68" s="39" t="n"/>
      <c r="Y68" s="39" t="n"/>
      <c r="Z68" s="39" t="n"/>
      <c r="AA68" s="39" t="n"/>
      <c r="AB68" s="39" t="n"/>
      <c r="AC68" s="39" t="n"/>
      <c r="AD68" s="39" t="n"/>
      <c r="AE68" s="39" t="n"/>
      <c r="AF68" s="39" t="n"/>
      <c r="AG68" s="39" t="n"/>
      <c r="AH68" s="39" t="n"/>
      <c r="AI68" s="39" t="n"/>
      <c r="AJ68" s="39" t="n"/>
      <c r="AK68" s="39" t="n"/>
      <c r="AL68" s="39" t="n"/>
      <c r="AM68" s="39" t="n"/>
      <c r="AN68" s="39" t="n"/>
      <c r="AO68" s="39" t="n"/>
      <c r="AP68" s="39" t="n"/>
      <c r="AQ68" s="39" t="n"/>
      <c r="AR68" s="39" t="n"/>
      <c r="AS68" s="39" t="n"/>
      <c r="AT68" s="40" t="n"/>
    </row>
    <row r="69" ht="15.5" customHeight="1">
      <c r="A69" s="140" t="n"/>
      <c r="B69" s="88" t="n"/>
      <c r="C69" s="88" t="n"/>
      <c r="D69" s="88" t="n"/>
      <c r="E69" s="88" t="n"/>
      <c r="F69" s="88" t="n"/>
      <c r="G69" s="88" t="n"/>
      <c r="H69" s="88" t="n"/>
      <c r="I69" s="88" t="n"/>
      <c r="J69" s="88" t="n"/>
      <c r="K69" s="88" t="n"/>
      <c r="L69" s="88" t="n"/>
      <c r="M69" s="88" t="n"/>
      <c r="N69" s="88" t="n"/>
      <c r="O69" s="88" t="n"/>
      <c r="P69" s="88" t="n"/>
      <c r="Q69" s="88" t="n"/>
      <c r="R69" s="88" t="n"/>
      <c r="S69" s="88" t="n"/>
      <c r="T69" s="88" t="n"/>
      <c r="U69" s="89" t="n"/>
      <c r="V69" s="101" t="n"/>
      <c r="W69" s="101" t="n"/>
      <c r="X69" s="101" t="n"/>
      <c r="Y69" s="101" t="n"/>
      <c r="Z69" s="101" t="n"/>
      <c r="AA69" s="101" t="n"/>
      <c r="AB69" s="101" t="n"/>
      <c r="AC69" s="101" t="n"/>
      <c r="AD69" s="101" t="n"/>
      <c r="AE69" s="101" t="n"/>
      <c r="AF69" s="101" t="n"/>
      <c r="AG69" s="101" t="n"/>
      <c r="AH69" s="101" t="n"/>
      <c r="AI69" s="101" t="n"/>
      <c r="AJ69" s="101" t="n"/>
      <c r="AK69" s="101" t="n"/>
      <c r="AL69" s="101" t="n"/>
      <c r="AM69" s="101" t="n"/>
      <c r="AN69" s="101" t="n"/>
      <c r="AO69" s="101" t="n"/>
      <c r="AP69" s="101" t="n"/>
      <c r="AQ69" s="101" t="n"/>
      <c r="AR69" s="101" t="n"/>
      <c r="AS69" s="101" t="n"/>
      <c r="AT69" s="101" t="n"/>
    </row>
    <row r="70" ht="15.5" customHeight="1">
      <c r="A70" s="98" t="n"/>
      <c r="B70" s="98" t="n"/>
      <c r="C70" s="98" t="n"/>
      <c r="D70" s="98" t="n"/>
      <c r="E70" s="98" t="n"/>
      <c r="F70" s="98" t="n"/>
      <c r="G70" s="98" t="n"/>
      <c r="H70" s="98" t="n"/>
      <c r="I70" s="98" t="n"/>
      <c r="J70" s="98" t="n"/>
      <c r="K70" s="98" t="n"/>
      <c r="L70" s="98" t="n"/>
      <c r="M70" s="98" t="n"/>
      <c r="N70" s="98" t="n"/>
      <c r="O70" s="98" t="n"/>
      <c r="P70" s="98" t="n"/>
      <c r="Q70" s="98" t="n"/>
      <c r="R70" s="98" t="n"/>
      <c r="S70" s="98" t="n"/>
      <c r="T70" s="98" t="n"/>
      <c r="U70" s="99" t="n"/>
      <c r="V70" s="101" t="n"/>
      <c r="W70" s="101" t="n"/>
      <c r="X70" s="101" t="n"/>
      <c r="Y70" s="101" t="n"/>
      <c r="Z70" s="101" t="n"/>
      <c r="AA70" s="101" t="n"/>
      <c r="AB70" s="101" t="n"/>
      <c r="AC70" s="101" t="n"/>
      <c r="AD70" s="101" t="n"/>
      <c r="AE70" s="101" t="n"/>
      <c r="AF70" s="101" t="n"/>
      <c r="AG70" s="101" t="n"/>
      <c r="AH70" s="101" t="n"/>
      <c r="AI70" s="101" t="n"/>
      <c r="AJ70" s="101" t="n"/>
      <c r="AK70" s="101" t="n"/>
      <c r="AL70" s="101" t="n"/>
      <c r="AM70" s="101" t="n"/>
      <c r="AN70" s="101" t="n"/>
      <c r="AO70" s="101" t="n"/>
      <c r="AP70" s="101" t="n"/>
      <c r="AQ70" s="101" t="n"/>
      <c r="AR70" s="101" t="n"/>
      <c r="AS70" s="101" t="n"/>
      <c r="AT70" s="101" t="n"/>
    </row>
    <row r="71" ht="15.5" customHeight="1">
      <c r="A71" s="98" t="n"/>
      <c r="B71" s="98" t="n"/>
      <c r="C71" s="98" t="n"/>
      <c r="D71" s="98" t="n"/>
      <c r="E71" s="98" t="n"/>
      <c r="F71" s="98" t="n"/>
      <c r="G71" s="98" t="n"/>
      <c r="H71" s="98" t="n"/>
      <c r="I71" s="98" t="n"/>
      <c r="J71" s="98" t="n"/>
      <c r="K71" s="98" t="n"/>
      <c r="L71" s="98" t="n"/>
      <c r="M71" s="98" t="n"/>
      <c r="N71" s="98" t="n"/>
      <c r="O71" s="98" t="n"/>
      <c r="P71" s="98" t="n"/>
      <c r="Q71" s="98" t="n"/>
      <c r="R71" s="98" t="n"/>
      <c r="S71" s="98" t="n"/>
      <c r="T71" s="98" t="n"/>
      <c r="U71" s="99" t="n"/>
      <c r="V71" s="101" t="n"/>
      <c r="W71" s="101" t="n"/>
      <c r="X71" s="101" t="n"/>
      <c r="Y71" s="101" t="n"/>
      <c r="Z71" s="101" t="n"/>
      <c r="AA71" s="101" t="n"/>
      <c r="AB71" s="101" t="n"/>
      <c r="AC71" s="101" t="n"/>
      <c r="AD71" s="101" t="n"/>
      <c r="AE71" s="101" t="n"/>
      <c r="AF71" s="101" t="n"/>
      <c r="AG71" s="101" t="n"/>
      <c r="AH71" s="101" t="n"/>
      <c r="AI71" s="101" t="n"/>
      <c r="AJ71" s="101" t="n"/>
      <c r="AK71" s="101" t="n"/>
      <c r="AL71" s="101" t="n"/>
      <c r="AM71" s="101" t="n"/>
      <c r="AN71" s="101" t="n"/>
      <c r="AO71" s="101" t="n"/>
      <c r="AP71" s="101" t="n"/>
      <c r="AQ71" s="101" t="n"/>
      <c r="AR71" s="101" t="n"/>
      <c r="AS71" s="101" t="n"/>
      <c r="AT71" s="101" t="n"/>
    </row>
    <row r="72" ht="15.5" customHeight="1">
      <c r="A72" s="98" t="n"/>
      <c r="B72" s="98" t="n"/>
      <c r="C72" s="98" t="n"/>
      <c r="D72" s="98" t="n"/>
      <c r="E72" s="98" t="n"/>
      <c r="F72" s="98" t="n"/>
      <c r="G72" s="98" t="n"/>
      <c r="H72" s="98" t="n"/>
      <c r="I72" s="98" t="n"/>
      <c r="J72" s="98" t="n"/>
      <c r="K72" s="98" t="n"/>
      <c r="L72" s="98" t="n"/>
      <c r="M72" s="98" t="n"/>
      <c r="N72" s="98" t="n"/>
      <c r="O72" s="98" t="n"/>
      <c r="P72" s="98" t="n"/>
      <c r="Q72" s="98" t="n"/>
      <c r="R72" s="98" t="n"/>
      <c r="S72" s="98" t="n"/>
      <c r="T72" s="98" t="n"/>
      <c r="U72" s="99" t="n"/>
      <c r="V72" s="101" t="n"/>
      <c r="W72" s="101" t="n"/>
      <c r="X72" s="101" t="n"/>
      <c r="Y72" s="101" t="n"/>
      <c r="Z72" s="101" t="n"/>
      <c r="AA72" s="101" t="n"/>
      <c r="AB72" s="101" t="n"/>
      <c r="AC72" s="101" t="n"/>
      <c r="AD72" s="101" t="n"/>
      <c r="AE72" s="101" t="n"/>
      <c r="AF72" s="101" t="n"/>
      <c r="AG72" s="101" t="n"/>
      <c r="AH72" s="101" t="n"/>
      <c r="AI72" s="101" t="n"/>
      <c r="AJ72" s="101" t="n"/>
      <c r="AK72" s="101" t="n"/>
      <c r="AL72" s="101" t="n"/>
      <c r="AM72" s="101" t="n"/>
      <c r="AN72" s="101" t="n"/>
      <c r="AO72" s="101" t="n"/>
      <c r="AP72" s="101" t="n"/>
      <c r="AQ72" s="101" t="n"/>
      <c r="AR72" s="101" t="n"/>
      <c r="AS72" s="101" t="n"/>
      <c r="AT72" s="101" t="n"/>
    </row>
    <row r="73" ht="15.5" customHeight="1">
      <c r="A73" s="98" t="n"/>
      <c r="B73" s="98" t="n"/>
      <c r="C73" s="98" t="n"/>
      <c r="D73" s="98" t="n"/>
      <c r="E73" s="98" t="n"/>
      <c r="F73" s="98" t="n"/>
      <c r="G73" s="98" t="n"/>
      <c r="H73" s="98" t="n"/>
      <c r="I73" s="98" t="n"/>
      <c r="J73" s="98" t="n"/>
      <c r="K73" s="98" t="n"/>
      <c r="L73" s="98" t="n"/>
      <c r="M73" s="98" t="n"/>
      <c r="N73" s="98" t="n"/>
      <c r="O73" s="98" t="n"/>
      <c r="P73" s="98" t="n"/>
      <c r="Q73" s="98" t="n"/>
      <c r="R73" s="98" t="n"/>
      <c r="S73" s="98" t="n"/>
      <c r="T73" s="98" t="n"/>
      <c r="U73" s="99" t="n"/>
      <c r="V73" s="101" t="n"/>
      <c r="W73" s="101" t="n"/>
      <c r="X73" s="101" t="n"/>
      <c r="Y73" s="101" t="n"/>
      <c r="Z73" s="101" t="n"/>
      <c r="AA73" s="101" t="n"/>
      <c r="AB73" s="101" t="n"/>
      <c r="AC73" s="101" t="n"/>
      <c r="AD73" s="101" t="n"/>
      <c r="AE73" s="101" t="n"/>
      <c r="AF73" s="101" t="n"/>
      <c r="AG73" s="101" t="n"/>
      <c r="AH73" s="101" t="n"/>
      <c r="AI73" s="101" t="n"/>
      <c r="AJ73" s="101" t="n"/>
      <c r="AK73" s="101" t="n"/>
      <c r="AL73" s="101" t="n"/>
      <c r="AM73" s="101" t="n"/>
      <c r="AN73" s="101" t="n"/>
      <c r="AO73" s="101" t="n"/>
      <c r="AP73" s="101" t="n"/>
      <c r="AQ73" s="101" t="n"/>
      <c r="AR73" s="101" t="n"/>
      <c r="AS73" s="101" t="n"/>
      <c r="AT73" s="101" t="n"/>
    </row>
    <row r="74" ht="15.5" customHeight="1">
      <c r="A74" s="98" t="n"/>
      <c r="B74" s="98" t="n"/>
      <c r="C74" s="98" t="n"/>
      <c r="D74" s="98" t="n"/>
      <c r="E74" s="98" t="n"/>
      <c r="F74" s="98" t="n"/>
      <c r="G74" s="98" t="n"/>
      <c r="H74" s="98" t="n"/>
      <c r="I74" s="98" t="n"/>
      <c r="J74" s="98" t="n"/>
      <c r="K74" s="98" t="n"/>
      <c r="L74" s="98" t="n"/>
      <c r="M74" s="98" t="n"/>
      <c r="N74" s="98" t="n"/>
      <c r="O74" s="98" t="n"/>
      <c r="P74" s="98" t="n"/>
      <c r="Q74" s="98" t="n"/>
      <c r="R74" s="98" t="n"/>
      <c r="S74" s="98" t="n"/>
      <c r="T74" s="98" t="n"/>
      <c r="U74" s="99" t="n"/>
      <c r="V74" s="101" t="n"/>
      <c r="W74" s="101" t="n"/>
      <c r="X74" s="101" t="n"/>
      <c r="Y74" s="101" t="n"/>
      <c r="Z74" s="101" t="n"/>
      <c r="AA74" s="101" t="n"/>
      <c r="AB74" s="101" t="n"/>
      <c r="AC74" s="101" t="n"/>
      <c r="AD74" s="101" t="n"/>
      <c r="AE74" s="101" t="n"/>
      <c r="AF74" s="101" t="n"/>
      <c r="AG74" s="101" t="n"/>
      <c r="AH74" s="101" t="n"/>
      <c r="AI74" s="101" t="n"/>
      <c r="AJ74" s="101" t="n"/>
      <c r="AK74" s="101" t="n"/>
      <c r="AL74" s="101" t="n"/>
      <c r="AM74" s="101" t="n"/>
      <c r="AN74" s="101" t="n"/>
      <c r="AO74" s="101" t="n"/>
      <c r="AP74" s="101" t="n"/>
      <c r="AQ74" s="101" t="n"/>
      <c r="AR74" s="101" t="n"/>
      <c r="AS74" s="101" t="n"/>
      <c r="AT74" s="101" t="n"/>
    </row>
    <row r="75" ht="15.5" customHeight="1">
      <c r="A75" s="98" t="n"/>
      <c r="B75" s="98" t="n"/>
      <c r="C75" s="98" t="n"/>
      <c r="D75" s="98" t="n"/>
      <c r="E75" s="98" t="n"/>
      <c r="F75" s="98" t="n"/>
      <c r="G75" s="98" t="n"/>
      <c r="H75" s="98" t="n"/>
      <c r="I75" s="98" t="n"/>
      <c r="J75" s="98" t="n"/>
      <c r="K75" s="98" t="n"/>
      <c r="L75" s="98" t="n"/>
      <c r="M75" s="98" t="n"/>
      <c r="N75" s="98" t="n"/>
      <c r="O75" s="98" t="n"/>
      <c r="P75" s="98" t="n"/>
      <c r="Q75" s="98" t="n"/>
      <c r="R75" s="98" t="n"/>
      <c r="S75" s="98" t="n"/>
      <c r="T75" s="98" t="n"/>
      <c r="U75" s="99" t="n"/>
      <c r="V75" s="101" t="n"/>
      <c r="W75" s="101" t="n"/>
      <c r="X75" s="101" t="n"/>
      <c r="Y75" s="101" t="n"/>
      <c r="Z75" s="101" t="n"/>
      <c r="AA75" s="101" t="n"/>
      <c r="AB75" s="101" t="n"/>
      <c r="AC75" s="101" t="n"/>
      <c r="AD75" s="101" t="n"/>
      <c r="AE75" s="101" t="n"/>
      <c r="AF75" s="101" t="n"/>
      <c r="AG75" s="101" t="n"/>
      <c r="AH75" s="101" t="n"/>
      <c r="AI75" s="101" t="n"/>
      <c r="AJ75" s="101" t="n"/>
      <c r="AK75" s="101" t="n"/>
      <c r="AL75" s="101" t="n"/>
      <c r="AM75" s="101" t="n"/>
      <c r="AN75" s="101" t="n"/>
      <c r="AO75" s="101" t="n"/>
      <c r="AP75" s="101" t="n"/>
      <c r="AQ75" s="101" t="n"/>
      <c r="AR75" s="101" t="n"/>
      <c r="AS75" s="101" t="n"/>
      <c r="AT75" s="101" t="n"/>
    </row>
    <row r="76" ht="15.5" customHeight="1">
      <c r="A76" s="98" t="n"/>
      <c r="B76" s="98" t="n"/>
      <c r="C76" s="98" t="n"/>
      <c r="D76" s="98" t="n"/>
      <c r="E76" s="98" t="n"/>
      <c r="F76" s="98" t="n"/>
      <c r="G76" s="98" t="n"/>
      <c r="H76" s="98" t="n"/>
      <c r="I76" s="98" t="n"/>
      <c r="J76" s="98" t="n"/>
      <c r="K76" s="98" t="n"/>
      <c r="L76" s="98" t="n"/>
      <c r="M76" s="98" t="n"/>
      <c r="N76" s="98" t="n"/>
      <c r="O76" s="98" t="n"/>
      <c r="P76" s="98" t="n"/>
      <c r="Q76" s="98" t="n"/>
      <c r="R76" s="98" t="n"/>
      <c r="S76" s="98" t="n"/>
      <c r="T76" s="98" t="n"/>
      <c r="U76" s="99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  <c r="AM76" s="101" t="n"/>
      <c r="AN76" s="101" t="n"/>
      <c r="AO76" s="101" t="n"/>
      <c r="AP76" s="101" t="n"/>
      <c r="AQ76" s="101" t="n"/>
      <c r="AR76" s="101" t="n"/>
      <c r="AS76" s="101" t="n"/>
      <c r="AT76" s="101" t="n"/>
    </row>
    <row r="77" ht="15.5" customHeight="1">
      <c r="A77" s="98" t="n"/>
      <c r="B77" s="98" t="n"/>
      <c r="C77" s="98" t="n"/>
      <c r="D77" s="98" t="n"/>
      <c r="E77" s="98" t="n"/>
      <c r="F77" s="98" t="n"/>
      <c r="G77" s="98" t="n"/>
      <c r="H77" s="98" t="n"/>
      <c r="I77" s="98" t="n"/>
      <c r="J77" s="98" t="n"/>
      <c r="K77" s="98" t="n"/>
      <c r="L77" s="98" t="n"/>
      <c r="M77" s="98" t="n"/>
      <c r="N77" s="98" t="n"/>
      <c r="O77" s="98" t="n"/>
      <c r="P77" s="98" t="n"/>
      <c r="Q77" s="98" t="n"/>
      <c r="R77" s="98" t="n"/>
      <c r="S77" s="98" t="n"/>
      <c r="T77" s="98" t="n"/>
      <c r="U77" s="99" t="n"/>
      <c r="V77" s="101" t="n"/>
      <c r="W77" s="101" t="n"/>
      <c r="X77" s="101" t="n"/>
      <c r="Y77" s="101" t="n"/>
      <c r="Z77" s="101" t="n"/>
      <c r="AA77" s="101" t="n"/>
      <c r="AB77" s="101" t="n"/>
      <c r="AC77" s="101" t="n"/>
      <c r="AD77" s="101" t="n"/>
      <c r="AE77" s="101" t="n"/>
      <c r="AF77" s="101" t="n"/>
      <c r="AG77" s="101" t="n"/>
      <c r="AH77" s="101" t="n"/>
      <c r="AI77" s="101" t="n"/>
      <c r="AJ77" s="101" t="n"/>
      <c r="AK77" s="101" t="n"/>
      <c r="AL77" s="101" t="n"/>
      <c r="AM77" s="101" t="n"/>
      <c r="AN77" s="101" t="n"/>
      <c r="AO77" s="101" t="n"/>
      <c r="AP77" s="101" t="n"/>
      <c r="AQ77" s="101" t="n"/>
      <c r="AR77" s="101" t="n"/>
      <c r="AS77" s="101" t="n"/>
      <c r="AT77" s="101" t="n"/>
    </row>
    <row r="78" ht="15.5" customHeight="1">
      <c r="A78" s="98" t="n"/>
      <c r="B78" s="98" t="n"/>
      <c r="C78" s="98" t="n"/>
      <c r="D78" s="98" t="n"/>
      <c r="E78" s="98" t="n"/>
      <c r="F78" s="98" t="n"/>
      <c r="G78" s="98" t="n"/>
      <c r="H78" s="98" t="n"/>
      <c r="I78" s="98" t="n"/>
      <c r="J78" s="98" t="n"/>
      <c r="K78" s="98" t="n"/>
      <c r="L78" s="98" t="n"/>
      <c r="M78" s="98" t="n"/>
      <c r="N78" s="98" t="n"/>
      <c r="O78" s="98" t="n"/>
      <c r="P78" s="98" t="n"/>
      <c r="Q78" s="98" t="n"/>
      <c r="R78" s="98" t="n"/>
      <c r="S78" s="98" t="n"/>
      <c r="T78" s="98" t="n"/>
      <c r="U78" s="99" t="n"/>
      <c r="V78" s="101" t="n"/>
      <c r="W78" s="101" t="n"/>
      <c r="X78" s="101" t="n"/>
      <c r="Y78" s="101" t="n"/>
      <c r="Z78" s="101" t="n"/>
      <c r="AA78" s="101" t="n"/>
      <c r="AB78" s="101" t="n"/>
      <c r="AC78" s="101" t="n"/>
      <c r="AD78" s="101" t="n"/>
      <c r="AE78" s="101" t="n"/>
      <c r="AF78" s="101" t="n"/>
      <c r="AG78" s="101" t="n"/>
      <c r="AH78" s="101" t="n"/>
      <c r="AI78" s="101" t="n"/>
      <c r="AJ78" s="101" t="n"/>
      <c r="AK78" s="101" t="n"/>
      <c r="AL78" s="101" t="n"/>
      <c r="AM78" s="101" t="n"/>
      <c r="AN78" s="101" t="n"/>
      <c r="AO78" s="101" t="n"/>
      <c r="AP78" s="101" t="n"/>
      <c r="AQ78" s="101" t="n"/>
      <c r="AR78" s="101" t="n"/>
      <c r="AS78" s="101" t="n"/>
      <c r="AT78" s="101" t="n"/>
    </row>
    <row r="79" ht="15.5" customHeight="1">
      <c r="A79" s="98" t="n"/>
      <c r="B79" s="98" t="n"/>
      <c r="C79" s="98" t="n"/>
      <c r="D79" s="98" t="n"/>
      <c r="E79" s="98" t="n"/>
      <c r="F79" s="98" t="n"/>
      <c r="G79" s="98" t="n"/>
      <c r="H79" s="98" t="n"/>
      <c r="I79" s="98" t="n"/>
      <c r="J79" s="98" t="n"/>
      <c r="K79" s="98" t="n"/>
      <c r="L79" s="98" t="n"/>
      <c r="M79" s="98" t="n"/>
      <c r="N79" s="98" t="n"/>
      <c r="O79" s="98" t="n"/>
      <c r="P79" s="98" t="n"/>
      <c r="Q79" s="98" t="n"/>
      <c r="R79" s="98" t="n"/>
      <c r="S79" s="98" t="n"/>
      <c r="T79" s="98" t="n"/>
      <c r="U79" s="99" t="n"/>
      <c r="V79" s="101" t="n"/>
      <c r="W79" s="101" t="n"/>
      <c r="X79" s="101" t="n"/>
      <c r="Y79" s="101" t="n"/>
      <c r="Z79" s="101" t="n"/>
      <c r="AA79" s="101" t="n"/>
      <c r="AB79" s="101" t="n"/>
      <c r="AC79" s="101" t="n"/>
      <c r="AD79" s="101" t="n"/>
      <c r="AE79" s="101" t="n"/>
      <c r="AF79" s="101" t="n"/>
      <c r="AG79" s="101" t="n"/>
      <c r="AH79" s="101" t="n"/>
      <c r="AI79" s="101" t="n"/>
      <c r="AJ79" s="101" t="n"/>
      <c r="AK79" s="101" t="n"/>
      <c r="AL79" s="101" t="n"/>
      <c r="AM79" s="101" t="n"/>
      <c r="AN79" s="101" t="n"/>
      <c r="AO79" s="101" t="n"/>
      <c r="AP79" s="101" t="n"/>
      <c r="AQ79" s="101" t="n"/>
      <c r="AR79" s="101" t="n"/>
      <c r="AS79" s="101" t="n"/>
      <c r="AT79" s="101" t="n"/>
    </row>
    <row r="80" ht="15.5" customHeight="1">
      <c r="A80" s="98" t="n"/>
      <c r="B80" s="98" t="n"/>
      <c r="C80" s="98" t="n"/>
      <c r="D80" s="98" t="n"/>
      <c r="E80" s="98" t="n"/>
      <c r="F80" s="98" t="n"/>
      <c r="G80" s="98" t="n"/>
      <c r="H80" s="98" t="n"/>
      <c r="I80" s="98" t="n"/>
      <c r="J80" s="98" t="n"/>
      <c r="K80" s="98" t="n"/>
      <c r="L80" s="98" t="n"/>
      <c r="M80" s="98" t="n"/>
      <c r="N80" s="98" t="n"/>
      <c r="O80" s="98" t="n"/>
      <c r="P80" s="98" t="n"/>
      <c r="Q80" s="98" t="n"/>
      <c r="R80" s="98" t="n"/>
      <c r="S80" s="98" t="n"/>
      <c r="T80" s="98" t="n"/>
      <c r="U80" s="99" t="n"/>
      <c r="V80" s="101" t="n"/>
      <c r="W80" s="101" t="n"/>
      <c r="X80" s="101" t="n"/>
      <c r="Y80" s="101" t="n"/>
      <c r="Z80" s="101" t="n"/>
      <c r="AA80" s="101" t="n"/>
      <c r="AB80" s="101" t="n"/>
      <c r="AC80" s="101" t="n"/>
      <c r="AD80" s="101" t="n"/>
      <c r="AE80" s="101" t="n"/>
      <c r="AF80" s="101" t="n"/>
      <c r="AG80" s="101" t="n"/>
      <c r="AH80" s="101" t="n"/>
      <c r="AI80" s="101" t="n"/>
      <c r="AJ80" s="101" t="n"/>
      <c r="AK80" s="101" t="n"/>
      <c r="AL80" s="101" t="n"/>
      <c r="AM80" s="101" t="n"/>
      <c r="AN80" s="101" t="n"/>
      <c r="AO80" s="101" t="n"/>
      <c r="AP80" s="101" t="n"/>
      <c r="AQ80" s="101" t="n"/>
      <c r="AR80" s="101" t="n"/>
      <c r="AS80" s="101" t="n"/>
      <c r="AT80" s="101" t="n"/>
    </row>
    <row r="81" ht="15.5" customHeight="1">
      <c r="A81" s="98" t="n"/>
      <c r="B81" s="98" t="n"/>
      <c r="C81" s="98" t="n"/>
      <c r="D81" s="98" t="n"/>
      <c r="E81" s="98" t="n"/>
      <c r="F81" s="98" t="n"/>
      <c r="G81" s="98" t="n"/>
      <c r="H81" s="98" t="n"/>
      <c r="I81" s="98" t="n"/>
      <c r="J81" s="98" t="n"/>
      <c r="K81" s="98" t="n"/>
      <c r="L81" s="98" t="n"/>
      <c r="M81" s="98" t="n"/>
      <c r="N81" s="98" t="n"/>
      <c r="O81" s="98" t="n"/>
      <c r="P81" s="98" t="n"/>
      <c r="Q81" s="98" t="n"/>
      <c r="R81" s="98" t="n"/>
      <c r="S81" s="98" t="n"/>
      <c r="T81" s="98" t="n"/>
      <c r="U81" s="99" t="n"/>
      <c r="V81" s="101" t="n"/>
      <c r="W81" s="101" t="n"/>
      <c r="X81" s="101" t="n"/>
      <c r="Y81" s="101" t="n"/>
      <c r="Z81" s="101" t="n"/>
      <c r="AA81" s="101" t="n"/>
      <c r="AB81" s="101" t="n"/>
      <c r="AC81" s="101" t="n"/>
      <c r="AD81" s="101" t="n"/>
      <c r="AE81" s="101" t="n"/>
      <c r="AF81" s="101" t="n"/>
      <c r="AG81" s="101" t="n"/>
      <c r="AH81" s="101" t="n"/>
      <c r="AI81" s="101" t="n"/>
      <c r="AJ81" s="101" t="n"/>
      <c r="AK81" s="101" t="n"/>
      <c r="AL81" s="101" t="n"/>
      <c r="AM81" s="101" t="n"/>
      <c r="AN81" s="101" t="n"/>
      <c r="AO81" s="101" t="n"/>
      <c r="AP81" s="101" t="n"/>
      <c r="AQ81" s="101" t="n"/>
      <c r="AR81" s="101" t="n"/>
      <c r="AS81" s="101" t="n"/>
      <c r="AT81" s="101" t="n"/>
    </row>
    <row r="82" ht="15.5" customHeight="1">
      <c r="A82" s="98" t="n"/>
      <c r="B82" s="98" t="n"/>
      <c r="C82" s="98" t="n"/>
      <c r="D82" s="98" t="n"/>
      <c r="E82" s="98" t="n"/>
      <c r="F82" s="98" t="n"/>
      <c r="G82" s="98" t="n"/>
      <c r="H82" s="98" t="n"/>
      <c r="I82" s="98" t="n"/>
      <c r="J82" s="98" t="n"/>
      <c r="K82" s="98" t="n"/>
      <c r="L82" s="98" t="n"/>
      <c r="M82" s="98" t="n"/>
      <c r="N82" s="98" t="n"/>
      <c r="O82" s="98" t="n"/>
      <c r="P82" s="98" t="n"/>
      <c r="Q82" s="98" t="n"/>
      <c r="R82" s="98" t="n"/>
      <c r="S82" s="98" t="n"/>
      <c r="T82" s="98" t="n"/>
      <c r="U82" s="99" t="n"/>
      <c r="V82" s="101" t="n"/>
      <c r="W82" s="101" t="n"/>
      <c r="X82" s="101" t="n"/>
      <c r="Y82" s="101" t="n"/>
      <c r="Z82" s="101" t="n"/>
      <c r="AA82" s="101" t="n"/>
      <c r="AB82" s="101" t="n"/>
      <c r="AC82" s="101" t="n"/>
      <c r="AD82" s="101" t="n"/>
      <c r="AE82" s="101" t="n"/>
      <c r="AF82" s="101" t="n"/>
      <c r="AG82" s="101" t="n"/>
      <c r="AH82" s="101" t="n"/>
      <c r="AI82" s="101" t="n"/>
      <c r="AJ82" s="101" t="n"/>
      <c r="AK82" s="101" t="n"/>
      <c r="AL82" s="101" t="n"/>
      <c r="AM82" s="101" t="n"/>
      <c r="AN82" s="101" t="n"/>
      <c r="AO82" s="101" t="n"/>
      <c r="AP82" s="101" t="n"/>
      <c r="AQ82" s="101" t="n"/>
      <c r="AR82" s="101" t="n"/>
      <c r="AS82" s="101" t="n"/>
      <c r="AT82" s="101" t="n"/>
    </row>
    <row r="83" ht="15.5" customHeight="1">
      <c r="A83" s="98" t="n"/>
      <c r="B83" s="98" t="n"/>
      <c r="C83" s="98" t="n"/>
      <c r="D83" s="98" t="n"/>
      <c r="E83" s="98" t="n"/>
      <c r="F83" s="98" t="n"/>
      <c r="G83" s="98" t="n"/>
      <c r="H83" s="98" t="n"/>
      <c r="I83" s="98" t="n"/>
      <c r="J83" s="98" t="n"/>
      <c r="K83" s="98" t="n"/>
      <c r="L83" s="98" t="n"/>
      <c r="M83" s="98" t="n"/>
      <c r="N83" s="98" t="n"/>
      <c r="O83" s="98" t="n"/>
      <c r="P83" s="98" t="n"/>
      <c r="Q83" s="98" t="n"/>
      <c r="R83" s="98" t="n"/>
      <c r="S83" s="98" t="n"/>
      <c r="T83" s="98" t="n"/>
      <c r="U83" s="99" t="n"/>
      <c r="V83" s="101" t="n"/>
      <c r="W83" s="101" t="n"/>
      <c r="X83" s="101" t="n"/>
      <c r="Y83" s="101" t="n"/>
      <c r="Z83" s="101" t="n"/>
      <c r="AA83" s="101" t="n"/>
      <c r="AB83" s="101" t="n"/>
      <c r="AC83" s="101" t="n"/>
      <c r="AD83" s="101" t="n"/>
      <c r="AE83" s="101" t="n"/>
      <c r="AF83" s="101" t="n"/>
      <c r="AG83" s="101" t="n"/>
      <c r="AH83" s="101" t="n"/>
      <c r="AI83" s="101" t="n"/>
      <c r="AJ83" s="101" t="n"/>
      <c r="AK83" s="101" t="n"/>
      <c r="AL83" s="101" t="n"/>
      <c r="AM83" s="101" t="n"/>
      <c r="AN83" s="101" t="n"/>
      <c r="AO83" s="101" t="n"/>
      <c r="AP83" s="101" t="n"/>
      <c r="AQ83" s="101" t="n"/>
      <c r="AR83" s="101" t="n"/>
      <c r="AS83" s="101" t="n"/>
      <c r="AT83" s="101" t="n"/>
    </row>
    <row r="84" ht="15.5" customHeight="1">
      <c r="A84" s="98" t="n"/>
      <c r="B84" s="98" t="n"/>
      <c r="C84" s="98" t="n"/>
      <c r="D84" s="98" t="n"/>
      <c r="E84" s="98" t="n"/>
      <c r="F84" s="98" t="n"/>
      <c r="G84" s="98" t="n"/>
      <c r="H84" s="98" t="n"/>
      <c r="I84" s="98" t="n"/>
      <c r="J84" s="98" t="n"/>
      <c r="K84" s="98" t="n"/>
      <c r="L84" s="98" t="n"/>
      <c r="M84" s="98" t="n"/>
      <c r="N84" s="98" t="n"/>
      <c r="O84" s="98" t="n"/>
      <c r="P84" s="98" t="n"/>
      <c r="Q84" s="98" t="n"/>
      <c r="R84" s="98" t="n"/>
      <c r="S84" s="98" t="n"/>
      <c r="T84" s="98" t="n"/>
      <c r="U84" s="99" t="n"/>
      <c r="V84" s="101" t="n"/>
      <c r="W84" s="101" t="n"/>
      <c r="X84" s="101" t="n"/>
      <c r="Y84" s="101" t="n"/>
      <c r="Z84" s="101" t="n"/>
      <c r="AA84" s="101" t="n"/>
      <c r="AB84" s="101" t="n"/>
      <c r="AC84" s="101" t="n"/>
      <c r="AD84" s="101" t="n"/>
      <c r="AE84" s="101" t="n"/>
      <c r="AF84" s="101" t="n"/>
      <c r="AG84" s="101" t="n"/>
      <c r="AH84" s="101" t="n"/>
      <c r="AI84" s="101" t="n"/>
      <c r="AJ84" s="101" t="n"/>
      <c r="AK84" s="101" t="n"/>
      <c r="AL84" s="101" t="n"/>
      <c r="AM84" s="101" t="n"/>
      <c r="AN84" s="101" t="n"/>
      <c r="AO84" s="101" t="n"/>
      <c r="AP84" s="101" t="n"/>
      <c r="AQ84" s="101" t="n"/>
      <c r="AR84" s="101" t="n"/>
      <c r="AS84" s="101" t="n"/>
      <c r="AT84" s="101" t="n"/>
    </row>
    <row r="85" ht="15.5" customHeight="1">
      <c r="A85" s="98" t="n"/>
      <c r="B85" s="98" t="n"/>
      <c r="C85" s="98" t="n"/>
      <c r="D85" s="98" t="n"/>
      <c r="E85" s="98" t="n"/>
      <c r="F85" s="98" t="n"/>
      <c r="G85" s="98" t="n"/>
      <c r="H85" s="98" t="n"/>
      <c r="I85" s="98" t="n"/>
      <c r="J85" s="98" t="n"/>
      <c r="K85" s="98" t="n"/>
      <c r="L85" s="98" t="n"/>
      <c r="M85" s="98" t="n"/>
      <c r="N85" s="98" t="n"/>
      <c r="O85" s="98" t="n"/>
      <c r="P85" s="98" t="n"/>
      <c r="Q85" s="98" t="n"/>
      <c r="R85" s="98" t="n"/>
      <c r="S85" s="98" t="n"/>
      <c r="T85" s="98" t="n"/>
      <c r="U85" s="99" t="n"/>
      <c r="V85" s="101" t="n"/>
      <c r="W85" s="101" t="n"/>
      <c r="X85" s="101" t="n"/>
      <c r="Y85" s="101" t="n"/>
      <c r="Z85" s="101" t="n"/>
      <c r="AA85" s="101" t="n"/>
      <c r="AB85" s="101" t="n"/>
      <c r="AC85" s="101" t="n"/>
      <c r="AD85" s="101" t="n"/>
      <c r="AE85" s="101" t="n"/>
      <c r="AF85" s="101" t="n"/>
      <c r="AG85" s="101" t="n"/>
      <c r="AH85" s="101" t="n"/>
      <c r="AI85" s="101" t="n"/>
      <c r="AJ85" s="101" t="n"/>
      <c r="AK85" s="101" t="n"/>
      <c r="AL85" s="101" t="n"/>
      <c r="AM85" s="101" t="n"/>
      <c r="AN85" s="101" t="n"/>
      <c r="AO85" s="101" t="n"/>
      <c r="AP85" s="101" t="n"/>
      <c r="AQ85" s="101" t="n"/>
      <c r="AR85" s="101" t="n"/>
      <c r="AS85" s="101" t="n"/>
      <c r="AT85" s="101" t="n"/>
    </row>
    <row r="86" ht="15.5" customHeight="1">
      <c r="A86" s="98" t="n"/>
      <c r="B86" s="98" t="n"/>
      <c r="C86" s="98" t="n"/>
      <c r="D86" s="98" t="n"/>
      <c r="E86" s="98" t="n"/>
      <c r="F86" s="98" t="n"/>
      <c r="G86" s="98" t="n"/>
      <c r="H86" s="98" t="n"/>
      <c r="I86" s="98" t="n"/>
      <c r="J86" s="98" t="n"/>
      <c r="K86" s="98" t="n"/>
      <c r="L86" s="98" t="n"/>
      <c r="M86" s="98" t="n"/>
      <c r="N86" s="98" t="n"/>
      <c r="O86" s="98" t="n"/>
      <c r="P86" s="98" t="n"/>
      <c r="Q86" s="98" t="n"/>
      <c r="R86" s="98" t="n"/>
      <c r="S86" s="98" t="n"/>
      <c r="T86" s="98" t="n"/>
      <c r="U86" s="99" t="n"/>
      <c r="V86" s="101" t="n"/>
      <c r="W86" s="101" t="n"/>
      <c r="X86" s="101" t="n"/>
      <c r="Y86" s="101" t="n"/>
      <c r="Z86" s="101" t="n"/>
      <c r="AA86" s="101" t="n"/>
      <c r="AB86" s="101" t="n"/>
      <c r="AC86" s="101" t="n"/>
      <c r="AD86" s="101" t="n"/>
      <c r="AE86" s="101" t="n"/>
      <c r="AF86" s="101" t="n"/>
      <c r="AG86" s="101" t="n"/>
      <c r="AH86" s="101" t="n"/>
      <c r="AI86" s="101" t="n"/>
      <c r="AJ86" s="101" t="n"/>
      <c r="AK86" s="101" t="n"/>
      <c r="AL86" s="101" t="n"/>
      <c r="AM86" s="101" t="n"/>
      <c r="AN86" s="101" t="n"/>
      <c r="AO86" s="101" t="n"/>
      <c r="AP86" s="101" t="n"/>
      <c r="AQ86" s="101" t="n"/>
      <c r="AR86" s="101" t="n"/>
      <c r="AS86" s="101" t="n"/>
      <c r="AT86" s="101" t="n"/>
    </row>
    <row r="87" ht="15.5" customHeight="1">
      <c r="A87" s="103" t="n"/>
      <c r="B87" s="103" t="n"/>
      <c r="C87" s="103" t="n"/>
      <c r="D87" s="103" t="n"/>
      <c r="E87" s="103" t="n"/>
      <c r="F87" s="103" t="n"/>
      <c r="G87" s="103" t="n"/>
      <c r="H87" s="103" t="n"/>
      <c r="I87" s="103" t="n"/>
      <c r="J87" s="103" t="n"/>
      <c r="K87" s="103" t="n"/>
      <c r="L87" s="103" t="n"/>
      <c r="M87" s="103" t="n"/>
      <c r="N87" s="103" t="n"/>
      <c r="O87" s="103" t="n"/>
      <c r="P87" s="103" t="n"/>
      <c r="Q87" s="103" t="n"/>
      <c r="R87" s="103" t="n"/>
      <c r="S87" s="103" t="n"/>
      <c r="T87" s="103" t="n"/>
      <c r="U87" s="104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  <c r="AL87" s="101" t="n"/>
      <c r="AM87" s="101" t="n"/>
      <c r="AN87" s="101" t="n"/>
      <c r="AO87" s="101" t="n"/>
      <c r="AP87" s="101" t="n"/>
      <c r="AQ87" s="101" t="n"/>
      <c r="AR87" s="101" t="n"/>
      <c r="AS87" s="101" t="n"/>
      <c r="AT87" s="101" t="n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</sheetData>
  <mergeCells count="357">
    <mergeCell ref="I54:K54"/>
    <mergeCell ref="S14:U14"/>
    <mergeCell ref="A51:B51"/>
    <mergeCell ref="I56:K56"/>
    <mergeCell ref="AF30:AH30"/>
    <mergeCell ref="P44:R45"/>
    <mergeCell ref="A24:D24"/>
    <mergeCell ref="AR20:AT22"/>
    <mergeCell ref="A33:B33"/>
    <mergeCell ref="I59:K59"/>
    <mergeCell ref="I34:K34"/>
    <mergeCell ref="I49:K49"/>
    <mergeCell ref="P29:U29"/>
    <mergeCell ref="AI26:AK27"/>
    <mergeCell ref="I36:K36"/>
    <mergeCell ref="AC26:AE27"/>
    <mergeCell ref="E53:F53"/>
    <mergeCell ref="A1:U1"/>
    <mergeCell ref="G59:H59"/>
    <mergeCell ref="S20:U21"/>
    <mergeCell ref="A30:B30"/>
    <mergeCell ref="A59:B59"/>
    <mergeCell ref="E55:F55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D8:M8"/>
    <mergeCell ref="W11:Z11"/>
    <mergeCell ref="L47:M47"/>
    <mergeCell ref="S34:U34"/>
    <mergeCell ref="AF28:AH29"/>
    <mergeCell ref="I52:K52"/>
    <mergeCell ref="AF32:AH32"/>
    <mergeCell ref="I39:K39"/>
    <mergeCell ref="AB9:AC9"/>
    <mergeCell ref="AR12:AT14"/>
    <mergeCell ref="A55:B55"/>
    <mergeCell ref="P33:R33"/>
    <mergeCell ref="AR23:AT24"/>
    <mergeCell ref="L58:M58"/>
    <mergeCell ref="BG28:BI28"/>
    <mergeCell ref="AB11:AC11"/>
    <mergeCell ref="L50:M50"/>
    <mergeCell ref="G51:H51"/>
    <mergeCell ref="L52:M52"/>
    <mergeCell ref="I57:K57"/>
    <mergeCell ref="C49:D49"/>
    <mergeCell ref="P59:R59"/>
    <mergeCell ref="P46:R46"/>
    <mergeCell ref="N47:O47"/>
    <mergeCell ref="AH9:AJ9"/>
    <mergeCell ref="I58:K58"/>
    <mergeCell ref="Y26:AB27"/>
    <mergeCell ref="S49:U49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P54:R54"/>
    <mergeCell ref="AF15:AH16"/>
    <mergeCell ref="I16:L16"/>
    <mergeCell ref="I18:L18"/>
    <mergeCell ref="AK11:AT11"/>
    <mergeCell ref="A44:B46"/>
    <mergeCell ref="V20:X22"/>
    <mergeCell ref="AL32:AN32"/>
    <mergeCell ref="N18:P18"/>
    <mergeCell ref="F6:G6"/>
    <mergeCell ref="N51:O51"/>
    <mergeCell ref="C28:E29"/>
    <mergeCell ref="S12:U13"/>
    <mergeCell ref="E38:F38"/>
    <mergeCell ref="C47:D47"/>
    <mergeCell ref="S53:U53"/>
    <mergeCell ref="G38:H38"/>
    <mergeCell ref="P57:R57"/>
    <mergeCell ref="A16:H16"/>
    <mergeCell ref="A32:U32"/>
    <mergeCell ref="C40:D40"/>
    <mergeCell ref="E40:F40"/>
    <mergeCell ref="S55:U55"/>
    <mergeCell ref="AO20:AQ22"/>
    <mergeCell ref="A18:H18"/>
    <mergeCell ref="AO28:AQ29"/>
    <mergeCell ref="G33:H33"/>
    <mergeCell ref="AO15:AQ16"/>
    <mergeCell ref="A22:H22"/>
    <mergeCell ref="G35:H35"/>
    <mergeCell ref="S58:U58"/>
    <mergeCell ref="C53:D53"/>
    <mergeCell ref="AI18:AK19"/>
    <mergeCell ref="N24:P25"/>
    <mergeCell ref="K28:M29"/>
    <mergeCell ref="N14:P14"/>
    <mergeCell ref="AF12:AH14"/>
    <mergeCell ref="C59:D59"/>
    <mergeCell ref="V23:X24"/>
    <mergeCell ref="A61:U62"/>
    <mergeCell ref="E59:F59"/>
    <mergeCell ref="A28:B29"/>
    <mergeCell ref="E46:F46"/>
    <mergeCell ref="A57:B57"/>
    <mergeCell ref="Y30:AB30"/>
    <mergeCell ref="AO18:AQ19"/>
    <mergeCell ref="C48:D48"/>
    <mergeCell ref="AC32:AE32"/>
    <mergeCell ref="E54:F54"/>
    <mergeCell ref="G54:H54"/>
    <mergeCell ref="W31:Z31"/>
    <mergeCell ref="E41:F41"/>
    <mergeCell ref="G41:H41"/>
    <mergeCell ref="V26:X27"/>
    <mergeCell ref="S48:U48"/>
    <mergeCell ref="E56:F56"/>
    <mergeCell ref="AC12:AE14"/>
    <mergeCell ref="G56:H56"/>
    <mergeCell ref="G36:H36"/>
    <mergeCell ref="L37:M37"/>
    <mergeCell ref="N37:O37"/>
    <mergeCell ref="AR30:AT30"/>
    <mergeCell ref="AL15:AN16"/>
    <mergeCell ref="A42:U42"/>
    <mergeCell ref="K6:M6"/>
    <mergeCell ref="P58:R58"/>
    <mergeCell ref="A68:U68"/>
    <mergeCell ref="A47:B47"/>
    <mergeCell ref="S51:U51"/>
    <mergeCell ref="F24:I24"/>
    <mergeCell ref="A14:H14"/>
    <mergeCell ref="I22:L22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I48:K48"/>
    <mergeCell ref="C51:D51"/>
    <mergeCell ref="S22:U22"/>
    <mergeCell ref="C30:E30"/>
    <mergeCell ref="N59:O59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BJ28:BL28"/>
    <mergeCell ref="AO23:AQ24"/>
    <mergeCell ref="G53:H53"/>
    <mergeCell ref="P47:R47"/>
    <mergeCell ref="AL12:AN14"/>
    <mergeCell ref="AL20:AN22"/>
    <mergeCell ref="L51:M51"/>
    <mergeCell ref="N57:O57"/>
    <mergeCell ref="S47:U47"/>
    <mergeCell ref="S59:U59"/>
    <mergeCell ref="P50:R50"/>
    <mergeCell ref="P52:R52"/>
    <mergeCell ref="I14:L14"/>
    <mergeCell ref="Q9:U10"/>
    <mergeCell ref="O8:U8"/>
    <mergeCell ref="AI32:AK32"/>
    <mergeCell ref="A54:B54"/>
    <mergeCell ref="V18:X19"/>
    <mergeCell ref="C54:D54"/>
    <mergeCell ref="C41:D41"/>
    <mergeCell ref="L39:M39"/>
    <mergeCell ref="A56:B56"/>
    <mergeCell ref="N39:O39"/>
    <mergeCell ref="C56:D56"/>
    <mergeCell ref="N12:P13"/>
    <mergeCell ref="E34:F34"/>
    <mergeCell ref="G34:H34"/>
    <mergeCell ref="S54:U54"/>
    <mergeCell ref="E49:F49"/>
    <mergeCell ref="C36:D36"/>
    <mergeCell ref="R30:U30"/>
    <mergeCell ref="E36:F36"/>
    <mergeCell ref="P55:R55"/>
    <mergeCell ref="S56:U56"/>
    <mergeCell ref="AR15:AT16"/>
    <mergeCell ref="AL28:AN29"/>
    <mergeCell ref="AL23:AN24"/>
    <mergeCell ref="I37:K37"/>
    <mergeCell ref="N50:O50"/>
    <mergeCell ref="I20:L20"/>
    <mergeCell ref="G40:H40"/>
    <mergeCell ref="A12:L12"/>
    <mergeCell ref="AI20:AK22"/>
    <mergeCell ref="F30:G30"/>
    <mergeCell ref="P53:R53"/>
    <mergeCell ref="G49:H49"/>
    <mergeCell ref="A43:U43"/>
    <mergeCell ref="Y28:AB29"/>
    <mergeCell ref="L44:M46"/>
    <mergeCell ref="N44:O46"/>
    <mergeCell ref="A20:H20"/>
    <mergeCell ref="AL18:AN19"/>
    <mergeCell ref="A26:D26"/>
    <mergeCell ref="C57:D57"/>
    <mergeCell ref="S18:U18"/>
    <mergeCell ref="Y23:AB24"/>
    <mergeCell ref="N55:O55"/>
    <mergeCell ref="E50:F50"/>
    <mergeCell ref="S16:U17"/>
    <mergeCell ref="S57:U57"/>
    <mergeCell ref="C58:D58"/>
    <mergeCell ref="P48:R48"/>
    <mergeCell ref="E52:F52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AI28:AK29"/>
    <mergeCell ref="L35:M35"/>
    <mergeCell ref="I40:K40"/>
    <mergeCell ref="Y18:AB19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G55:H55"/>
    <mergeCell ref="L56:M56"/>
    <mergeCell ref="L34:M34"/>
    <mergeCell ref="N34:O34"/>
    <mergeCell ref="G47:H47"/>
    <mergeCell ref="L49:M49"/>
    <mergeCell ref="Y20:AB22"/>
    <mergeCell ref="N49:O49"/>
    <mergeCell ref="L36:M36"/>
    <mergeCell ref="N36:O36"/>
  </mergeCells>
  <dataValidations count="15">
    <dataValidation sqref="C37:D37 C47:D59" showDropDown="0" showInputMessage="1" showErrorMessage="1" allowBlank="0" type="decimal">
      <formula1>-1</formula1>
      <formula2>100</formula2>
    </dataValidation>
    <dataValidation sqref="N37:O37 N47 N48:O59" showDropDown="0" showInputMessage="1" showErrorMessage="1" allowBlank="0" type="decimal">
      <formula1>0</formula1>
      <formula2>50</formula2>
    </dataValidation>
    <dataValidation sqref="G37:H37 G47:H59" showDropDown="0" showInputMessage="1" showErrorMessage="1" allowBlank="0" type="decimal">
      <formula1>-2500</formula1>
      <formula2>2500</formula2>
    </dataValidation>
    <dataValidation sqref="S47:U59" showDropDown="0" showInputMessage="1" showErrorMessage="1" allowBlank="0" type="textLength">
      <formula1>4</formula1>
      <formula2>20</formula2>
    </dataValidation>
    <dataValidation sqref="L37 L47:L59" showDropDown="0" showInputMessage="1" showErrorMessage="1" allowBlank="0" type="decimal">
      <formula1>0</formula1>
      <formula2>14</formula2>
    </dataValidation>
    <dataValidation sqref="I37:K37 I47:K59" showDropDown="0" showInputMessage="1" showErrorMessage="1" allowBlank="0" type="decimal">
      <formula1>-1</formula1>
      <formula2>50</formula2>
    </dataValidation>
    <dataValidation sqref="P46:R46" showDropDown="0" showInputMessage="1" showErrorMessage="1" allowBlank="0" type="whole">
      <formula1>1</formula1>
      <formula2>5</formula2>
    </dataValidation>
    <dataValidation sqref="A30 C30" showDropDown="0" showInputMessage="1" showErrorMessage="1" allowBlank="0" type="textLength">
      <formula1>2</formula1>
      <formula2>20</formula2>
    </dataValidation>
    <dataValidation sqref="P30:Q30" showDropDown="0" showInputMessage="1" showErrorMessage="1" allowBlank="0" type="whole">
      <formula1>0</formula1>
      <formula2>3</formula2>
    </dataValidation>
    <dataValidation sqref="C6:D6" showDropDown="0" showInputMessage="1" showErrorMessage="1" allowBlank="0" type="date" operator="greaterThan">
      <formula1>43709</formula1>
    </dataValidation>
    <dataValidation sqref="E46:F46" showDropDown="0" showInputMessage="1" showErrorMessage="1" allowBlank="0" type="whole">
      <formula1>1</formula1>
      <formula2>2</formula2>
    </dataValidation>
    <dataValidation sqref="H30 K30" showDropDown="0" showInputMessage="1" showErrorMessage="1" allowBlank="0" type="time">
      <formula1>0</formula1>
      <formula2>0.999305555555556</formula2>
    </dataValidation>
    <dataValidation sqref="F30:G30" showDropDown="0" showInputMessage="1" showErrorMessage="1" allowBlank="0" type="decimal">
      <formula1>0.05</formula1>
      <formula2>0.25</formula2>
    </dataValidation>
    <dataValidation sqref="N14" showDropDown="0" showInputMessage="1" showErrorMessage="1" allowBlank="0" type="whole">
      <formula1>3</formula1>
      <formula2>1000</formula2>
    </dataValidation>
    <dataValidation sqref="F26" showDropDown="0" showInputMessage="1" showErrorMessage="1" allowBlank="0" type="list">
      <formula1>$P$39:$P$40</formula1>
    </dataValidation>
  </dataValidations>
  <printOptions horizontalCentered="1" verticalCentered="1"/>
  <pageMargins left="0" right="0" top="0" bottom="0" header="0" footer="0"/>
  <pageSetup orientation="landscape" paperSize="9" scale="55"/>
  <headerFooter>
    <oddHeader/>
    <oddFooter>&amp;L     Indicação dos parâmetros a serem analisados,mapa das instalações estão descritos no formulário SRV-FOR-0130._x000a_     Informações sobre preservação, manutenção e presença de fase livre são registradas no formulário SRV-FOR-0110&amp;C&amp;11 Página &amp;P de &amp;N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Paulo Henrique</dc:creator>
  <dcterms:created xsi:type="dcterms:W3CDTF">2022-07-04T14:21:43Z</dcterms:created>
  <dcterms:modified xsi:type="dcterms:W3CDTF">2023-09-19T17:36:29Z</dcterms:modified>
  <cp:lastModifiedBy>Henrique Canhadas</cp:lastModifiedBy>
  <cp:lastPrinted>2023-09-18T14:05:16Z</cp:lastPrinted>
</cp:coreProperties>
</file>