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4" activeTab="12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PYTHON" sheetId="7" state="visible" r:id="rId7"/>
    <sheet name="Dup-02" sheetId="8" state="visible" r:id="rId8"/>
    <sheet name="PMN-02" sheetId="9" state="visible" r:id="rId9"/>
    <sheet name="PM-06" sheetId="10" state="visible" r:id="rId10"/>
    <sheet name="PM-05" sheetId="11" state="visible" r:id="rId11"/>
    <sheet name="PM-04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7">'Dup-02'!$A$1:$AT$87</definedName>
    <definedName name="_xlnm.Print_Area" localSheetId="8">'PMN-02'!$A$1:$AT$87</definedName>
    <definedName name="_xlnm.Print_Area" localSheetId="9">'PM-06'!$A$1:$AT$87</definedName>
    <definedName name="_xlnm.Print_Area" localSheetId="10">'PM-05'!$A$1:$AT$87</definedName>
    <definedName name="_xlnm.Print_Area" localSheetId="11">'PM-04'!$A$1:$AT$87</definedName>
    <definedName name="_xlnm.Print_Area" localSheetId="12">'FINAL'!$A$1:$K$140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0.000"/>
    <numFmt numFmtId="167" formatCode="[$-F400]h:mm:ss\ AM/PM"/>
  </numFmts>
  <fonts count="23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8"/>
    </font>
    <font>
      <name val="Calibri"/>
      <family val="2"/>
      <sz val="12"/>
    </font>
    <font>
      <name val="Calibri"/>
      <family val="2"/>
      <b val="1"/>
      <sz val="12"/>
    </font>
    <font>
      <name val="Arial"/>
      <family val="2"/>
      <b val="1"/>
      <sz val="10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sz val="8"/>
    </font>
    <font>
      <name val="Calibri"/>
      <family val="2"/>
      <sz val="10"/>
    </font>
    <font>
      <name val="Segoe UI"/>
      <family val="2"/>
      <b val="1"/>
      <color indexed="81"/>
      <sz val="9"/>
    </font>
    <font>
      <name val="Segoe UI"/>
      <family val="2"/>
      <color indexed="81"/>
      <sz val="9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sz val="8"/>
    </font>
    <font>
      <name val="Arial"/>
      <family val="2"/>
      <b val="1"/>
      <sz val="20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3" fillId="3" borderId="1" applyAlignment="1" applyProtection="1" pivotButton="0" quotePrefix="0" xfId="0">
      <alignment horizontal="center" vertical="center"/>
      <protection locked="0" hidden="0"/>
    </xf>
    <xf numFmtId="0" fontId="11" fillId="3" borderId="0" applyAlignment="1" applyProtection="1" pivotButton="0" quotePrefix="0" xfId="0">
      <alignment horizontal="center" vertical="center"/>
      <protection locked="0" hidden="0"/>
    </xf>
    <xf numFmtId="0" fontId="11" fillId="3" borderId="1" applyAlignment="1" applyProtection="1" pivotButton="0" quotePrefix="0" xfId="0">
      <alignment horizontal="center" vertical="center" wrapText="1"/>
      <protection locked="0" hidden="0"/>
    </xf>
    <xf numFmtId="0" fontId="11" fillId="3" borderId="1" applyAlignment="1" applyProtection="1" pivotButton="0" quotePrefix="0" xfId="0">
      <alignment horizontal="center" vertical="center"/>
      <protection locked="0" hidden="0"/>
    </xf>
    <xf numFmtId="0" fontId="13" fillId="3" borderId="4" applyAlignment="1" applyProtection="1" pivotButton="0" quotePrefix="0" xfId="0">
      <alignment horizontal="center" vertical="center" wrapText="1"/>
      <protection locked="0" hidden="0"/>
    </xf>
    <xf numFmtId="0" fontId="11" fillId="3" borderId="4" applyAlignment="1" applyProtection="1" pivotButton="0" quotePrefix="0" xfId="0">
      <alignment horizontal="center" vertical="center" wrapText="1"/>
      <protection locked="0" hidden="0"/>
    </xf>
    <xf numFmtId="0" fontId="11" fillId="3" borderId="4" applyAlignment="1" applyProtection="1" pivotButton="0" quotePrefix="0" xfId="0">
      <alignment horizontal="center" vertical="center"/>
      <protection locked="0" hidden="0"/>
    </xf>
    <xf numFmtId="0" fontId="13" fillId="3" borderId="4" applyAlignment="1" applyProtection="1" pivotButton="0" quotePrefix="0" xfId="0">
      <alignment horizontal="center" vertical="center"/>
      <protection locked="0" hidden="0"/>
    </xf>
    <xf numFmtId="0" fontId="13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/>
      <protection locked="0" hidden="0"/>
    </xf>
    <xf numFmtId="0" fontId="8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9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 wrapText="1"/>
    </xf>
    <xf numFmtId="0" fontId="1" fillId="2" borderId="1" applyAlignment="1" applyProtection="1" pivotButton="0" quotePrefix="0" xfId="0">
      <alignment horizontal="right" vertical="center"/>
      <protection locked="0" hidden="0"/>
    </xf>
    <xf numFmtId="0" fontId="1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6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0" fontId="1" fillId="0" borderId="1" applyAlignment="1" applyProtection="1" pivotButton="0" quotePrefix="0" xfId="0">
      <alignment horizontal="center" vertical="center"/>
      <protection locked="0" hidden="0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0" fontId="5" fillId="4" borderId="12" applyAlignment="1" applyProtection="1" pivotButton="0" quotePrefix="0" xfId="0">
      <alignment horizontal="center" vertical="center"/>
      <protection locked="0" hidden="0"/>
    </xf>
    <xf numFmtId="14" fontId="5" fillId="0" borderId="10" applyAlignment="1" applyProtection="1" pivotButton="0" quotePrefix="0" xfId="0">
      <alignment horizontal="center" vertical="center"/>
      <protection locked="0" hidden="0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4" borderId="10" applyAlignment="1" applyProtection="1" pivotButton="0" quotePrefix="0" xfId="0">
      <alignment horizontal="center" vertical="center" wrapText="1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1" fontId="5" fillId="2" borderId="12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49" fontId="5" fillId="0" borderId="10" applyAlignment="1" applyProtection="1" pivotButton="0" quotePrefix="0" xfId="0">
      <alignment horizontal="center" vertical="center"/>
      <protection locked="0" hidden="0"/>
    </xf>
    <xf numFmtId="49" fontId="5" fillId="0" borderId="12" applyAlignment="1" applyProtection="1" pivotButton="0" quotePrefix="0" xfId="0">
      <alignment horizontal="center" vertical="center"/>
      <protection locked="0" hidden="0"/>
    </xf>
    <xf numFmtId="49" fontId="5" fillId="0" borderId="11" applyAlignment="1" applyProtection="1" pivotButton="0" quotePrefix="0" xfId="0">
      <alignment horizontal="center" vertical="center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49" fontId="5" fillId="2" borderId="10" applyAlignment="1" applyProtection="1" pivotButton="0" quotePrefix="0" xfId="0">
      <alignment horizontal="center" vertical="center"/>
      <protection locked="0" hidden="0"/>
    </xf>
    <xf numFmtId="49" fontId="5" fillId="2" borderId="12" applyAlignment="1" applyProtection="1" pivotButton="0" quotePrefix="0" xfId="0">
      <alignment horizontal="center" vertical="center"/>
      <protection locked="0" hidden="0"/>
    </xf>
    <xf numFmtId="49" fontId="5" fillId="2" borderId="11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5" fillId="0" borderId="12" applyAlignment="1" applyProtection="1" pivotButton="0" quotePrefix="0" xfId="0">
      <alignment horizontal="center" vertical="center"/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1" fillId="4" borderId="10" applyAlignment="1" applyProtection="1" pivotButton="0" quotePrefix="0" xfId="0">
      <alignment horizontal="center" vertical="center"/>
      <protection locked="0" hidden="0"/>
    </xf>
    <xf numFmtId="0" fontId="1" fillId="4" borderId="12" applyAlignment="1" applyProtection="1" pivotButton="0" quotePrefix="0" xfId="0">
      <alignment horizontal="center" vertical="center"/>
      <protection locked="0" hidden="0"/>
    </xf>
    <xf numFmtId="0" fontId="1" fillId="4" borderId="11" applyAlignment="1" applyProtection="1" pivotButton="0" quotePrefix="0" xfId="0">
      <alignment horizontal="center" vertical="center"/>
      <protection locked="0" hidden="0"/>
    </xf>
    <xf numFmtId="0" fontId="4" fillId="4" borderId="2" applyAlignment="1" applyProtection="1" pivotButton="0" quotePrefix="0" xfId="0">
      <alignment horizontal="center" vertical="center" wrapText="1"/>
      <protection locked="0" hidden="0"/>
    </xf>
    <xf numFmtId="0" fontId="4" fillId="4" borderId="3" applyAlignment="1" applyProtection="1" pivotButton="0" quotePrefix="0" xfId="0">
      <alignment horizontal="center" vertical="center" wrapText="1"/>
      <protection locked="0" hidden="0"/>
    </xf>
    <xf numFmtId="0" fontId="4" fillId="4" borderId="5" applyAlignment="1" applyProtection="1" pivotButton="0" quotePrefix="0" xfId="0">
      <alignment horizontal="center" vertical="center" wrapText="1"/>
      <protection locked="0" hidden="0"/>
    </xf>
    <xf numFmtId="0" fontId="4" fillId="4" borderId="8" applyAlignment="1" applyProtection="1" pivotButton="0" quotePrefix="0" xfId="0">
      <alignment horizontal="center" vertical="center" wrapText="1"/>
      <protection locked="0" hidden="0"/>
    </xf>
    <xf numFmtId="0" fontId="4" fillId="4" borderId="1" applyAlignment="1" applyProtection="1" pivotButton="0" quotePrefix="0" xfId="0">
      <alignment horizontal="center" vertical="center" wrapText="1"/>
      <protection locked="0" hidden="0"/>
    </xf>
    <xf numFmtId="0" fontId="4" fillId="4" borderId="9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6" fontId="5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5" fillId="4" borderId="12" applyAlignment="1" applyProtection="1" pivotButton="0" quotePrefix="0" xfId="0">
      <alignment horizontal="center" vertical="center" wrapText="1"/>
      <protection locked="0" hidden="0"/>
    </xf>
    <xf numFmtId="0" fontId="5" fillId="4" borderId="2" applyAlignment="1" applyProtection="1" pivotButton="0" quotePrefix="0" xfId="0">
      <alignment horizontal="center" vertical="center" wrapText="1"/>
      <protection locked="0" hidden="0"/>
    </xf>
    <xf numFmtId="0" fontId="5" fillId="4" borderId="5" applyAlignment="1" applyProtection="1" pivotButton="0" quotePrefix="0" xfId="0">
      <alignment horizontal="center" vertical="center" wrapText="1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4" borderId="9" applyAlignment="1" applyProtection="1" pivotButton="0" quotePrefix="0" xfId="0">
      <alignment horizontal="center" vertical="center" wrapText="1"/>
      <protection locked="0" hidden="0"/>
    </xf>
    <xf numFmtId="0" fontId="7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5" applyAlignment="1" applyProtection="1" pivotButton="0" quotePrefix="0" xfId="0">
      <alignment horizontal="center" vertical="center" wrapText="1"/>
      <protection locked="0" hidden="0"/>
    </xf>
    <xf numFmtId="0" fontId="3" fillId="3" borderId="8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3" borderId="9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0" fontId="5" fillId="5" borderId="8" applyAlignment="1" applyProtection="1" pivotButton="0" quotePrefix="0" xfId="0">
      <alignment horizontal="center" vertical="center" wrapText="1"/>
      <protection locked="0" hidden="0"/>
    </xf>
    <xf numFmtId="0" fontId="5" fillId="5" borderId="1" applyAlignment="1" applyProtection="1" pivotButton="0" quotePrefix="0" xfId="0">
      <alignment horizontal="center" vertical="center" wrapText="1"/>
      <protection locked="0" hidden="0"/>
    </xf>
    <xf numFmtId="0" fontId="5" fillId="5" borderId="9" applyAlignment="1" applyProtection="1" pivotButton="0" quotePrefix="0" xfId="0">
      <alignment horizontal="center" vertical="center" wrapText="1"/>
      <protection locked="0" hidden="0"/>
    </xf>
    <xf numFmtId="2" fontId="1" fillId="3" borderId="14" applyAlignment="1" applyProtection="1" pivotButton="0" quotePrefix="0" xfId="0">
      <alignment horizontal="center" vertical="center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0" fontId="3" fillId="5" borderId="4" applyAlignment="1" applyProtection="1" pivotButton="0" quotePrefix="0" xfId="0">
      <alignment horizontal="center" vertical="center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 wrapText="1"/>
    </xf>
    <xf numFmtId="0" fontId="5" fillId="0" borderId="10" applyAlignment="1" pivotButton="0" quotePrefix="0" xfId="0">
      <alignment horizontal="center" wrapText="1"/>
    </xf>
    <xf numFmtId="0" fontId="5" fillId="0" borderId="12" applyAlignment="1" pivotButton="0" quotePrefix="0" xfId="0">
      <alignment horizontal="center" wrapText="1"/>
    </xf>
    <xf numFmtId="0" fontId="5" fillId="0" borderId="11" applyAlignment="1" pivotButton="0" quotePrefix="0" xfId="0">
      <alignment horizontal="center" wrapText="1"/>
    </xf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1" applyAlignment="1" pivotButton="0" quotePrefix="0" xfId="0">
      <alignment horizontal="center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2" fontId="3" fillId="0" borderId="2" applyAlignment="1" pivotButton="0" quotePrefix="0" xfId="0">
      <alignment horizontal="center" vertical="center" wrapText="1"/>
    </xf>
    <xf numFmtId="2" fontId="3" fillId="0" borderId="3" applyAlignment="1" pivotButton="0" quotePrefix="0" xfId="0">
      <alignment horizontal="center" vertical="center" wrapText="1"/>
    </xf>
    <xf numFmtId="2" fontId="3" fillId="0" borderId="5" applyAlignment="1" pivotButton="0" quotePrefix="0" xfId="0">
      <alignment horizontal="center" vertical="center" wrapText="1"/>
    </xf>
    <xf numFmtId="2" fontId="3" fillId="0" borderId="2" applyAlignment="1" applyProtection="1" pivotButton="0" quotePrefix="0" xfId="0">
      <alignment horizontal="center" vertical="center" wrapText="1"/>
      <protection locked="0" hidden="0"/>
    </xf>
    <xf numFmtId="2" fontId="3" fillId="0" borderId="5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 wrapText="1"/>
    </xf>
    <xf numFmtId="0" fontId="4" fillId="5" borderId="10" applyAlignment="1" pivotButton="0" quotePrefix="0" xfId="0">
      <alignment horizontal="center" vertical="center"/>
    </xf>
    <xf numFmtId="0" fontId="4" fillId="5" borderId="12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/>
    </xf>
    <xf numFmtId="0" fontId="10" fillId="0" borderId="4" applyAlignment="1" pivotButton="0" quotePrefix="0" xfId="0">
      <alignment horizontal="center"/>
    </xf>
    <xf numFmtId="165" fontId="10" fillId="0" borderId="4" applyAlignment="1" pivotButton="0" quotePrefix="0" xfId="0">
      <alignment horizontal="center"/>
    </xf>
    <xf numFmtId="0" fontId="10" fillId="0" borderId="10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10" fillId="6" borderId="10" applyAlignment="1" pivotButton="0" quotePrefix="0" xfId="0">
      <alignment horizontal="center"/>
    </xf>
    <xf numFmtId="0" fontId="10" fillId="6" borderId="11" applyAlignment="1" pivotButton="0" quotePrefix="0" xfId="0">
      <alignment horizontal="center"/>
    </xf>
    <xf numFmtId="165" fontId="10" fillId="6" borderId="10" applyAlignment="1" pivotButton="0" quotePrefix="0" xfId="0">
      <alignment horizontal="center"/>
    </xf>
    <xf numFmtId="165" fontId="10" fillId="6" borderId="11" applyAlignment="1" pivotButton="0" quotePrefix="0" xfId="0">
      <alignment horizontal="center"/>
    </xf>
    <xf numFmtId="0" fontId="10" fillId="6" borderId="12" applyAlignment="1" pivotButton="0" quotePrefix="0" xfId="0">
      <alignment horizontal="center"/>
    </xf>
    <xf numFmtId="2" fontId="10" fillId="0" borderId="1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165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1" fillId="4" borderId="4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 wrapText="1"/>
      <protection locked="0" hidden="0"/>
    </xf>
    <xf numFmtId="0" fontId="11" fillId="4" borderId="3" applyAlignment="1" applyProtection="1" pivotButton="0" quotePrefix="0" xfId="0">
      <alignment horizontal="center" vertical="center" wrapText="1"/>
      <protection locked="0" hidden="0"/>
    </xf>
    <xf numFmtId="0" fontId="11" fillId="4" borderId="11" applyAlignment="1" applyProtection="1" pivotButton="0" quotePrefix="0" xfId="0">
      <alignment horizontal="center" vertical="center" wrapText="1"/>
      <protection locked="0" hidden="0"/>
    </xf>
    <xf numFmtId="0" fontId="11" fillId="4" borderId="2" applyAlignment="1" applyProtection="1" pivotButton="0" quotePrefix="0" xfId="0">
      <alignment horizontal="center" vertical="center" wrapText="1"/>
      <protection locked="0" hidden="0"/>
    </xf>
    <xf numFmtId="0" fontId="11" fillId="4" borderId="5" applyAlignment="1" applyProtection="1" pivotButton="0" quotePrefix="0" xfId="0">
      <alignment horizontal="center" vertical="center" wrapText="1"/>
      <protection locked="0" hidden="0"/>
    </xf>
    <xf numFmtId="0" fontId="11" fillId="4" borderId="6" applyAlignment="1" applyProtection="1" pivotButton="0" quotePrefix="0" xfId="0">
      <alignment horizontal="center" vertical="center" wrapText="1"/>
      <protection locked="0" hidden="0"/>
    </xf>
    <xf numFmtId="0" fontId="11" fillId="4" borderId="7" applyAlignment="1" applyProtection="1" pivotButton="0" quotePrefix="0" xfId="0">
      <alignment horizontal="center" vertical="center" wrapText="1"/>
      <protection locked="0" hidden="0"/>
    </xf>
    <xf numFmtId="0" fontId="11" fillId="4" borderId="8" applyAlignment="1" applyProtection="1" pivotButton="0" quotePrefix="0" xfId="0">
      <alignment horizontal="center" vertical="center" wrapText="1"/>
      <protection locked="0" hidden="0"/>
    </xf>
    <xf numFmtId="0" fontId="11" fillId="4" borderId="9" applyAlignment="1" applyProtection="1" pivotButton="0" quotePrefix="0" xfId="0">
      <alignment horizontal="center" vertical="center" wrapText="1"/>
      <protection locked="0" hidden="0"/>
    </xf>
    <xf numFmtId="0" fontId="11" fillId="4" borderId="0" applyAlignment="1" applyProtection="1" pivotButton="0" quotePrefix="0" xfId="0">
      <alignment horizontal="center" vertical="center" wrapText="1"/>
      <protection locked="0" hidden="0"/>
    </xf>
    <xf numFmtId="0" fontId="11" fillId="4" borderId="1" applyAlignment="1" applyProtection="1" pivotButton="0" quotePrefix="0" xfId="0">
      <alignment horizontal="center" vertical="center" wrapText="1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1" fontId="3" fillId="4" borderId="4" applyAlignment="1" pivotButton="0" quotePrefix="0" xfId="0">
      <alignment horizontal="center" vertical="center" wrapText="1"/>
    </xf>
    <xf numFmtId="2" fontId="3" fillId="0" borderId="10" applyAlignment="1" applyProtection="1" pivotButton="0" quotePrefix="0" xfId="0">
      <alignment horizontal="center" vertical="center" wrapText="1"/>
      <protection locked="0" hidden="0"/>
    </xf>
    <xf numFmtId="2" fontId="3" fillId="0" borderId="11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applyProtection="1" pivotButton="0" quotePrefix="0" xfId="0">
      <alignment horizont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1" fontId="3" fillId="0" borderId="10" applyAlignment="1" applyProtection="1" pivotButton="0" quotePrefix="0" xfId="0">
      <alignment horizontal="center" vertical="center" wrapText="1"/>
      <protection locked="0" hidden="0"/>
    </xf>
    <xf numFmtId="1" fontId="3" fillId="0" borderId="12" applyAlignment="1" applyProtection="1" pivotButton="0" quotePrefix="0" xfId="0">
      <alignment horizontal="center" vertical="center" wrapText="1"/>
      <protection locked="0" hidden="0"/>
    </xf>
    <xf numFmtId="1" fontId="3" fillId="0" borderId="11" applyAlignment="1" applyProtection="1" pivotButton="0" quotePrefix="0" xfId="0">
      <alignment horizontal="center" vertical="center" wrapText="1"/>
      <protection locked="0" hidden="0"/>
    </xf>
    <xf numFmtId="0" fontId="15" fillId="0" borderId="4" applyAlignment="1" applyProtection="1" pivotButton="0" quotePrefix="0" xfId="0">
      <alignment horizontal="center"/>
      <protection locked="0" hidden="0"/>
    </xf>
    <xf numFmtId="0" fontId="5" fillId="0" borderId="6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3" fillId="4" borderId="10" applyAlignment="1" applyProtection="1" pivotButton="0" quotePrefix="0" xfId="0">
      <alignment horizontal="center" vertical="center"/>
      <protection locked="0" hidden="0"/>
    </xf>
    <xf numFmtId="0" fontId="3" fillId="4" borderId="12" applyAlignment="1" applyProtection="1" pivotButton="0" quotePrefix="0" xfId="0">
      <alignment horizontal="center" vertical="center"/>
      <protection locked="0" hidden="0"/>
    </xf>
    <xf numFmtId="49" fontId="1" fillId="0" borderId="3" applyAlignment="1" applyProtection="1" pivotButton="0" quotePrefix="0" xfId="0">
      <alignment horizontal="center" vertical="center"/>
      <protection locked="0" hidden="0"/>
    </xf>
    <xf numFmtId="49" fontId="1" fillId="0" borderId="5" applyAlignment="1" applyProtection="1" pivotButton="0" quotePrefix="0" xfId="0">
      <alignment horizontal="center" vertical="center"/>
      <protection locked="0" hidden="0"/>
    </xf>
    <xf numFmtId="49" fontId="1" fillId="0" borderId="0" applyAlignment="1" applyProtection="1" pivotButton="0" quotePrefix="0" xfId="0">
      <alignment horizontal="center" vertical="center"/>
      <protection locked="0" hidden="0"/>
    </xf>
    <xf numFmtId="49" fontId="1" fillId="0" borderId="7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/>
      <protection locked="0" hidden="0"/>
    </xf>
    <xf numFmtId="49" fontId="1" fillId="0" borderId="9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2" fontId="5" fillId="0" borderId="6" applyAlignment="1" pivotButton="0" quotePrefix="0" xfId="0">
      <alignment horizontal="left" vertical="center" wrapText="1"/>
    </xf>
    <xf numFmtId="2" fontId="5" fillId="0" borderId="0" applyAlignment="1" pivotButton="0" quotePrefix="0" xfId="0">
      <alignment horizontal="left" vertical="center" wrapText="1"/>
    </xf>
    <xf numFmtId="0" fontId="10" fillId="6" borderId="14" applyAlignment="1" pivotButton="0" quotePrefix="0" xfId="0">
      <alignment horizontal="center"/>
    </xf>
    <xf numFmtId="0" fontId="5" fillId="6" borderId="6" applyAlignment="1" pivotButton="0" quotePrefix="0" xfId="0">
      <alignment horizontal="left" vertical="center" wrapText="1"/>
    </xf>
    <xf numFmtId="0" fontId="5" fillId="6" borderId="0" applyAlignment="1" pivotButton="0" quotePrefix="0" xfId="0">
      <alignment horizontal="left" vertical="center" wrapText="1"/>
    </xf>
    <xf numFmtId="0" fontId="5" fillId="6" borderId="8" applyAlignment="1" pivotButton="0" quotePrefix="0" xfId="0">
      <alignment horizontal="left" vertical="center" wrapText="1"/>
    </xf>
    <xf numFmtId="0" fontId="5" fillId="6" borderId="1" applyAlignment="1" pivotButton="0" quotePrefix="0" xfId="0">
      <alignment horizontal="left" vertical="center" wrapText="1"/>
    </xf>
    <xf numFmtId="2" fontId="5" fillId="6" borderId="6" applyAlignment="1" pivotButton="0" quotePrefix="0" xfId="0">
      <alignment horizontal="left" vertical="center" wrapText="1"/>
    </xf>
    <xf numFmtId="2" fontId="5" fillId="6" borderId="0" applyAlignment="1" pivotButton="0" quotePrefix="0" xfId="0">
      <alignment horizontal="left" vertical="center" wrapText="1"/>
    </xf>
    <xf numFmtId="165" fontId="10" fillId="6" borderId="14" applyAlignment="1" pivotButton="0" quotePrefix="0" xfId="0">
      <alignment horizontal="center"/>
    </xf>
    <xf numFmtId="0" fontId="10" fillId="6" borderId="2" applyAlignment="1" pivotButton="0" quotePrefix="0" xfId="0">
      <alignment horizontal="center"/>
    </xf>
    <xf numFmtId="0" fontId="10" fillId="6" borderId="3" applyAlignment="1" pivotButton="0" quotePrefix="0" xfId="0">
      <alignment horizontal="center"/>
    </xf>
    <xf numFmtId="0" fontId="10" fillId="6" borderId="5" applyAlignment="1" pivotButton="0" quotePrefix="0" xfId="0">
      <alignment horizontal="center"/>
    </xf>
    <xf numFmtId="165" fontId="10" fillId="0" borderId="10" applyAlignment="1" pivotButton="0" quotePrefix="0" xfId="0">
      <alignment horizontal="center"/>
    </xf>
    <xf numFmtId="165" fontId="10" fillId="0" borderId="11" applyAlignment="1" pivotButton="0" quotePrefix="0" xfId="0">
      <alignment horizontal="center"/>
    </xf>
    <xf numFmtId="49" fontId="1" fillId="6" borderId="4" applyAlignment="1" applyProtection="1" pivotButton="0" quotePrefix="0" xfId="0">
      <alignment horizontal="center" vertical="center"/>
      <protection locked="0" hidden="0"/>
    </xf>
    <xf numFmtId="167" fontId="1" fillId="6" borderId="4" applyAlignment="1" applyProtection="1" pivotButton="0" quotePrefix="0" xfId="0">
      <alignment horizontal="center" vertical="center"/>
      <protection locked="0" hidden="0"/>
    </xf>
    <xf numFmtId="0" fontId="1" fillId="6" borderId="10" applyAlignment="1" applyProtection="1" pivotButton="0" quotePrefix="0" xfId="0">
      <alignment horizontal="center" vertical="center"/>
      <protection locked="0" hidden="0"/>
    </xf>
    <xf numFmtId="0" fontId="1" fillId="6" borderId="11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14" fontId="5" fillId="6" borderId="10" applyAlignment="1" applyProtection="1" pivotButton="0" quotePrefix="0" xfId="0">
      <alignment horizontal="center" vertical="center"/>
      <protection locked="0" hidden="0"/>
    </xf>
    <xf numFmtId="0" fontId="5" fillId="6" borderId="11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center" vertical="center"/>
    </xf>
    <xf numFmtId="14" fontId="19" fillId="0" borderId="0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7" borderId="6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0" borderId="4" applyAlignment="1" pivotButton="0" quotePrefix="0" xfId="0">
      <alignment horizontal="left"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right" vertical="center"/>
    </xf>
    <xf numFmtId="0" fontId="18" fillId="0" borderId="12" applyAlignment="1" pivotButton="0" quotePrefix="0" xfId="0">
      <alignment horizontal="right" vertical="center"/>
    </xf>
    <xf numFmtId="0" fontId="18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4" applyAlignment="1" pivotButton="0" quotePrefix="0" xfId="0">
      <alignment horizontal="left" vertical="center"/>
    </xf>
    <xf numFmtId="0" fontId="19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9" fillId="0" borderId="12" applyAlignment="1" applyProtection="1" pivotButton="0" quotePrefix="0" xfId="0">
      <alignment horizontal="center" vertical="center"/>
      <protection locked="0" hidden="0"/>
    </xf>
    <xf numFmtId="0" fontId="5" fillId="7" borderId="4" applyAlignment="1" applyProtection="1" pivotButton="0" quotePrefix="0" xfId="0">
      <alignment horizontal="center" vertical="center" wrapText="1"/>
      <protection locked="0" hidden="0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right" vertical="center"/>
    </xf>
    <xf numFmtId="0" fontId="0" fillId="7" borderId="11" applyAlignment="1" pivotButton="0" quotePrefix="0" xfId="0">
      <alignment horizontal="right" vertical="center"/>
    </xf>
    <xf numFmtId="0" fontId="20" fillId="7" borderId="4" applyAlignment="1" pivotButton="0" quotePrefix="0" xfId="0">
      <alignment horizontal="right" vertical="center" wrapText="1"/>
    </xf>
    <xf numFmtId="0" fontId="0" fillId="7" borderId="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14" fontId="18" fillId="0" borderId="4" applyAlignment="1" pivotButton="0" quotePrefix="0" xfId="0">
      <alignment horizontal="center" vertical="center"/>
    </xf>
    <xf numFmtId="20" fontId="18" fillId="0" borderId="4" applyAlignment="1" pivotButton="0" quotePrefix="0" xfId="0">
      <alignment horizontal="center" vertical="center"/>
    </xf>
    <xf numFmtId="14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center" vertical="center"/>
    </xf>
    <xf numFmtId="0" fontId="0" fillId="0" borderId="11" pivotButton="0" quotePrefix="0" xfId="0"/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0" fontId="0" fillId="0" borderId="12" pivotButton="0" quotePrefix="0" xfId="0"/>
    <xf numFmtId="0" fontId="4" fillId="5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 wrapText="1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10" fillId="6" borderId="4" applyAlignment="1" pivotButton="0" quotePrefix="0" xfId="0">
      <alignment horizontal="center"/>
    </xf>
    <xf numFmtId="165" fontId="10" fillId="6" borderId="4" applyAlignment="1" pivotButton="0" quotePrefix="0" xfId="0">
      <alignment horizontal="center"/>
    </xf>
    <xf numFmtId="165" fontId="10" fillId="0" borderId="4" applyAlignment="1" pivotButton="0" quotePrefix="0" xfId="0">
      <alignment horizontal="center"/>
    </xf>
    <xf numFmtId="165" fontId="10" fillId="0" borderId="14" applyAlignment="1" pivotButton="0" quotePrefix="0" xfId="0">
      <alignment horizontal="center"/>
    </xf>
    <xf numFmtId="0" fontId="11" fillId="4" borderId="14" applyAlignment="1" applyProtection="1" pivotButton="0" quotePrefix="0" xfId="0">
      <alignment horizontal="center" vertical="center" wrapText="1"/>
      <protection locked="0" hidden="0"/>
    </xf>
    <xf numFmtId="0" fontId="11" fillId="4" borderId="12" applyAlignment="1" applyProtection="1" pivotButton="0" quotePrefix="0" xfId="0">
      <alignment horizontal="center" vertical="center" wrapText="1"/>
      <protection locked="0" hidden="0"/>
    </xf>
    <xf numFmtId="0" fontId="11" fillId="0" borderId="17" applyAlignment="1" applyProtection="1" pivotButton="0" quotePrefix="0" xfId="0">
      <alignment horizontal="center" vertical="center" wrapText="1"/>
      <protection locked="0" hidden="0"/>
    </xf>
    <xf numFmtId="0" fontId="0" fillId="0" borderId="1" pivotButton="0" quotePrefix="0" xfId="0"/>
    <xf numFmtId="49" fontId="1" fillId="0" borderId="11" applyAlignment="1" applyProtection="1" pivotButton="0" quotePrefix="0" xfId="0">
      <alignment horizontal="center" vertical="center"/>
      <protection locked="0" hidden="0"/>
    </xf>
    <xf numFmtId="14" fontId="5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1" fillId="6" borderId="4" applyAlignment="1" applyProtection="1" pivotButton="0" quotePrefix="0" xfId="0">
      <alignment horizontal="center" vertical="center"/>
      <protection locked="0" hidden="0"/>
    </xf>
    <xf numFmtId="165" fontId="10" fillId="6" borderId="14" applyAlignment="1" pivotButton="0" quotePrefix="0" xfId="0">
      <alignment horizontal="center"/>
    </xf>
    <xf numFmtId="0" fontId="0" fillId="7" borderId="4" applyAlignment="1" pivotButton="0" quotePrefix="0" xfId="0">
      <alignment horizontal="right" vertical="center"/>
    </xf>
  </cellXfs>
  <cellStyles count="1">
    <cellStyle name="Normal" xfId="0" builtinId="0"/>
  </cellStyles>
  <dxfs count="22"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14" sqref="A14:H14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28.4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/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/>
      <c r="O22" s="317" t="n"/>
      <c r="P22" s="319" t="n"/>
      <c r="S22" s="116" t="n"/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/>
      <c r="O26" s="317" t="n"/>
      <c r="P26" s="319" t="n"/>
      <c r="Q26" s="7" t="n"/>
      <c r="R26" s="7" t="n"/>
      <c r="S26" s="116" t="n"/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ASP</t>
        </is>
      </c>
      <c r="B30" s="319" t="n"/>
      <c r="C30" s="156" t="inlineStr">
        <is>
          <t>ASP</t>
        </is>
      </c>
      <c r="D30" s="317" t="n"/>
      <c r="E30" s="319" t="n"/>
      <c r="F30" s="157" t="n"/>
      <c r="G30" s="319" t="n"/>
      <c r="H30" s="158" t="n"/>
      <c r="I30" s="317" t="n"/>
      <c r="J30" s="319" t="n"/>
      <c r="K30" s="158" t="n">
        <v>0.5416666666666666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/>
      <c r="D47" s="319" t="n"/>
      <c r="E47" s="221" t="n">
        <v>40</v>
      </c>
      <c r="F47" s="319" t="n"/>
      <c r="G47" s="335" t="n">
        <v>24.2</v>
      </c>
      <c r="H47" s="319" t="n"/>
      <c r="I47" s="339" t="n">
        <v>8.199999999999999</v>
      </c>
      <c r="J47" s="311" t="n"/>
      <c r="K47" s="312" t="n"/>
      <c r="L47" s="339" t="n">
        <v>6.43</v>
      </c>
      <c r="M47" s="312" t="n"/>
      <c r="N47" s="173" t="n">
        <v>22.48</v>
      </c>
      <c r="O47" s="319" t="n"/>
      <c r="P47" s="223" t="n">
        <v>19.1</v>
      </c>
      <c r="Q47" s="317" t="n"/>
      <c r="R47" s="319" t="n"/>
      <c r="S47" s="224" t="inlineStr">
        <is>
          <t xml:space="preserve">incolor 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/>
      <c r="D48" s="319" t="n"/>
      <c r="E48" s="221" t="n"/>
      <c r="F48" s="319" t="n"/>
      <c r="G48" s="335" t="n"/>
      <c r="H48" s="319" t="n"/>
      <c r="I48" s="339" t="n"/>
      <c r="J48" s="311" t="n"/>
      <c r="K48" s="312" t="n"/>
      <c r="L48" s="339" t="n"/>
      <c r="M48" s="312" t="n"/>
      <c r="N48" s="173" t="n"/>
      <c r="O48" s="319" t="n"/>
      <c r="P48" s="223" t="n"/>
      <c r="Q48" s="317" t="n"/>
      <c r="R48" s="319" t="n"/>
      <c r="S48" s="224" t="n"/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/>
      <c r="D49" s="319" t="n"/>
      <c r="E49" s="221" t="n"/>
      <c r="F49" s="319" t="n"/>
      <c r="G49" s="335" t="n"/>
      <c r="H49" s="319" t="n"/>
      <c r="I49" s="339" t="n"/>
      <c r="J49" s="311" t="n"/>
      <c r="K49" s="312" t="n"/>
      <c r="L49" s="339" t="n"/>
      <c r="M49" s="312" t="n"/>
      <c r="N49" s="173" t="n"/>
      <c r="O49" s="319" t="n"/>
      <c r="P49" s="223" t="n"/>
      <c r="Q49" s="317" t="n"/>
      <c r="R49" s="319" t="n"/>
      <c r="S49" s="224" t="n"/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/>
      <c r="D50" s="319" t="n"/>
      <c r="E50" s="221" t="n"/>
      <c r="F50" s="319" t="n"/>
      <c r="G50" s="335" t="n"/>
      <c r="H50" s="319" t="n"/>
      <c r="I50" s="339" t="n"/>
      <c r="J50" s="311" t="n"/>
      <c r="K50" s="312" t="n"/>
      <c r="L50" s="339" t="n"/>
      <c r="M50" s="312" t="n"/>
      <c r="N50" s="173" t="n"/>
      <c r="O50" s="319" t="n"/>
      <c r="P50" s="223" t="n"/>
      <c r="Q50" s="317" t="n"/>
      <c r="R50" s="319" t="n"/>
      <c r="S50" s="224" t="n"/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/>
      <c r="D51" s="319" t="n"/>
      <c r="E51" s="221" t="n"/>
      <c r="F51" s="319" t="n"/>
      <c r="G51" s="335" t="n"/>
      <c r="H51" s="319" t="n"/>
      <c r="I51" s="339" t="n"/>
      <c r="J51" s="311" t="n"/>
      <c r="K51" s="312" t="n"/>
      <c r="L51" s="339" t="n"/>
      <c r="M51" s="312" t="n"/>
      <c r="N51" s="173" t="n"/>
      <c r="O51" s="319" t="n"/>
      <c r="P51" s="223" t="n"/>
      <c r="Q51" s="317" t="n"/>
      <c r="R51" s="319" t="n"/>
      <c r="S51" s="224" t="n"/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L58:M58"/>
    <mergeCell ref="AR23:AT24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N59:O59"/>
    <mergeCell ref="C30:E30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C54:D54"/>
    <mergeCell ref="V18:X19"/>
    <mergeCell ref="C41:D41"/>
    <mergeCell ref="A56:B56"/>
    <mergeCell ref="L39:M39"/>
    <mergeCell ref="C56:D56"/>
    <mergeCell ref="N39:O39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24.2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1.8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0.98</v>
      </c>
      <c r="O22" s="317" t="n"/>
      <c r="P22" s="319" t="n"/>
      <c r="S22" s="116" t="n">
        <v>2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3.31</v>
      </c>
      <c r="O26" s="317" t="n"/>
      <c r="P26" s="319" t="n"/>
      <c r="Q26" s="7" t="n"/>
      <c r="R26" s="7" t="n"/>
      <c r="S26" s="116" t="n">
        <v>2.57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PM-06</t>
        </is>
      </c>
      <c r="B30" s="319" t="n"/>
      <c r="C30" s="156" t="inlineStr">
        <is>
          <t>PM-06</t>
        </is>
      </c>
      <c r="D30" s="317" t="n"/>
      <c r="E30" s="319" t="n"/>
      <c r="F30" s="157" t="n">
        <v>0.09</v>
      </c>
      <c r="G30" s="319" t="n"/>
      <c r="H30" s="158" t="n">
        <v>0.4604166666666666</v>
      </c>
      <c r="I30" s="317" t="n"/>
      <c r="J30" s="319" t="n"/>
      <c r="K30" s="158" t="n">
        <v>0.4708333333333333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1.16</v>
      </c>
      <c r="D47" s="319" t="n"/>
      <c r="E47" s="221" t="n">
        <v>90</v>
      </c>
      <c r="F47" s="319" t="n"/>
      <c r="G47" s="335" t="n">
        <v>18.3</v>
      </c>
      <c r="H47" s="319" t="n"/>
      <c r="I47" s="339" t="n">
        <v>0.57</v>
      </c>
      <c r="J47" s="311" t="n"/>
      <c r="K47" s="312" t="n"/>
      <c r="L47" s="339" t="n">
        <v>5.76</v>
      </c>
      <c r="M47" s="312" t="n"/>
      <c r="N47" s="173" t="n">
        <v>21.11</v>
      </c>
      <c r="O47" s="319" t="n"/>
      <c r="P47" s="223" t="n">
        <v>18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1.16</v>
      </c>
      <c r="D48" s="319" t="n"/>
      <c r="E48" s="221" t="n">
        <v>90</v>
      </c>
      <c r="F48" s="319" t="n"/>
      <c r="G48" s="335" t="n">
        <v>18.3</v>
      </c>
      <c r="H48" s="319" t="n"/>
      <c r="I48" s="339" t="n">
        <v>0.59</v>
      </c>
      <c r="J48" s="311" t="n"/>
      <c r="K48" s="312" t="n"/>
      <c r="L48" s="339" t="n">
        <v>5.74</v>
      </c>
      <c r="M48" s="312" t="n"/>
      <c r="N48" s="173" t="n">
        <v>21.15</v>
      </c>
      <c r="O48" s="319" t="n"/>
      <c r="P48" s="223" t="n">
        <v>16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1.16</v>
      </c>
      <c r="D49" s="319" t="n"/>
      <c r="E49" s="221" t="n">
        <v>91</v>
      </c>
      <c r="F49" s="319" t="n"/>
      <c r="G49" s="335" t="n">
        <v>17.3</v>
      </c>
      <c r="H49" s="319" t="n"/>
      <c r="I49" s="339" t="n">
        <v>0.68</v>
      </c>
      <c r="J49" s="311" t="n"/>
      <c r="K49" s="312" t="n"/>
      <c r="L49" s="339" t="n">
        <v>5.72</v>
      </c>
      <c r="M49" s="312" t="n"/>
      <c r="N49" s="173" t="n">
        <v>21.37</v>
      </c>
      <c r="O49" s="319" t="n"/>
      <c r="P49" s="223" t="n">
        <v>10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1.16</v>
      </c>
      <c r="D50" s="319" t="n"/>
      <c r="E50" s="221" t="n">
        <v>91</v>
      </c>
      <c r="F50" s="319" t="n"/>
      <c r="G50" s="335" t="n">
        <v>17.2</v>
      </c>
      <c r="H50" s="319" t="n"/>
      <c r="I50" s="339" t="n">
        <v>0.6899999999999999</v>
      </c>
      <c r="J50" s="311" t="n"/>
      <c r="K50" s="312" t="n"/>
      <c r="L50" s="339" t="n">
        <v>5.71</v>
      </c>
      <c r="M50" s="312" t="n"/>
      <c r="N50" s="173" t="n">
        <v>21.39</v>
      </c>
      <c r="O50" s="319" t="n"/>
      <c r="P50" s="223" t="n">
        <v>6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1.16</v>
      </c>
      <c r="D51" s="319" t="n"/>
      <c r="E51" s="221" t="n">
        <v>91</v>
      </c>
      <c r="F51" s="319" t="n"/>
      <c r="G51" s="335" t="n">
        <v>16.2</v>
      </c>
      <c r="H51" s="319" t="n"/>
      <c r="I51" s="339" t="n">
        <v>0.72</v>
      </c>
      <c r="J51" s="311" t="n"/>
      <c r="K51" s="312" t="n"/>
      <c r="L51" s="339" t="n">
        <v>5.72</v>
      </c>
      <c r="M51" s="312" t="n"/>
      <c r="N51" s="173" t="n">
        <v>21.46</v>
      </c>
      <c r="O51" s="319" t="n"/>
      <c r="P51" s="223" t="n">
        <v>2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23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1.02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1.24</v>
      </c>
      <c r="O22" s="317" t="n"/>
      <c r="P22" s="319" t="n"/>
      <c r="S22" s="116" t="n">
        <v>2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3.55</v>
      </c>
      <c r="O26" s="317" t="n"/>
      <c r="P26" s="319" t="n"/>
      <c r="Q26" s="7" t="n"/>
      <c r="R26" s="7" t="n"/>
      <c r="S26" s="116" t="n">
        <v>2.9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PM-05</t>
        </is>
      </c>
      <c r="B30" s="319" t="n"/>
      <c r="C30" s="156" t="inlineStr">
        <is>
          <t>PM-05</t>
        </is>
      </c>
      <c r="D30" s="317" t="n"/>
      <c r="E30" s="319" t="n"/>
      <c r="F30" s="157" t="n">
        <v>0.08500000000000001</v>
      </c>
      <c r="G30" s="319" t="n"/>
      <c r="H30" s="158" t="n">
        <v>0.4354166666666667</v>
      </c>
      <c r="I30" s="317" t="n"/>
      <c r="J30" s="319" t="n"/>
      <c r="K30" s="158" t="n">
        <v>0.4458333333333334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1.6</v>
      </c>
      <c r="D47" s="319" t="n"/>
      <c r="E47" s="221" t="n">
        <v>203</v>
      </c>
      <c r="F47" s="319" t="n"/>
      <c r="G47" s="335" t="n">
        <v>-13.3</v>
      </c>
      <c r="H47" s="319" t="n"/>
      <c r="I47" s="339" t="n">
        <v>0.66</v>
      </c>
      <c r="J47" s="311" t="n"/>
      <c r="K47" s="312" t="n"/>
      <c r="L47" s="339" t="n">
        <v>5.79</v>
      </c>
      <c r="M47" s="312" t="n"/>
      <c r="N47" s="173" t="n">
        <v>22.18</v>
      </c>
      <c r="O47" s="319" t="n"/>
      <c r="P47" s="223" t="n">
        <v>29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1.6</v>
      </c>
      <c r="D48" s="319" t="n"/>
      <c r="E48" s="221" t="n">
        <v>207</v>
      </c>
      <c r="F48" s="319" t="n"/>
      <c r="G48" s="335" t="n">
        <v>-16.9</v>
      </c>
      <c r="H48" s="319" t="n"/>
      <c r="I48" s="339" t="n">
        <v>0.84</v>
      </c>
      <c r="J48" s="311" t="n"/>
      <c r="K48" s="312" t="n"/>
      <c r="L48" s="339" t="n">
        <v>5.8</v>
      </c>
      <c r="M48" s="312" t="n"/>
      <c r="N48" s="173" t="n">
        <v>22.18</v>
      </c>
      <c r="O48" s="319" t="n"/>
      <c r="P48" s="223" t="n">
        <v>26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1.6</v>
      </c>
      <c r="D49" s="319" t="n"/>
      <c r="E49" s="221" t="n">
        <v>209</v>
      </c>
      <c r="F49" s="319" t="n"/>
      <c r="G49" s="335" t="n">
        <v>-20.1</v>
      </c>
      <c r="H49" s="319" t="n"/>
      <c r="I49" s="339" t="n">
        <v>1.12</v>
      </c>
      <c r="J49" s="311" t="n"/>
      <c r="K49" s="312" t="n"/>
      <c r="L49" s="339" t="n">
        <v>5.8</v>
      </c>
      <c r="M49" s="312" t="n"/>
      <c r="N49" s="173" t="n">
        <v>22.15</v>
      </c>
      <c r="O49" s="319" t="n"/>
      <c r="P49" s="223" t="n">
        <v>23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1.6</v>
      </c>
      <c r="D50" s="319" t="n"/>
      <c r="E50" s="221" t="n">
        <v>210</v>
      </c>
      <c r="F50" s="319" t="n"/>
      <c r="G50" s="335" t="n">
        <v>-23</v>
      </c>
      <c r="H50" s="319" t="n"/>
      <c r="I50" s="339" t="n">
        <v>1.15</v>
      </c>
      <c r="J50" s="311" t="n"/>
      <c r="K50" s="312" t="n"/>
      <c r="L50" s="339" t="n">
        <v>5.81</v>
      </c>
      <c r="M50" s="312" t="n"/>
      <c r="N50" s="173" t="n">
        <v>22.23</v>
      </c>
      <c r="O50" s="319" t="n"/>
      <c r="P50" s="223" t="n">
        <v>18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1.6</v>
      </c>
      <c r="D51" s="319" t="n"/>
      <c r="E51" s="221" t="n">
        <v>211</v>
      </c>
      <c r="F51" s="319" t="n"/>
      <c r="G51" s="335" t="n">
        <v>-25.3</v>
      </c>
      <c r="H51" s="319" t="n"/>
      <c r="I51" s="339" t="n">
        <v>1.16</v>
      </c>
      <c r="J51" s="311" t="n"/>
      <c r="K51" s="312" t="n"/>
      <c r="L51" s="339" t="n">
        <v>5.82</v>
      </c>
      <c r="M51" s="312" t="n"/>
      <c r="N51" s="173" t="n">
        <v>22.35</v>
      </c>
      <c r="O51" s="319" t="n"/>
      <c r="P51" s="223" t="n">
        <v>16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N52" sqref="N52:O52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17.9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0.9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1.14</v>
      </c>
      <c r="O22" s="317" t="n"/>
      <c r="P22" s="319" t="n"/>
      <c r="S22" s="116" t="n">
        <v>2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3.54</v>
      </c>
      <c r="O26" s="317" t="n"/>
      <c r="P26" s="319" t="n"/>
      <c r="Q26" s="7" t="n"/>
      <c r="R26" s="7" t="n"/>
      <c r="S26" s="116" t="n">
        <v>2.8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PM-04</t>
        </is>
      </c>
      <c r="B30" s="319" t="n"/>
      <c r="C30" s="156" t="inlineStr">
        <is>
          <t>PM-04</t>
        </is>
      </c>
      <c r="D30" s="317" t="n"/>
      <c r="E30" s="319" t="n"/>
      <c r="F30" s="157" t="n">
        <v>0.075</v>
      </c>
      <c r="G30" s="319" t="n"/>
      <c r="H30" s="158" t="n">
        <v>0.3791666666666667</v>
      </c>
      <c r="I30" s="317" t="n"/>
      <c r="J30" s="319" t="n"/>
      <c r="K30" s="158" t="n">
        <v>0.3902777777777778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1.4</v>
      </c>
      <c r="D47" s="319" t="n"/>
      <c r="E47" s="221" t="n">
        <v>264</v>
      </c>
      <c r="F47" s="319" t="n"/>
      <c r="G47" s="335" t="n">
        <v>-44.8</v>
      </c>
      <c r="H47" s="319" t="n"/>
      <c r="I47" s="339" t="n">
        <v>0.09</v>
      </c>
      <c r="J47" s="311" t="n"/>
      <c r="K47" s="312" t="n"/>
      <c r="L47" s="339" t="n">
        <v>6.16</v>
      </c>
      <c r="M47" s="312" t="n"/>
      <c r="N47" s="173" t="n">
        <v>20.59</v>
      </c>
      <c r="O47" s="319" t="n"/>
      <c r="P47" s="223" t="n">
        <v>24.7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1.4</v>
      </c>
      <c r="D48" s="319" t="n"/>
      <c r="E48" s="221" t="n">
        <v>242</v>
      </c>
      <c r="F48" s="319" t="n"/>
      <c r="G48" s="335" t="n">
        <v>-49</v>
      </c>
      <c r="H48" s="319" t="n"/>
      <c r="I48" s="339" t="n">
        <v>0</v>
      </c>
      <c r="J48" s="311" t="n"/>
      <c r="K48" s="312" t="n"/>
      <c r="L48" s="339" t="n">
        <v>6.1</v>
      </c>
      <c r="M48" s="312" t="n"/>
      <c r="N48" s="173" t="n">
        <v>20.78</v>
      </c>
      <c r="O48" s="319" t="n"/>
      <c r="P48" s="223" t="n">
        <v>21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1.4</v>
      </c>
      <c r="D49" s="319" t="n"/>
      <c r="E49" s="221" t="n">
        <v>234</v>
      </c>
      <c r="F49" s="319" t="n"/>
      <c r="G49" s="335" t="n">
        <v>-51.7</v>
      </c>
      <c r="H49" s="319" t="n"/>
      <c r="I49" s="339" t="n">
        <v>0.04</v>
      </c>
      <c r="J49" s="311" t="n"/>
      <c r="K49" s="312" t="n"/>
      <c r="L49" s="339" t="n">
        <v>6.05</v>
      </c>
      <c r="M49" s="312" t="n"/>
      <c r="N49" s="173" t="n">
        <v>20.86</v>
      </c>
      <c r="O49" s="319" t="n"/>
      <c r="P49" s="223" t="n">
        <v>18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1.4</v>
      </c>
      <c r="D50" s="319" t="n"/>
      <c r="E50" s="221" t="n">
        <v>233</v>
      </c>
      <c r="F50" s="319" t="n"/>
      <c r="G50" s="335" t="n">
        <v>-52.2</v>
      </c>
      <c r="H50" s="319" t="n"/>
      <c r="I50" s="339" t="n">
        <v>0.13</v>
      </c>
      <c r="J50" s="311" t="n"/>
      <c r="K50" s="312" t="n"/>
      <c r="L50" s="339" t="n">
        <v>6.04</v>
      </c>
      <c r="M50" s="312" t="n"/>
      <c r="N50" s="173" t="n">
        <v>20.96</v>
      </c>
      <c r="O50" s="319" t="n"/>
      <c r="P50" s="223" t="n">
        <v>13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1.4</v>
      </c>
      <c r="D51" s="319" t="n"/>
      <c r="E51" s="221" t="n">
        <v>232</v>
      </c>
      <c r="F51" s="319" t="n"/>
      <c r="G51" s="335" t="n">
        <v>-52.8</v>
      </c>
      <c r="H51" s="319" t="n"/>
      <c r="I51" s="339" t="n">
        <v>0.17</v>
      </c>
      <c r="J51" s="311" t="n"/>
      <c r="K51" s="312" t="n"/>
      <c r="L51" s="339" t="n">
        <v>6.03</v>
      </c>
      <c r="M51" s="312" t="n"/>
      <c r="N51" s="173" t="n">
        <v>20.99</v>
      </c>
      <c r="O51" s="319" t="n"/>
      <c r="P51" s="223" t="n">
        <v>10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L58:M58"/>
    <mergeCell ref="AR23:AT24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N59:O59"/>
    <mergeCell ref="C30:E30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C54:D54"/>
    <mergeCell ref="V18:X19"/>
    <mergeCell ref="C41:D41"/>
    <mergeCell ref="A56:B56"/>
    <mergeCell ref="L39:M39"/>
    <mergeCell ref="C56:D56"/>
    <mergeCell ref="N39:O39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29"/>
  <sheetViews>
    <sheetView tabSelected="1" view="pageBreakPreview" topLeftCell="A97" zoomScaleNormal="100" zoomScaleSheetLayoutView="100" workbookViewId="0">
      <selection activeCell="Q109" sqref="Q109"/>
    </sheetView>
  </sheetViews>
  <sheetFormatPr baseColWidth="8" defaultRowHeight="12.75"/>
  <cols>
    <col width="15.7109375" customWidth="1" style="303" min="1" max="1"/>
    <col width="15.7109375" customWidth="1" style="272" min="2" max="2"/>
    <col width="10.7109375" customWidth="1" style="272" min="3" max="11"/>
    <col width="9.140625" customWidth="1" style="272" min="12" max="16384"/>
  </cols>
  <sheetData>
    <row r="1" ht="84" customHeight="1">
      <c r="A1" s="295" t="n"/>
      <c r="B1" s="329" t="n"/>
      <c r="C1" s="304" t="inlineStr">
        <is>
          <t>RELATÓRIO DE ENSAIO E AMOSTRAGEM</t>
        </is>
      </c>
      <c r="D1" s="332" t="n"/>
      <c r="E1" s="332" t="n"/>
      <c r="F1" s="332" t="n"/>
      <c r="G1" s="332" t="n"/>
      <c r="H1" s="332" t="n"/>
      <c r="I1" s="332" t="n"/>
      <c r="J1" s="329" t="n"/>
      <c r="K1" s="282" t="n"/>
    </row>
    <row r="2">
      <c r="J2" s="267" t="inlineStr">
        <is>
          <t>R-00542/23-Rev.00</t>
        </is>
      </c>
    </row>
    <row r="3" ht="4.5" customHeight="1"/>
    <row r="4" ht="20.1" customFormat="1" customHeight="1" s="272">
      <c r="A4" s="290" t="inlineStr">
        <is>
          <t>NOME:</t>
        </is>
      </c>
      <c r="B4" s="290" t="inlineStr">
        <is>
          <t>Servmar Serviços Técnicos Ambientais Ltda.</t>
        </is>
      </c>
      <c r="C4" s="332" t="n"/>
      <c r="D4" s="332" t="n"/>
      <c r="E4" s="332" t="n"/>
      <c r="F4" s="332" t="n"/>
      <c r="G4" s="332" t="n"/>
      <c r="H4" s="332" t="n"/>
      <c r="I4" s="332" t="n"/>
      <c r="J4" s="332" t="n"/>
      <c r="K4" s="329" t="n"/>
    </row>
    <row r="5" ht="4.5" customHeight="1"/>
    <row r="6" ht="20.1" customFormat="1" customHeight="1" s="272">
      <c r="A6" s="290" t="inlineStr">
        <is>
          <t>ENDEREÇO:</t>
        </is>
      </c>
      <c r="B6" s="290" t="inlineStr">
        <is>
          <t>Rua das Carnaubeiras, nº 168, 10º andar – Parque Jabaquara, CEP: 04343-080 - São Paulo/SP</t>
        </is>
      </c>
      <c r="C6" s="332" t="n"/>
      <c r="D6" s="332" t="n"/>
      <c r="E6" s="332" t="n"/>
      <c r="F6" s="332" t="n"/>
      <c r="G6" s="332" t="n"/>
      <c r="H6" s="332" t="n"/>
      <c r="I6" s="332" t="n"/>
      <c r="J6" s="332" t="n"/>
      <c r="K6" s="329" t="n"/>
    </row>
    <row r="8" ht="20.1" customFormat="1" customHeight="1" s="272">
      <c r="A8" s="290" t="inlineStr">
        <is>
          <t>INFORMAÇÕES DE CONTATO DO CLIENTE</t>
        </is>
      </c>
      <c r="B8" s="332" t="n"/>
      <c r="C8" s="332" t="n"/>
      <c r="D8" s="332" t="n"/>
      <c r="E8" s="332" t="n"/>
      <c r="F8" s="332" t="n"/>
      <c r="G8" s="332" t="n"/>
      <c r="H8" s="332" t="n"/>
      <c r="I8" s="332" t="n"/>
      <c r="J8" s="332" t="n"/>
      <c r="K8" s="329" t="n"/>
    </row>
    <row r="9" ht="4.5" customHeight="1"/>
    <row r="10" ht="20.1" customFormat="1" customHeight="1" s="272">
      <c r="A10" s="290" t="inlineStr">
        <is>
          <t>RAZÃO SOCIAL:</t>
        </is>
      </c>
      <c r="B10" s="299" t="inlineStr">
        <is>
          <t>Têxtil Nova Fiação Ltda.</t>
        </is>
      </c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29" t="n"/>
    </row>
    <row r="11" ht="4.5" customHeight="1"/>
    <row r="12" ht="20.1" customFormat="1" customHeight="1" s="272">
      <c r="A12" s="290" t="inlineStr">
        <is>
          <t>ENDEREÇO:</t>
        </is>
      </c>
      <c r="B12" s="299" t="inlineStr">
        <is>
          <t>Rua Kanebo, nº 750, Jundiaí – SP.</t>
        </is>
      </c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29" t="n"/>
    </row>
    <row r="13" ht="4.5" customHeight="1"/>
    <row r="14" ht="20.1" customFormat="1" customHeight="1" s="272">
      <c r="A14" s="290" t="inlineStr">
        <is>
          <t>CONTATO:</t>
        </is>
      </c>
      <c r="B14" s="299" t="inlineStr">
        <is>
          <t>Edmilson A. Moraes</t>
        </is>
      </c>
      <c r="C14" s="332" t="n"/>
      <c r="D14" s="332" t="n"/>
      <c r="E14" s="329" t="n"/>
      <c r="F14" s="290" t="inlineStr">
        <is>
          <t>Telefone:</t>
        </is>
      </c>
      <c r="G14" s="299" t="inlineStr">
        <is>
          <t>(35) 3551 - 5921</t>
        </is>
      </c>
      <c r="H14" s="332" t="n"/>
      <c r="I14" s="332" t="n"/>
      <c r="J14" s="332" t="n"/>
      <c r="K14" s="329" t="n"/>
    </row>
    <row r="16" ht="20.1" customFormat="1" customHeight="1" s="272">
      <c r="A16" s="290" t="inlineStr">
        <is>
          <t>DADOS DO LOCAL DE ENSAIO</t>
        </is>
      </c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29" t="n"/>
    </row>
    <row r="17" ht="4.5" customHeight="1"/>
    <row r="18" ht="20.1" customFormat="1" customHeight="1" s="272">
      <c r="A18" s="273" t="inlineStr">
        <is>
          <t>NOME DO PROJETO:</t>
        </is>
      </c>
      <c r="C18" s="299" t="inlineStr">
        <is>
          <t xml:space="preserve">KDB </t>
        </is>
      </c>
      <c r="D18" s="332" t="n"/>
      <c r="E18" s="332" t="n"/>
      <c r="F18" s="332" t="n"/>
      <c r="G18" s="332" t="n"/>
      <c r="H18" s="329" t="n"/>
      <c r="I18" s="290" t="inlineStr">
        <is>
          <t>Nº Projeto:</t>
        </is>
      </c>
      <c r="J18" s="299" t="n">
        <v>10057870</v>
      </c>
      <c r="K18" s="329" t="n"/>
    </row>
    <row r="19" ht="4.5" customHeight="1"/>
    <row r="20" ht="20.1" customFormat="1" customHeight="1" s="272">
      <c r="A20" s="273" t="inlineStr">
        <is>
          <t>ENDEREÇO:</t>
        </is>
      </c>
      <c r="C20" s="299" t="inlineStr">
        <is>
          <t>Rua Kanebo, nº 750, Jundiaí – SP.</t>
        </is>
      </c>
      <c r="D20" s="332" t="n"/>
      <c r="E20" s="332" t="n"/>
      <c r="F20" s="332" t="n"/>
      <c r="G20" s="332" t="n"/>
      <c r="H20" s="332" t="n"/>
      <c r="I20" s="332" t="n"/>
      <c r="J20" s="332" t="n"/>
      <c r="K20" s="329" t="n"/>
    </row>
    <row r="22" ht="20.1" customFormat="1" customHeight="1" s="272">
      <c r="A22" s="273" t="inlineStr">
        <is>
          <t>PLANO DE AMOSTRAGEM</t>
        </is>
      </c>
      <c r="C22" s="278" t="inlineStr">
        <is>
          <t>Formulário:</t>
        </is>
      </c>
      <c r="D22" s="279" t="inlineStr">
        <is>
          <t>SRV-FOR-0130</t>
        </is>
      </c>
      <c r="E22" s="332" t="n"/>
      <c r="F22" s="281" t="inlineStr">
        <is>
          <t>Rev.4</t>
        </is>
      </c>
      <c r="I22" s="290" t="inlineStr">
        <is>
          <t>Nº OS:</t>
        </is>
      </c>
      <c r="J22" s="299" t="n">
        <v>735</v>
      </c>
      <c r="K22" s="329" t="n"/>
    </row>
    <row r="23" ht="4.5" customHeight="1"/>
    <row r="24" ht="20.1" customFormat="1" customHeight="1" s="272">
      <c r="A24" s="290" t="inlineStr">
        <is>
          <t>MATRIZ:</t>
        </is>
      </c>
      <c r="B24" s="275" t="n"/>
      <c r="C24" s="290" t="inlineStr">
        <is>
          <t>Água bruta</t>
        </is>
      </c>
      <c r="D24" s="329" t="n"/>
      <c r="F24" s="275" t="n"/>
      <c r="G24" s="290" t="inlineStr">
        <is>
          <t>Água residual</t>
        </is>
      </c>
      <c r="H24" s="329" t="n"/>
    </row>
    <row r="25" ht="4.5" customHeight="1"/>
    <row r="26" ht="20.1" customFormat="1" customHeight="1" s="272">
      <c r="A26" s="290" t="inlineStr">
        <is>
          <t>METODOLOGIAS DE ENSAIO E AMOSTRAGEM</t>
        </is>
      </c>
      <c r="B26" s="332" t="n"/>
      <c r="C26" s="332" t="n"/>
      <c r="D26" s="332" t="n"/>
      <c r="E26" s="332" t="n"/>
      <c r="F26" s="332" t="n"/>
      <c r="G26" s="332" t="n"/>
      <c r="H26" s="332" t="n"/>
      <c r="I26" s="332" t="n"/>
      <c r="J26" s="332" t="n"/>
      <c r="K26" s="329" t="n"/>
    </row>
    <row r="27" ht="4.5" customHeight="1"/>
    <row r="28" ht="20.1" customFormat="1" customHeight="1" s="272">
      <c r="A28" s="290" t="inlineStr">
        <is>
          <t>APLICÁVEL:</t>
        </is>
      </c>
      <c r="B28" s="290" t="inlineStr">
        <is>
          <t>DESCRIÇÃO:</t>
        </is>
      </c>
      <c r="C28" s="332" t="n"/>
      <c r="D28" s="332" t="n"/>
      <c r="E28" s="332" t="n"/>
      <c r="F28" s="332" t="n"/>
      <c r="G28" s="332" t="n"/>
      <c r="H28" s="332" t="n"/>
      <c r="I28" s="332" t="n"/>
      <c r="J28" s="332" t="n"/>
      <c r="K28" s="329" t="n"/>
    </row>
    <row r="29" ht="4.5" customHeight="1"/>
    <row r="30" ht="20.1" customFormat="1" customHeight="1" s="272">
      <c r="A30" s="290" t="inlineStr">
        <is>
          <t>SIM</t>
        </is>
      </c>
      <c r="B30" s="283" t="inlineStr">
        <is>
          <t>SMEWW, 23ª Edição – Método 4500H+B, 2017.</t>
        </is>
      </c>
      <c r="C30" s="332" t="n"/>
      <c r="D30" s="332" t="n"/>
      <c r="E30" s="332" t="n"/>
      <c r="F30" s="332" t="n"/>
      <c r="G30" s="332" t="n"/>
      <c r="H30" s="332" t="n"/>
      <c r="I30" s="332" t="n"/>
      <c r="J30" s="332" t="n"/>
      <c r="K30" s="329" t="n"/>
    </row>
    <row r="31" ht="4.5" customHeight="1">
      <c r="B31" s="283" t="n"/>
      <c r="C31" s="332" t="n"/>
      <c r="D31" s="332" t="n"/>
      <c r="E31" s="332" t="n"/>
      <c r="F31" s="332" t="n"/>
      <c r="G31" s="332" t="n"/>
      <c r="H31" s="332" t="n"/>
      <c r="I31" s="332" t="n"/>
      <c r="J31" s="332" t="n"/>
      <c r="K31" s="329" t="n"/>
    </row>
    <row r="32" ht="20.1" customFormat="1" customHeight="1" s="272">
      <c r="A32" s="290" t="n"/>
      <c r="B32" s="283" t="inlineStr">
        <is>
          <t>SMEWW, 23ª Edição – Método 2510B, 2017.</t>
        </is>
      </c>
      <c r="C32" s="332" t="n"/>
      <c r="D32" s="332" t="n"/>
      <c r="E32" s="332" t="n"/>
      <c r="F32" s="332" t="n"/>
      <c r="G32" s="332" t="n"/>
      <c r="H32" s="332" t="n"/>
      <c r="I32" s="332" t="n"/>
      <c r="J32" s="332" t="n"/>
      <c r="K32" s="329" t="n"/>
    </row>
    <row r="33" ht="4.5" customHeight="1"/>
    <row r="34" ht="20.1" customFormat="1" customHeight="1" s="272">
      <c r="A34" s="290" t="n"/>
      <c r="B34" s="283" t="inlineStr">
        <is>
          <t>SMEWW, 23ª Edição – Método 2580B, 2017.</t>
        </is>
      </c>
      <c r="C34" s="332" t="n"/>
      <c r="D34" s="332" t="n"/>
      <c r="E34" s="332" t="n"/>
      <c r="F34" s="332" t="n"/>
      <c r="G34" s="332" t="n"/>
      <c r="H34" s="332" t="n"/>
      <c r="I34" s="332" t="n"/>
      <c r="J34" s="332" t="n"/>
      <c r="K34" s="329" t="n"/>
    </row>
    <row r="35" ht="4.5" customHeight="1"/>
    <row r="36" ht="20.1" customFormat="1" customHeight="1" s="272">
      <c r="A36" s="290" t="n"/>
      <c r="B36" s="283" t="inlineStr">
        <is>
          <t>SMEWW, 23ª Edição – Método 4500-O G, 2017.</t>
        </is>
      </c>
      <c r="C36" s="332" t="n"/>
      <c r="D36" s="332" t="n"/>
      <c r="E36" s="332" t="n"/>
      <c r="F36" s="332" t="n"/>
      <c r="G36" s="332" t="n"/>
      <c r="H36" s="332" t="n"/>
      <c r="I36" s="332" t="n"/>
      <c r="J36" s="332" t="n"/>
      <c r="K36" s="329" t="n"/>
    </row>
    <row r="37" ht="4.5" customHeight="1"/>
    <row r="38" ht="20.1" customFormat="1" customHeight="1" s="272">
      <c r="A38" s="290" t="n"/>
      <c r="B38" s="283" t="inlineStr">
        <is>
          <t>SMEWW, 23ª Edição – Método 2550B, 2017.</t>
        </is>
      </c>
      <c r="C38" s="332" t="n"/>
      <c r="D38" s="332" t="n"/>
      <c r="E38" s="332" t="n"/>
      <c r="F38" s="332" t="n"/>
      <c r="G38" s="332" t="n"/>
      <c r="H38" s="332" t="n"/>
      <c r="I38" s="332" t="n"/>
      <c r="J38" s="332" t="n"/>
      <c r="K38" s="329" t="n"/>
    </row>
    <row r="39" ht="4.5" customHeight="1"/>
    <row r="40" ht="20.1" customFormat="1" customHeight="1" s="272">
      <c r="A40" s="290" t="n"/>
      <c r="B40" s="283" t="inlineStr">
        <is>
          <t>SMEWW, 23ª Edição – Método 2130B, 2017.</t>
        </is>
      </c>
      <c r="C40" s="332" t="n"/>
      <c r="D40" s="332" t="n"/>
      <c r="E40" s="332" t="n"/>
      <c r="F40" s="332" t="n"/>
      <c r="G40" s="332" t="n"/>
      <c r="H40" s="332" t="n"/>
      <c r="I40" s="332" t="n"/>
      <c r="J40" s="332" t="n"/>
      <c r="K40" s="329" t="n"/>
    </row>
    <row r="41" ht="4.5" customHeight="1"/>
    <row r="42" ht="20.1" customFormat="1" customHeight="1" s="272">
      <c r="A42" s="290" t="n"/>
      <c r="B42" s="283" t="inlineStr">
        <is>
          <t>SRV-PRO-0869-Rev.04 – Amostragem água bruta e residual.</t>
        </is>
      </c>
      <c r="C42" s="332" t="n"/>
      <c r="D42" s="332" t="n"/>
      <c r="E42" s="332" t="n"/>
      <c r="F42" s="332" t="n"/>
      <c r="G42" s="332" t="n"/>
      <c r="H42" s="332" t="n"/>
      <c r="I42" s="332" t="n"/>
      <c r="J42" s="332" t="n"/>
      <c r="K42" s="329" t="n"/>
    </row>
    <row r="43" ht="4.5" customHeight="1"/>
    <row r="44" ht="20.1" customFormat="1" customHeight="1" s="272">
      <c r="A44" s="290" t="n"/>
      <c r="B44" s="283" t="inlineStr">
        <is>
          <t>SRV-PRO-0870-Rev.01 – Condições ambientais e manuseio de itens de ensaio.</t>
        </is>
      </c>
      <c r="C44" s="332" t="n"/>
      <c r="D44" s="332" t="n"/>
      <c r="E44" s="332" t="n"/>
      <c r="F44" s="332" t="n"/>
      <c r="G44" s="332" t="n"/>
      <c r="H44" s="332" t="n"/>
      <c r="I44" s="332" t="n"/>
      <c r="J44" s="332" t="n"/>
      <c r="K44" s="329" t="n"/>
    </row>
    <row r="45" ht="4.5" customHeight="1"/>
    <row r="46" ht="20.1" customFormat="1" customHeight="1" s="272">
      <c r="A46" s="290" t="n"/>
      <c r="B46" s="283" t="inlineStr">
        <is>
          <t>ABNT NBR 15847 – Amostragem de água subterrânea em poços de monitoramento – Métodos de Purga, 2010.</t>
        </is>
      </c>
      <c r="C46" s="332" t="n"/>
      <c r="D46" s="332" t="n"/>
      <c r="E46" s="332" t="n"/>
      <c r="F46" s="332" t="n"/>
      <c r="G46" s="332" t="n"/>
      <c r="H46" s="332" t="n"/>
      <c r="I46" s="332" t="n"/>
      <c r="J46" s="332" t="n"/>
      <c r="K46" s="329" t="n"/>
    </row>
    <row r="47" ht="4.5" customHeight="1"/>
    <row r="48" ht="20.1" customFormat="1" customHeight="1" s="272">
      <c r="A48" s="277" t="n"/>
      <c r="B48" s="283" t="inlineStr">
        <is>
          <t>ABNT NBR 9898 – Preservação e técnicas de amostragem de efluentes líquidos e corpos receptores, 1987.</t>
        </is>
      </c>
      <c r="C48" s="332" t="n"/>
      <c r="D48" s="332" t="n"/>
      <c r="E48" s="332" t="n"/>
      <c r="F48" s="332" t="n"/>
      <c r="G48" s="332" t="n"/>
      <c r="H48" s="332" t="n"/>
      <c r="I48" s="332" t="n"/>
      <c r="J48" s="332" t="n"/>
      <c r="K48" s="329" t="n"/>
    </row>
    <row r="49" ht="4.5" customHeight="1"/>
    <row r="50" ht="20.1" customFormat="1" customHeight="1" s="272">
      <c r="A50" s="290" t="n"/>
      <c r="B50" s="283" t="inlineStr">
        <is>
          <t>ABNT NBR ISO/IEC 17025 – Requisitos gerais para a competência de laboratórios de ensaio e calibração, 2017.</t>
        </is>
      </c>
      <c r="C50" s="332" t="n"/>
      <c r="D50" s="332" t="n"/>
      <c r="E50" s="332" t="n"/>
      <c r="F50" s="332" t="n"/>
      <c r="G50" s="332" t="n"/>
      <c r="H50" s="332" t="n"/>
      <c r="I50" s="332" t="n"/>
      <c r="J50" s="332" t="n"/>
      <c r="K50" s="329" t="n"/>
    </row>
    <row r="51" ht="4.5" customHeight="1"/>
    <row r="52" ht="20.1" customFormat="1" customHeight="1" s="272">
      <c r="A52" s="290" t="inlineStr">
        <is>
          <t>DADOS MEDIÇÃO</t>
        </is>
      </c>
      <c r="B52" s="332" t="n"/>
      <c r="C52" s="332" t="n"/>
      <c r="D52" s="332" t="n"/>
      <c r="E52" s="332" t="n"/>
      <c r="F52" s="332" t="n"/>
      <c r="G52" s="332" t="n"/>
      <c r="H52" s="332" t="n"/>
      <c r="I52" s="332" t="n"/>
      <c r="J52" s="332" t="n"/>
      <c r="K52" s="329" t="n"/>
    </row>
    <row r="54" ht="20.1" customHeight="1">
      <c r="A54" s="287" t="inlineStr">
        <is>
          <t>Multiparâmetro - Patrimônio Nº SRV-ITR-0001</t>
        </is>
      </c>
      <c r="B54" s="317" t="n"/>
      <c r="C54" s="319" t="n"/>
      <c r="D54" s="284" t="n">
        <v>1678</v>
      </c>
      <c r="E54" s="319" t="n"/>
      <c r="G54" s="288" t="inlineStr">
        <is>
          <t>Turbidimetro - Patrimônio Nº 
SRV-ITR-0007</t>
        </is>
      </c>
      <c r="H54" s="317" t="n"/>
      <c r="I54" s="319" t="n"/>
      <c r="J54" s="284" t="n">
        <v>1863</v>
      </c>
      <c r="K54" s="319" t="n"/>
    </row>
    <row r="56">
      <c r="A56" s="66" t="n"/>
      <c r="B56" s="305" t="inlineStr">
        <is>
          <t>Unidade:</t>
        </is>
      </c>
      <c r="D56" s="290" t="inlineStr">
        <is>
          <t>µs/cm</t>
        </is>
      </c>
      <c r="E56" s="290" t="inlineStr">
        <is>
          <t>mV</t>
        </is>
      </c>
      <c r="F56" s="290" t="inlineStr">
        <is>
          <t>mg/L</t>
        </is>
      </c>
      <c r="G56" s="290" t="inlineStr">
        <is>
          <t>UpH</t>
        </is>
      </c>
      <c r="H56" s="290" t="inlineStr">
        <is>
          <t>ºC</t>
        </is>
      </c>
      <c r="I56" s="290" t="inlineStr">
        <is>
          <t>NTU</t>
        </is>
      </c>
    </row>
    <row r="57">
      <c r="A57" s="353" t="inlineStr">
        <is>
          <t>L.Q.</t>
        </is>
      </c>
      <c r="B57" s="329" t="n"/>
      <c r="D57" s="290" t="n">
        <v>275</v>
      </c>
      <c r="E57" s="290" t="n">
        <v>105.4</v>
      </c>
      <c r="F57" s="290" t="n">
        <v>1.13</v>
      </c>
      <c r="G57" s="290" t="n">
        <v>1.18</v>
      </c>
      <c r="H57" s="290" t="n">
        <v>0.47</v>
      </c>
      <c r="I57" s="290" t="n">
        <v>10.65</v>
      </c>
    </row>
    <row r="58">
      <c r="A58" s="353" t="inlineStr">
        <is>
          <t>L.D.</t>
        </is>
      </c>
      <c r="B58" s="329" t="n"/>
      <c r="D58" s="290" t="n">
        <v>92</v>
      </c>
      <c r="E58" s="290" t="n">
        <v>35.1</v>
      </c>
      <c r="F58" s="290" t="n">
        <v>0.38</v>
      </c>
      <c r="G58" s="290" t="n">
        <v>0.39</v>
      </c>
      <c r="H58" s="290" t="n">
        <v>0.16</v>
      </c>
      <c r="I58" s="290" t="n">
        <v>3.55</v>
      </c>
    </row>
    <row r="59">
      <c r="A59" s="309" t="n"/>
      <c r="B59" s="309" t="n"/>
    </row>
    <row r="60" ht="30.75" customHeight="1">
      <c r="A60" s="293" t="inlineStr">
        <is>
          <t>Incerteza de medição</t>
        </is>
      </c>
      <c r="B60" s="329" t="n"/>
      <c r="D60" s="290" t="inlineStr">
        <is>
          <t>± 45</t>
        </is>
      </c>
      <c r="E60" s="290" t="inlineStr">
        <is>
          <t>±38,8</t>
        </is>
      </c>
      <c r="F60" s="290" t="inlineStr">
        <is>
          <t>±0,33</t>
        </is>
      </c>
      <c r="G60" s="290" t="inlineStr">
        <is>
          <t>±0,14</t>
        </is>
      </c>
      <c r="H60" s="290" t="inlineStr">
        <is>
          <t>±0,27</t>
        </is>
      </c>
      <c r="I60" s="290" t="inlineStr">
        <is>
          <t>±22,54</t>
        </is>
      </c>
    </row>
    <row r="61">
      <c r="A61" s="266" t="n"/>
    </row>
    <row r="62">
      <c r="A62" s="303" t="inlineStr">
        <is>
          <t>rodapé</t>
        </is>
      </c>
      <c r="B62" s="303" t="n"/>
      <c r="C62" s="303" t="n"/>
      <c r="D62" s="303" t="n"/>
      <c r="E62" s="303" t="n"/>
      <c r="F62" s="303" t="inlineStr">
        <is>
          <t>Página 35 de 36 (paginação)</t>
        </is>
      </c>
      <c r="G62" s="303" t="n"/>
      <c r="H62" s="303" t="n"/>
      <c r="I62" s="303" t="n"/>
      <c r="J62" s="303" t="n"/>
      <c r="K62" s="303" t="n"/>
    </row>
    <row r="63" ht="30" customHeight="1">
      <c r="B63" s="307" t="inlineStr">
        <is>
          <t>O presente relatório de ensaio atende aos requisitos da norma ISO/IEC 17025:2017.
7.8.2.1 (h) – Não são aplicáveis.</t>
        </is>
      </c>
    </row>
    <row r="64">
      <c r="B64" s="303" t="n"/>
      <c r="C64" s="303" t="n"/>
      <c r="D64" s="303" t="n"/>
      <c r="E64" s="303" t="n"/>
      <c r="F64" s="303" t="n"/>
      <c r="G64" s="303" t="n"/>
      <c r="H64" s="303" t="n"/>
      <c r="I64" s="303" t="n"/>
      <c r="J64" s="303" t="n"/>
      <c r="K64" s="309" t="inlineStr">
        <is>
          <t>SRV-FOR-0127-Rev.5</t>
        </is>
      </c>
    </row>
    <row r="65" ht="84" customHeight="1">
      <c r="A65" s="295" t="n"/>
      <c r="B65" s="329" t="n"/>
      <c r="C65" s="304" t="inlineStr">
        <is>
          <t>RELATÓRIO DE ENSAIO E AMOSTRAGEM</t>
        </is>
      </c>
      <c r="D65" s="332" t="n"/>
      <c r="E65" s="332" t="n"/>
      <c r="F65" s="332" t="n"/>
      <c r="G65" s="332" t="n"/>
      <c r="H65" s="332" t="n"/>
      <c r="I65" s="332" t="n"/>
      <c r="J65" s="332" t="n"/>
      <c r="K65" s="329" t="n"/>
    </row>
    <row r="66">
      <c r="J66" s="267">
        <f>$J$2</f>
        <v/>
      </c>
    </row>
    <row r="67" ht="4.5" customHeight="1"/>
    <row r="68" ht="89.25" customFormat="1" customHeight="1" s="296">
      <c r="A68" s="298" t="inlineStr">
        <is>
          <t>Identificação da amostra:</t>
        </is>
      </c>
      <c r="B68" s="298" t="inlineStr">
        <is>
          <t>Data:</t>
        </is>
      </c>
      <c r="C68" s="298" t="inlineStr">
        <is>
          <t>Hora do ensaio:</t>
        </is>
      </c>
      <c r="D68" s="298" t="inlineStr">
        <is>
          <t>Hora da amostragem:</t>
        </is>
      </c>
      <c r="E68" s="298" t="inlineStr">
        <is>
          <t>Condutividade
µs/cm</t>
        </is>
      </c>
      <c r="F68" s="298" t="inlineStr">
        <is>
          <t>Potencial de oxirredução 
Mv</t>
        </is>
      </c>
      <c r="G68" s="298" t="inlineStr">
        <is>
          <t>Oxigênio Dissolvido
mg/L</t>
        </is>
      </c>
      <c r="H68" s="298" t="inlineStr">
        <is>
          <t>pH
UpH</t>
        </is>
      </c>
      <c r="I68" s="298" t="inlineStr">
        <is>
          <t>Temperatura
ºC</t>
        </is>
      </c>
      <c r="J68" s="298" t="inlineStr">
        <is>
          <t>Turbidez
NTU</t>
        </is>
      </c>
      <c r="K68" s="298" t="inlineStr">
        <is>
          <t xml:space="preserve">(*) Condições ambientais
Chuva nas ultimas 24h:
</t>
        </is>
      </c>
    </row>
    <row r="69" ht="20.1" customHeight="1">
      <c r="A69" s="299" t="inlineStr">
        <is>
          <t>PM-03A</t>
        </is>
      </c>
      <c r="B69" s="300" t="n">
        <v>45090</v>
      </c>
      <c r="C69" s="301" t="n">
        <v>0.3631944444444444</v>
      </c>
      <c r="D69" s="301" t="n">
        <v>0.3694444444444445</v>
      </c>
      <c r="E69" s="299" t="n">
        <v>13</v>
      </c>
      <c r="F69" s="299" t="n">
        <v>241.8</v>
      </c>
      <c r="G69" s="299" t="n">
        <v>1.69</v>
      </c>
      <c r="H69" s="299" t="n">
        <v>5.21</v>
      </c>
      <c r="I69" s="299" t="n">
        <v>22.23</v>
      </c>
      <c r="J69" s="299" t="n">
        <v>10</v>
      </c>
      <c r="K69" s="299" t="n">
        <v>0</v>
      </c>
    </row>
    <row r="70" ht="20.1" customHeight="1">
      <c r="A70" s="295" t="n"/>
      <c r="B70" s="295" t="n"/>
      <c r="C70" s="295" t="n"/>
      <c r="D70" s="295" t="n"/>
      <c r="E70" s="282" t="n"/>
      <c r="F70" s="282" t="n"/>
      <c r="G70" s="282" t="n"/>
      <c r="H70" s="282" t="n"/>
      <c r="I70" s="282" t="n"/>
      <c r="J70" s="282" t="n"/>
      <c r="K70" s="295" t="n"/>
    </row>
    <row r="71" ht="20.1" customHeight="1">
      <c r="A71" s="295" t="n"/>
      <c r="B71" s="295" t="n"/>
      <c r="C71" s="295" t="n"/>
      <c r="D71" s="295" t="n"/>
      <c r="E71" s="282" t="n"/>
      <c r="F71" s="282" t="n"/>
      <c r="G71" s="282" t="n"/>
      <c r="H71" s="282" t="n"/>
      <c r="I71" s="282" t="n"/>
      <c r="J71" s="282" t="n"/>
      <c r="K71" s="295" t="n"/>
    </row>
    <row r="72" ht="20.1" customHeight="1">
      <c r="A72" s="295" t="n"/>
      <c r="B72" s="295" t="n"/>
      <c r="C72" s="295" t="n"/>
      <c r="D72" s="295" t="n"/>
      <c r="E72" s="295" t="n"/>
      <c r="F72" s="295" t="n"/>
      <c r="G72" s="295" t="n"/>
      <c r="H72" s="295" t="n"/>
      <c r="I72" s="295" t="n"/>
      <c r="J72" s="295" t="n"/>
      <c r="K72" s="295" t="n"/>
    </row>
    <row r="73" ht="20.1" customHeight="1">
      <c r="A73" s="295" t="n"/>
      <c r="B73" s="295" t="n"/>
      <c r="C73" s="295" t="n"/>
      <c r="D73" s="295" t="n"/>
      <c r="E73" s="295" t="n"/>
      <c r="F73" s="295" t="n"/>
      <c r="G73" s="295" t="n"/>
      <c r="H73" s="302" t="n"/>
      <c r="I73" s="295" t="n"/>
      <c r="J73" s="295" t="n"/>
      <c r="K73" s="295" t="n"/>
    </row>
    <row r="74" ht="20.1" customHeight="1">
      <c r="A74" s="295" t="n"/>
      <c r="B74" s="295" t="n"/>
      <c r="C74" s="295" t="n"/>
      <c r="D74" s="295" t="n"/>
      <c r="E74" s="295" t="n"/>
      <c r="F74" s="295" t="n"/>
      <c r="G74" s="295" t="n"/>
      <c r="H74" s="295" t="n"/>
      <c r="I74" s="295" t="n"/>
      <c r="J74" s="295" t="n"/>
      <c r="K74" s="295" t="n"/>
    </row>
    <row r="75" ht="20.1" customHeight="1">
      <c r="A75" s="295" t="n"/>
      <c r="B75" s="295" t="n"/>
      <c r="C75" s="295" t="n"/>
      <c r="D75" s="295" t="n"/>
      <c r="E75" s="295" t="n"/>
      <c r="F75" s="295" t="n"/>
      <c r="G75" s="295" t="n"/>
      <c r="H75" s="295" t="n"/>
      <c r="I75" s="295" t="n"/>
      <c r="J75" s="295" t="n"/>
      <c r="K75" s="295" t="n"/>
    </row>
    <row r="76" ht="20.1" customHeight="1">
      <c r="A76" s="295" t="n"/>
      <c r="B76" s="295" t="n"/>
      <c r="C76" s="295" t="n"/>
      <c r="D76" s="295" t="n"/>
      <c r="E76" s="295" t="n"/>
      <c r="F76" s="295" t="n"/>
      <c r="G76" s="295" t="n"/>
      <c r="H76" s="295" t="n"/>
      <c r="I76" s="295" t="n"/>
      <c r="J76" s="295" t="n"/>
      <c r="K76" s="295" t="n"/>
    </row>
    <row r="77" ht="20.1" customHeight="1">
      <c r="A77" s="295" t="n"/>
      <c r="B77" s="295" t="n"/>
      <c r="C77" s="295" t="n"/>
      <c r="D77" s="295" t="n"/>
      <c r="E77" s="295" t="n"/>
      <c r="F77" s="295" t="n"/>
      <c r="G77" s="295" t="n"/>
      <c r="H77" s="295" t="n"/>
      <c r="I77" s="295" t="n"/>
      <c r="J77" s="295" t="n"/>
      <c r="K77" s="295" t="n"/>
    </row>
    <row r="78" ht="20.1" customHeight="1">
      <c r="A78" s="295" t="n"/>
      <c r="B78" s="295" t="n"/>
      <c r="C78" s="295" t="n"/>
      <c r="D78" s="295" t="n"/>
      <c r="E78" s="295" t="n"/>
      <c r="F78" s="295" t="n"/>
      <c r="G78" s="295" t="n"/>
      <c r="H78" s="295" t="n"/>
      <c r="I78" s="295" t="n"/>
      <c r="J78" s="295" t="n"/>
      <c r="K78" s="295" t="n"/>
    </row>
    <row r="79" ht="20.1" customHeight="1">
      <c r="A79" s="295" t="n"/>
      <c r="B79" s="295" t="n"/>
      <c r="C79" s="295" t="n"/>
      <c r="D79" s="295" t="n"/>
      <c r="E79" s="295" t="n"/>
      <c r="F79" s="295" t="n"/>
      <c r="G79" s="295" t="n"/>
      <c r="H79" s="295" t="n"/>
      <c r="I79" s="295" t="n"/>
      <c r="J79" s="295" t="n"/>
      <c r="K79" s="295" t="n"/>
    </row>
    <row r="80" ht="20.1" customHeight="1">
      <c r="A80" s="295" t="n"/>
      <c r="B80" s="295" t="n"/>
      <c r="C80" s="295" t="n"/>
      <c r="D80" s="295" t="n"/>
      <c r="E80" s="295" t="n"/>
      <c r="F80" s="295" t="n"/>
      <c r="G80" s="295" t="n"/>
      <c r="H80" s="295" t="n"/>
      <c r="I80" s="295" t="n"/>
      <c r="J80" s="295" t="n"/>
      <c r="K80" s="295" t="n"/>
    </row>
    <row r="81" ht="20.1" customHeight="1">
      <c r="A81" s="295" t="n"/>
      <c r="B81" s="295" t="n"/>
      <c r="C81" s="295" t="n"/>
      <c r="D81" s="295" t="n"/>
      <c r="E81" s="295" t="n"/>
      <c r="F81" s="295" t="n"/>
      <c r="G81" s="295" t="n"/>
      <c r="H81" s="295" t="n"/>
      <c r="I81" s="295" t="n"/>
      <c r="J81" s="295" t="n"/>
      <c r="K81" s="295" t="n"/>
    </row>
    <row r="82" ht="20.1" customHeight="1">
      <c r="A82" s="295" t="n"/>
      <c r="B82" s="295" t="n"/>
      <c r="C82" s="295" t="n"/>
      <c r="D82" s="295" t="n"/>
      <c r="E82" s="295" t="n"/>
      <c r="F82" s="295" t="n"/>
      <c r="G82" s="295" t="n"/>
      <c r="H82" s="295" t="n"/>
      <c r="I82" s="295" t="n"/>
      <c r="J82" s="295" t="n"/>
      <c r="K82" s="295" t="n"/>
    </row>
    <row r="83" ht="20.1" customHeight="1">
      <c r="A83" s="295" t="n"/>
      <c r="B83" s="295" t="n"/>
      <c r="C83" s="295" t="n"/>
      <c r="D83" s="295" t="n"/>
      <c r="E83" s="295" t="n"/>
      <c r="F83" s="295" t="n"/>
      <c r="G83" s="295" t="n"/>
      <c r="H83" s="295" t="n"/>
      <c r="I83" s="295" t="n"/>
      <c r="J83" s="295" t="n"/>
      <c r="K83" s="295" t="n"/>
    </row>
    <row r="84" ht="20.1" customHeight="1">
      <c r="A84" s="295" t="n"/>
      <c r="B84" s="295" t="n"/>
      <c r="C84" s="295" t="n"/>
      <c r="D84" s="295" t="n"/>
      <c r="E84" s="295" t="n"/>
      <c r="F84" s="295" t="n"/>
      <c r="G84" s="295" t="n"/>
      <c r="H84" s="295" t="n"/>
      <c r="I84" s="295" t="n"/>
      <c r="J84" s="295" t="n"/>
      <c r="K84" s="295" t="n"/>
    </row>
    <row r="85" ht="20.1" customHeight="1">
      <c r="A85" s="295" t="n"/>
      <c r="B85" s="295" t="n"/>
      <c r="C85" s="295" t="n"/>
      <c r="D85" s="295" t="n"/>
      <c r="E85" s="295" t="n"/>
      <c r="F85" s="295" t="n"/>
      <c r="G85" s="295" t="n"/>
      <c r="H85" s="295" t="n"/>
      <c r="I85" s="295" t="n"/>
      <c r="J85" s="295" t="n"/>
      <c r="K85" s="295" t="n"/>
    </row>
    <row r="86" ht="20.1" customHeight="1">
      <c r="A86" s="295" t="n"/>
      <c r="B86" s="295" t="n"/>
      <c r="C86" s="295" t="n"/>
      <c r="D86" s="295" t="n"/>
      <c r="E86" s="295" t="n"/>
      <c r="F86" s="295" t="n"/>
      <c r="G86" s="295" t="n"/>
      <c r="H86" s="295" t="n"/>
      <c r="I86" s="295" t="n"/>
      <c r="J86" s="295" t="n"/>
      <c r="K86" s="295" t="n"/>
    </row>
    <row r="87" ht="20.1" customHeight="1">
      <c r="A87" s="295" t="n"/>
      <c r="B87" s="295" t="n"/>
      <c r="C87" s="295" t="n"/>
      <c r="D87" s="295" t="n"/>
      <c r="E87" s="295" t="n"/>
      <c r="F87" s="295" t="n"/>
      <c r="G87" s="295" t="n"/>
      <c r="H87" s="295" t="n"/>
      <c r="I87" s="295" t="n"/>
      <c r="J87" s="295" t="n"/>
      <c r="K87" s="295" t="n"/>
    </row>
    <row r="88" ht="20.1" customHeight="1">
      <c r="A88" s="295" t="n"/>
      <c r="B88" s="295" t="n"/>
      <c r="C88" s="295" t="n"/>
      <c r="D88" s="295" t="n"/>
      <c r="E88" s="295" t="n"/>
      <c r="F88" s="295" t="n"/>
      <c r="G88" s="295" t="n"/>
      <c r="H88" s="295" t="n"/>
      <c r="I88" s="295" t="n"/>
      <c r="J88" s="295" t="n"/>
      <c r="K88" s="295" t="n"/>
    </row>
    <row r="89" ht="20.1" customHeight="1">
      <c r="A89" s="295" t="n"/>
      <c r="B89" s="295" t="n"/>
      <c r="C89" s="295" t="n"/>
      <c r="D89" s="295" t="n"/>
      <c r="E89" s="295" t="n"/>
      <c r="F89" s="295" t="n"/>
      <c r="G89" s="295" t="n"/>
      <c r="H89" s="295" t="n"/>
      <c r="I89" s="295" t="n"/>
      <c r="J89" s="295" t="n"/>
      <c r="K89" s="295" t="n"/>
    </row>
    <row r="90" ht="20.1" customHeight="1">
      <c r="A90" s="295" t="n"/>
      <c r="B90" s="295" t="n"/>
      <c r="C90" s="295" t="n"/>
      <c r="D90" s="295" t="n"/>
      <c r="E90" s="295" t="n"/>
      <c r="F90" s="295" t="n"/>
      <c r="G90" s="295" t="n"/>
      <c r="H90" s="295" t="n"/>
      <c r="I90" s="295" t="n"/>
      <c r="J90" s="295" t="n"/>
      <c r="K90" s="295" t="n"/>
    </row>
    <row r="91" ht="20.1" customHeight="1">
      <c r="A91" s="295" t="n"/>
      <c r="B91" s="295" t="n"/>
      <c r="C91" s="295" t="n"/>
      <c r="D91" s="295" t="n"/>
      <c r="E91" s="295" t="n"/>
      <c r="F91" s="295" t="n"/>
      <c r="G91" s="295" t="n"/>
      <c r="H91" s="295" t="n"/>
      <c r="I91" s="295" t="n"/>
      <c r="J91" s="295" t="n"/>
      <c r="K91" s="295" t="n"/>
    </row>
    <row r="92" ht="20.1" customHeight="1">
      <c r="A92" s="295" t="n"/>
      <c r="B92" s="295" t="n"/>
      <c r="C92" s="295" t="n"/>
      <c r="D92" s="295" t="n"/>
      <c r="E92" s="295" t="n"/>
      <c r="F92" s="295" t="n"/>
      <c r="G92" s="295" t="n"/>
      <c r="H92" s="295" t="n"/>
      <c r="I92" s="295" t="n"/>
      <c r="J92" s="295" t="n"/>
      <c r="K92" s="295" t="n"/>
    </row>
    <row r="93" ht="20.1" customHeight="1">
      <c r="A93" s="295" t="n"/>
      <c r="B93" s="295" t="n"/>
      <c r="C93" s="295" t="n"/>
      <c r="D93" s="295" t="n"/>
      <c r="E93" s="295" t="n"/>
      <c r="F93" s="295" t="n"/>
      <c r="G93" s="295" t="n"/>
      <c r="H93" s="295" t="n"/>
      <c r="I93" s="295" t="n"/>
      <c r="J93" s="295" t="n"/>
      <c r="K93" s="295" t="n"/>
    </row>
    <row r="94" ht="20.1" customHeight="1">
      <c r="A94" s="295" t="n"/>
      <c r="B94" s="295" t="n"/>
      <c r="C94" s="295" t="n"/>
      <c r="D94" s="295" t="n"/>
      <c r="E94" s="295" t="n"/>
      <c r="F94" s="295" t="n"/>
      <c r="G94" s="295" t="n"/>
      <c r="H94" s="295" t="n"/>
      <c r="I94" s="295" t="n"/>
      <c r="J94" s="295" t="n"/>
      <c r="K94" s="295" t="n"/>
    </row>
    <row r="95" ht="20.1" customHeight="1">
      <c r="A95" s="295" t="n"/>
      <c r="B95" s="295" t="n"/>
      <c r="C95" s="295" t="n"/>
      <c r="D95" s="295" t="n"/>
      <c r="E95" s="295" t="n"/>
      <c r="F95" s="295" t="n"/>
      <c r="G95" s="295" t="n"/>
      <c r="H95" s="295" t="n"/>
      <c r="I95" s="295" t="n"/>
      <c r="J95" s="295" t="n"/>
      <c r="K95" s="295" t="n"/>
    </row>
    <row r="96" ht="20.1" customHeight="1">
      <c r="A96" s="295" t="n"/>
      <c r="B96" s="295" t="n"/>
      <c r="C96" s="295" t="n"/>
      <c r="D96" s="295" t="n"/>
      <c r="E96" s="295" t="n"/>
      <c r="F96" s="295" t="n"/>
      <c r="G96" s="295" t="n"/>
      <c r="H96" s="295" t="n"/>
      <c r="I96" s="295" t="n"/>
      <c r="J96" s="295" t="n"/>
      <c r="K96" s="295" t="n"/>
    </row>
    <row r="97" ht="20.1" customHeight="1">
      <c r="A97" s="295" t="n"/>
      <c r="B97" s="295" t="n"/>
      <c r="C97" s="295" t="n"/>
      <c r="D97" s="295" t="n"/>
      <c r="E97" s="295" t="n"/>
      <c r="F97" s="295" t="n"/>
      <c r="G97" s="295" t="n"/>
      <c r="H97" s="295" t="n"/>
      <c r="I97" s="295" t="n"/>
      <c r="J97" s="295" t="n"/>
      <c r="K97" s="295" t="n"/>
    </row>
    <row r="98" ht="20.1" customHeight="1">
      <c r="A98" s="295" t="n"/>
      <c r="B98" s="295" t="n"/>
      <c r="C98" s="295" t="n"/>
      <c r="D98" s="295" t="n"/>
      <c r="E98" s="295" t="n"/>
      <c r="F98" s="295" t="n"/>
      <c r="G98" s="295" t="n"/>
      <c r="H98" s="295" t="n"/>
      <c r="I98" s="295" t="n"/>
      <c r="J98" s="295" t="n"/>
      <c r="K98" s="295" t="n"/>
    </row>
    <row r="99" ht="20.1" customHeight="1">
      <c r="A99" s="295" t="n"/>
      <c r="B99" s="295" t="n"/>
      <c r="C99" s="295" t="n"/>
      <c r="D99" s="295" t="n"/>
      <c r="E99" s="295" t="n"/>
      <c r="F99" s="295" t="n"/>
      <c r="G99" s="295" t="n"/>
      <c r="H99" s="295" t="n"/>
      <c r="I99" s="295" t="n"/>
      <c r="J99" s="295" t="n"/>
      <c r="K99" s="295" t="n"/>
    </row>
    <row r="100" ht="20.1" customHeight="1">
      <c r="A100" s="295" t="n"/>
      <c r="B100" s="295" t="n"/>
      <c r="C100" s="295" t="n"/>
      <c r="D100" s="295" t="n"/>
      <c r="E100" s="295" t="n"/>
      <c r="F100" s="295" t="n"/>
      <c r="G100" s="295" t="n"/>
      <c r="H100" s="295" t="n"/>
      <c r="I100" s="295" t="n"/>
      <c r="J100" s="295" t="n"/>
      <c r="K100" s="295" t="n"/>
    </row>
    <row r="101" ht="20.1" customHeight="1">
      <c r="A101" s="295" t="n"/>
      <c r="B101" s="295" t="n"/>
      <c r="C101" s="295" t="n"/>
      <c r="D101" s="295" t="n"/>
      <c r="E101" s="295" t="n"/>
      <c r="F101" s="295" t="n"/>
      <c r="G101" s="295" t="n"/>
      <c r="H101" s="295" t="n"/>
      <c r="I101" s="295" t="n"/>
      <c r="J101" s="295" t="n"/>
      <c r="K101" s="295" t="n"/>
    </row>
    <row r="102" ht="20.1" customHeight="1">
      <c r="A102" s="295" t="n"/>
      <c r="B102" s="295" t="n"/>
      <c r="C102" s="295" t="n"/>
      <c r="D102" s="295" t="n"/>
      <c r="E102" s="295" t="n"/>
      <c r="F102" s="295" t="n"/>
      <c r="G102" s="295" t="n"/>
      <c r="H102" s="295" t="n"/>
      <c r="I102" s="295" t="n"/>
      <c r="J102" s="295" t="n"/>
      <c r="K102" s="295" t="n"/>
    </row>
    <row r="103" ht="20.1" customHeight="1">
      <c r="A103" s="295" t="n"/>
      <c r="B103" s="295" t="n"/>
      <c r="C103" s="295" t="n"/>
      <c r="D103" s="295" t="n"/>
      <c r="E103" s="295" t="n"/>
      <c r="F103" s="295" t="n"/>
      <c r="G103" s="295" t="n"/>
      <c r="H103" s="295" t="n"/>
      <c r="I103" s="295" t="n"/>
      <c r="J103" s="295" t="n"/>
      <c r="K103" s="295" t="n"/>
    </row>
    <row r="104" ht="20.1" customHeight="1">
      <c r="A104" s="295" t="n"/>
      <c r="B104" s="295" t="n"/>
      <c r="C104" s="295" t="n"/>
      <c r="D104" s="295" t="n"/>
      <c r="E104" s="295" t="n"/>
      <c r="F104" s="295" t="n"/>
      <c r="G104" s="295" t="n"/>
      <c r="H104" s="295" t="n"/>
      <c r="I104" s="295" t="n"/>
      <c r="J104" s="295" t="n"/>
      <c r="K104" s="295" t="n"/>
    </row>
    <row r="105" ht="20.1" customHeight="1">
      <c r="A105" s="295" t="n"/>
      <c r="B105" s="295" t="n"/>
      <c r="C105" s="295" t="n"/>
      <c r="D105" s="295" t="n"/>
      <c r="E105" s="295" t="n"/>
      <c r="F105" s="295" t="n"/>
      <c r="G105" s="295" t="n"/>
      <c r="H105" s="295" t="n"/>
      <c r="I105" s="295" t="n"/>
      <c r="J105" s="295" t="n"/>
      <c r="K105" s="295" t="n"/>
    </row>
    <row r="106" ht="20.1" customHeight="1">
      <c r="A106" s="295" t="n"/>
      <c r="B106" s="295" t="n"/>
      <c r="C106" s="295" t="n"/>
      <c r="D106" s="295" t="n"/>
      <c r="E106" s="295" t="n"/>
      <c r="F106" s="295" t="n"/>
      <c r="G106" s="295" t="n"/>
      <c r="H106" s="295" t="n"/>
      <c r="I106" s="295" t="n"/>
      <c r="J106" s="295" t="n"/>
      <c r="K106" s="295" t="n"/>
    </row>
    <row r="107" ht="20.1" customHeight="1">
      <c r="A107" s="295" t="n"/>
      <c r="B107" s="295" t="n"/>
      <c r="C107" s="295" t="n"/>
      <c r="D107" s="295" t="n"/>
      <c r="E107" s="295" t="n"/>
      <c r="F107" s="295" t="n"/>
      <c r="G107" s="295" t="n"/>
      <c r="H107" s="295" t="n"/>
      <c r="I107" s="295" t="n"/>
      <c r="J107" s="295" t="n"/>
      <c r="K107" s="295" t="n"/>
    </row>
    <row r="108" ht="20.1" customHeight="1">
      <c r="A108" s="295" t="n"/>
      <c r="B108" s="295" t="n"/>
      <c r="C108" s="295" t="n"/>
      <c r="D108" s="295" t="n"/>
      <c r="E108" s="295" t="n"/>
      <c r="F108" s="295" t="n"/>
      <c r="G108" s="295" t="n"/>
      <c r="H108" s="295" t="n"/>
      <c r="I108" s="295" t="n"/>
      <c r="J108" s="295" t="n"/>
      <c r="K108" s="295" t="n"/>
    </row>
    <row r="109" ht="20.1" customHeight="1">
      <c r="A109" s="295" t="n"/>
      <c r="B109" s="295" t="n"/>
      <c r="C109" s="295" t="n"/>
      <c r="D109" s="295" t="n"/>
      <c r="E109" s="295" t="n"/>
      <c r="F109" s="295" t="n"/>
      <c r="G109" s="295" t="n"/>
      <c r="H109" s="295" t="n"/>
      <c r="I109" s="295" t="n"/>
      <c r="J109" s="295" t="n"/>
      <c r="K109" s="295" t="n"/>
    </row>
    <row r="110" ht="20.1" customHeight="1">
      <c r="A110" s="303" t="inlineStr">
        <is>
          <t>rodapé</t>
        </is>
      </c>
      <c r="B110" s="303" t="n"/>
      <c r="C110" s="303" t="n"/>
      <c r="D110" s="303" t="n"/>
      <c r="E110" s="303" t="n"/>
      <c r="F110" s="303" t="inlineStr">
        <is>
          <t>Página 35 de 36 (paginação)</t>
        </is>
      </c>
      <c r="G110" s="303" t="n"/>
      <c r="H110" s="303" t="n"/>
      <c r="I110" s="303" t="n"/>
      <c r="J110" s="303" t="n"/>
      <c r="K110" s="303" t="n"/>
    </row>
    <row r="111" ht="39" customHeight="1">
      <c r="B111" s="307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" customHeight="1">
      <c r="B112" s="303" t="n"/>
      <c r="C112" s="303" t="n"/>
      <c r="D112" s="303" t="n"/>
      <c r="E112" s="303" t="n"/>
      <c r="F112" s="303" t="n"/>
      <c r="G112" s="303" t="n"/>
      <c r="H112" s="303" t="n"/>
      <c r="I112" s="303" t="n"/>
      <c r="J112" s="303" t="n"/>
      <c r="K112" s="309" t="inlineStr">
        <is>
          <t>SRV-FOR-0127-Rev.5</t>
        </is>
      </c>
    </row>
    <row r="113" ht="84" customHeight="1">
      <c r="A113" s="295" t="n"/>
      <c r="B113" s="329" t="n"/>
      <c r="C113" s="304" t="inlineStr">
        <is>
          <t>RELATÓRIO DE ENSAIO E AMOSTRAGEM</t>
        </is>
      </c>
      <c r="D113" s="332" t="n"/>
      <c r="E113" s="332" t="n"/>
      <c r="F113" s="332" t="n"/>
      <c r="G113" s="332" t="n"/>
      <c r="H113" s="332" t="n"/>
      <c r="I113" s="332" t="n"/>
      <c r="J113" s="332" t="n"/>
      <c r="K113" s="329" t="n"/>
    </row>
    <row r="114">
      <c r="J114" s="267">
        <f>$J$2</f>
        <v/>
      </c>
    </row>
    <row r="115" ht="4.5" customHeight="1"/>
    <row r="116" ht="20.1" customHeight="1">
      <c r="A116" s="290" t="inlineStr">
        <is>
          <t>OBSERVAÇÕES GERAIS</t>
        </is>
      </c>
      <c r="B116" s="329" t="n"/>
      <c r="C116" s="295" t="n"/>
      <c r="D116" s="332" t="n"/>
      <c r="E116" s="332" t="n"/>
      <c r="F116" s="332" t="n"/>
      <c r="G116" s="332" t="n"/>
      <c r="H116" s="332" t="n"/>
      <c r="I116" s="332" t="n"/>
      <c r="J116" s="332" t="n"/>
      <c r="K116" s="329" t="n"/>
    </row>
    <row r="117" ht="4.5" customHeight="1">
      <c r="B117" s="303" t="n"/>
      <c r="C117" s="309" t="n"/>
      <c r="D117" s="309" t="n"/>
      <c r="E117" s="303" t="n"/>
      <c r="F117" s="303" t="n"/>
      <c r="G117" s="303" t="n"/>
      <c r="H117" s="303" t="n"/>
      <c r="I117" s="303" t="n"/>
      <c r="J117" s="303" t="n"/>
      <c r="K117" s="303" t="n"/>
    </row>
    <row r="118" ht="4.5" customHeight="1"/>
    <row r="119" ht="20.1" customHeight="1">
      <c r="A119" s="306" t="inlineStr">
        <is>
          <t>Signatário autorizado:</t>
        </is>
      </c>
      <c r="C119" s="303" t="n"/>
      <c r="D119" s="303" t="n"/>
      <c r="E119" s="303" t="n"/>
      <c r="F119" s="303" t="n"/>
      <c r="G119" s="303" t="n"/>
      <c r="H119" s="303" t="n"/>
      <c r="I119" s="303" t="n"/>
      <c r="J119" s="303" t="n"/>
      <c r="K119" s="303" t="n"/>
    </row>
    <row r="120" ht="4.5" customHeight="1">
      <c r="B120" s="303" t="n"/>
      <c r="C120" s="309" t="n"/>
      <c r="D120" s="309" t="n"/>
      <c r="E120" s="303" t="n"/>
      <c r="F120" s="303" t="n"/>
      <c r="G120" s="303" t="n"/>
      <c r="H120" s="303" t="n"/>
      <c r="I120" s="303" t="n"/>
      <c r="J120" s="303" t="n"/>
      <c r="K120" s="303" t="n"/>
    </row>
    <row r="121" ht="20.1" customHeight="1">
      <c r="B121" s="303" t="n"/>
      <c r="C121" s="305" t="inlineStr">
        <is>
          <t>NOME:</t>
        </is>
      </c>
      <c r="E121" s="295" t="n"/>
      <c r="F121" s="332" t="n"/>
      <c r="G121" s="332" t="n"/>
      <c r="H121" s="332" t="n"/>
      <c r="I121" s="332" t="n"/>
      <c r="J121" s="332" t="n"/>
      <c r="K121" s="329" t="n"/>
    </row>
    <row r="122" ht="4.5" customHeight="1">
      <c r="B122" s="303" t="n"/>
      <c r="C122" s="309" t="n"/>
      <c r="D122" s="309" t="n"/>
      <c r="E122" s="303" t="n"/>
      <c r="F122" s="303" t="n"/>
      <c r="G122" s="303" t="n"/>
      <c r="H122" s="303" t="n"/>
      <c r="I122" s="303" t="n"/>
      <c r="J122" s="303" t="n"/>
      <c r="K122" s="303" t="n"/>
    </row>
    <row r="123" ht="20.1" customHeight="1">
      <c r="C123" s="305" t="inlineStr">
        <is>
          <t>DATA DA EMISSÃO</t>
        </is>
      </c>
      <c r="E123" s="295" t="n"/>
      <c r="F123" s="332" t="n"/>
      <c r="G123" s="332" t="n"/>
      <c r="H123" s="332" t="n"/>
      <c r="I123" s="332" t="n"/>
      <c r="J123" s="332" t="n"/>
      <c r="K123" s="329" t="n"/>
    </row>
    <row r="125">
      <c r="A125" s="306" t="inlineStr">
        <is>
          <t>xxxxxxxxxxxxxxxxxxxxxxxxxxxxxxxxxxxxxxxxxxxxxxxxxxxxxxxxxxxxxxxxxxxxxxxxxxxxxxxxxxxxxxxxxxxxxxxxxxxxxxxxxxxxxxxxx</t>
        </is>
      </c>
    </row>
    <row r="127" ht="20.1" customHeight="1">
      <c r="A127" s="303" t="inlineStr">
        <is>
          <t>rodapé</t>
        </is>
      </c>
      <c r="B127" s="303" t="n"/>
      <c r="C127" s="303" t="n"/>
      <c r="D127" s="303" t="n"/>
      <c r="E127" s="303" t="n"/>
      <c r="F127" s="303" t="inlineStr">
        <is>
          <t>Página 35 de 36 (paginação)</t>
        </is>
      </c>
      <c r="G127" s="303" t="n"/>
      <c r="H127" s="303" t="n"/>
      <c r="I127" s="303" t="n"/>
      <c r="J127" s="303" t="n"/>
      <c r="K127" s="303" t="n"/>
    </row>
    <row r="128" ht="39" customHeight="1">
      <c r="B128" s="307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" customHeight="1">
      <c r="B129" s="303" t="n"/>
      <c r="C129" s="303" t="n"/>
      <c r="D129" s="303" t="n"/>
      <c r="E129" s="303" t="n"/>
      <c r="F129" s="303" t="n"/>
      <c r="G129" s="303" t="n"/>
      <c r="H129" s="303" t="n"/>
      <c r="I129" s="303" t="n"/>
      <c r="J129" s="303" t="n"/>
      <c r="K129" s="309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C113:K113"/>
    <mergeCell ref="A119:B119"/>
    <mergeCell ref="D22:E22"/>
    <mergeCell ref="A1:B1"/>
    <mergeCell ref="B6:K6"/>
    <mergeCell ref="B36:K36"/>
    <mergeCell ref="A62:A64"/>
    <mergeCell ref="B63:K63"/>
    <mergeCell ref="B32:K32"/>
    <mergeCell ref="A65:B65"/>
    <mergeCell ref="B50:K50"/>
    <mergeCell ref="C1:J1"/>
    <mergeCell ref="C121:D121"/>
    <mergeCell ref="B4:K4"/>
    <mergeCell ref="A16:K16"/>
    <mergeCell ref="E121:K121"/>
    <mergeCell ref="A18:B18"/>
    <mergeCell ref="A127:A129"/>
    <mergeCell ref="G54:I54"/>
    <mergeCell ref="B46:K46"/>
    <mergeCell ref="A110:A112"/>
    <mergeCell ref="B31:K31"/>
    <mergeCell ref="E123:K123"/>
    <mergeCell ref="A26:K26"/>
    <mergeCell ref="G24:H24"/>
    <mergeCell ref="A57:B57"/>
    <mergeCell ref="A113:B113"/>
    <mergeCell ref="J54:K54"/>
    <mergeCell ref="C123:D123"/>
    <mergeCell ref="B12:K12"/>
    <mergeCell ref="G14:K14"/>
    <mergeCell ref="C18:H18"/>
    <mergeCell ref="A116:B116"/>
    <mergeCell ref="B48:K48"/>
    <mergeCell ref="B111:K111"/>
    <mergeCell ref="J66:K66"/>
    <mergeCell ref="J22:K22"/>
    <mergeCell ref="B42:K42"/>
    <mergeCell ref="A22:B22"/>
    <mergeCell ref="B14:E14"/>
    <mergeCell ref="A8:K8"/>
    <mergeCell ref="J114:K114"/>
    <mergeCell ref="A20:B20"/>
    <mergeCell ref="J2:K2"/>
    <mergeCell ref="C116:K116"/>
    <mergeCell ref="A125:K125"/>
    <mergeCell ref="B44:K44"/>
    <mergeCell ref="J18:K18"/>
    <mergeCell ref="A52:K52"/>
    <mergeCell ref="D54:E54"/>
    <mergeCell ref="B28:K28"/>
    <mergeCell ref="B34:K34"/>
    <mergeCell ref="B38:K38"/>
    <mergeCell ref="B10:K10"/>
    <mergeCell ref="C20:K20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0" verticalDpi="0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16" sqref="A16:H16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17.8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/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/>
      <c r="O22" s="317" t="n"/>
      <c r="P22" s="319" t="n"/>
      <c r="S22" s="116" t="n"/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/>
      <c r="O26" s="317" t="n"/>
      <c r="P26" s="319" t="n"/>
      <c r="Q26" s="7" t="n"/>
      <c r="R26" s="7" t="n"/>
      <c r="S26" s="116" t="n"/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BE-01</t>
        </is>
      </c>
      <c r="B30" s="319" t="n"/>
      <c r="C30" s="156" t="inlineStr">
        <is>
          <t>BE-01</t>
        </is>
      </c>
      <c r="D30" s="317" t="n"/>
      <c r="E30" s="319" t="n"/>
      <c r="F30" s="157" t="n"/>
      <c r="G30" s="319" t="n"/>
      <c r="H30" s="158" t="n"/>
      <c r="I30" s="317" t="n"/>
      <c r="J30" s="319" t="n"/>
      <c r="K30" s="158" t="n">
        <v>0.5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/>
      <c r="D47" s="319" t="n"/>
      <c r="E47" s="221" t="n"/>
      <c r="F47" s="319" t="n"/>
      <c r="G47" s="335" t="n"/>
      <c r="H47" s="319" t="n"/>
      <c r="I47" s="339" t="n"/>
      <c r="J47" s="311" t="n"/>
      <c r="K47" s="312" t="n"/>
      <c r="L47" s="339" t="n"/>
      <c r="M47" s="312" t="n"/>
      <c r="N47" s="173" t="n"/>
      <c r="O47" s="319" t="n"/>
      <c r="P47" s="223" t="n"/>
      <c r="Q47" s="317" t="n"/>
      <c r="R47" s="319" t="n"/>
      <c r="S47" s="224" t="n"/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/>
      <c r="D48" s="319" t="n"/>
      <c r="E48" s="221" t="n"/>
      <c r="F48" s="319" t="n"/>
      <c r="G48" s="335" t="n"/>
      <c r="H48" s="319" t="n"/>
      <c r="I48" s="339" t="n"/>
      <c r="J48" s="311" t="n"/>
      <c r="K48" s="312" t="n"/>
      <c r="L48" s="339" t="n"/>
      <c r="M48" s="312" t="n"/>
      <c r="N48" s="173" t="n"/>
      <c r="O48" s="319" t="n"/>
      <c r="P48" s="223" t="n"/>
      <c r="Q48" s="317" t="n"/>
      <c r="R48" s="319" t="n"/>
      <c r="S48" s="224" t="n"/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/>
      <c r="D49" s="319" t="n"/>
      <c r="E49" s="221" t="n"/>
      <c r="F49" s="319" t="n"/>
      <c r="G49" s="335" t="n"/>
      <c r="H49" s="319" t="n"/>
      <c r="I49" s="339" t="n"/>
      <c r="J49" s="311" t="n"/>
      <c r="K49" s="312" t="n"/>
      <c r="L49" s="339" t="n"/>
      <c r="M49" s="312" t="n"/>
      <c r="N49" s="173" t="n"/>
      <c r="O49" s="319" t="n"/>
      <c r="P49" s="223" t="n"/>
      <c r="Q49" s="317" t="n"/>
      <c r="R49" s="319" t="n"/>
      <c r="S49" s="224" t="n"/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/>
      <c r="D50" s="319" t="n"/>
      <c r="E50" s="221" t="n"/>
      <c r="F50" s="319" t="n"/>
      <c r="G50" s="335" t="n"/>
      <c r="H50" s="319" t="n"/>
      <c r="I50" s="339" t="n"/>
      <c r="J50" s="311" t="n"/>
      <c r="K50" s="312" t="n"/>
      <c r="L50" s="339" t="n"/>
      <c r="M50" s="312" t="n"/>
      <c r="N50" s="173" t="n"/>
      <c r="O50" s="319" t="n"/>
      <c r="P50" s="223" t="n"/>
      <c r="Q50" s="317" t="n"/>
      <c r="R50" s="319" t="n"/>
      <c r="S50" s="224" t="n"/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/>
      <c r="D51" s="319" t="n"/>
      <c r="E51" s="221" t="n"/>
      <c r="F51" s="319" t="n"/>
      <c r="G51" s="335" t="n"/>
      <c r="H51" s="319" t="n"/>
      <c r="I51" s="339" t="n"/>
      <c r="J51" s="311" t="n"/>
      <c r="K51" s="312" t="n"/>
      <c r="L51" s="339" t="n"/>
      <c r="M51" s="312" t="n"/>
      <c r="N51" s="173" t="n"/>
      <c r="O51" s="319" t="n"/>
      <c r="P51" s="223" t="n"/>
      <c r="Q51" s="317" t="n"/>
      <c r="R51" s="319" t="n"/>
      <c r="S51" s="224" t="n"/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D1" zoomScaleNormal="100" zoomScaleSheetLayoutView="70" workbookViewId="0">
      <selection activeCell="I13" sqref="I13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17.8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/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/>
      <c r="O22" s="317" t="n"/>
      <c r="P22" s="319" t="n"/>
      <c r="S22" s="116" t="n"/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/>
      <c r="O26" s="317" t="n"/>
      <c r="P26" s="319" t="n"/>
      <c r="Q26" s="7" t="n"/>
      <c r="R26" s="7" t="n"/>
      <c r="S26" s="116" t="n"/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BV-01</t>
        </is>
      </c>
      <c r="B30" s="319" t="n"/>
      <c r="C30" s="156" t="inlineStr">
        <is>
          <t>BV-01</t>
        </is>
      </c>
      <c r="D30" s="317" t="n"/>
      <c r="E30" s="319" t="n"/>
      <c r="F30" s="157" t="n"/>
      <c r="G30" s="319" t="n"/>
      <c r="H30" s="158" t="n"/>
      <c r="I30" s="317" t="n"/>
      <c r="J30" s="319" t="n"/>
      <c r="K30" s="158" t="n">
        <v>0.3645833333333333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/>
      <c r="D47" s="319" t="n"/>
      <c r="E47" s="221" t="n"/>
      <c r="F47" s="319" t="n"/>
      <c r="G47" s="335" t="n"/>
      <c r="H47" s="319" t="n"/>
      <c r="I47" s="339" t="n"/>
      <c r="J47" s="311" t="n"/>
      <c r="K47" s="312" t="n"/>
      <c r="L47" s="339" t="n"/>
      <c r="M47" s="312" t="n"/>
      <c r="N47" s="173" t="n"/>
      <c r="O47" s="319" t="n"/>
      <c r="P47" s="223" t="n"/>
      <c r="Q47" s="317" t="n"/>
      <c r="R47" s="319" t="n"/>
      <c r="S47" s="224" t="n"/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/>
      <c r="D48" s="319" t="n"/>
      <c r="E48" s="221" t="n"/>
      <c r="F48" s="319" t="n"/>
      <c r="G48" s="335" t="n"/>
      <c r="H48" s="319" t="n"/>
      <c r="I48" s="339" t="n"/>
      <c r="J48" s="311" t="n"/>
      <c r="K48" s="312" t="n"/>
      <c r="L48" s="339" t="n"/>
      <c r="M48" s="312" t="n"/>
      <c r="N48" s="173" t="n"/>
      <c r="O48" s="319" t="n"/>
      <c r="P48" s="223" t="n"/>
      <c r="Q48" s="317" t="n"/>
      <c r="R48" s="319" t="n"/>
      <c r="S48" s="224" t="n"/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/>
      <c r="D49" s="319" t="n"/>
      <c r="E49" s="221" t="n"/>
      <c r="F49" s="319" t="n"/>
      <c r="G49" s="335" t="n"/>
      <c r="H49" s="319" t="n"/>
      <c r="I49" s="339" t="n"/>
      <c r="J49" s="311" t="n"/>
      <c r="K49" s="312" t="n"/>
      <c r="L49" s="339" t="n"/>
      <c r="M49" s="312" t="n"/>
      <c r="N49" s="173" t="n"/>
      <c r="O49" s="319" t="n"/>
      <c r="P49" s="223" t="n"/>
      <c r="Q49" s="317" t="n"/>
      <c r="R49" s="319" t="n"/>
      <c r="S49" s="224" t="n"/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/>
      <c r="D50" s="319" t="n"/>
      <c r="E50" s="221" t="n"/>
      <c r="F50" s="319" t="n"/>
      <c r="G50" s="335" t="n"/>
      <c r="H50" s="319" t="n"/>
      <c r="I50" s="339" t="n"/>
      <c r="J50" s="311" t="n"/>
      <c r="K50" s="312" t="n"/>
      <c r="L50" s="339" t="n"/>
      <c r="M50" s="312" t="n"/>
      <c r="N50" s="173" t="n"/>
      <c r="O50" s="319" t="n"/>
      <c r="P50" s="223" t="n"/>
      <c r="Q50" s="317" t="n"/>
      <c r="R50" s="319" t="n"/>
      <c r="S50" s="224" t="n"/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/>
      <c r="D51" s="319" t="n"/>
      <c r="E51" s="221" t="n"/>
      <c r="F51" s="319" t="n"/>
      <c r="G51" s="335" t="n"/>
      <c r="H51" s="319" t="n"/>
      <c r="I51" s="339" t="n"/>
      <c r="J51" s="311" t="n"/>
      <c r="K51" s="312" t="n"/>
      <c r="L51" s="339" t="n"/>
      <c r="M51" s="312" t="n"/>
      <c r="N51" s="173" t="n"/>
      <c r="O51" s="319" t="n"/>
      <c r="P51" s="223" t="n"/>
      <c r="Q51" s="317" t="n"/>
      <c r="R51" s="319" t="n"/>
      <c r="S51" s="224" t="n"/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22" sqref="A22:H22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28.3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1.61</v>
      </c>
      <c r="O22" s="317" t="n"/>
      <c r="P22" s="319" t="n"/>
      <c r="S22" s="116" t="n">
        <v>1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</v>
      </c>
      <c r="O26" s="317" t="n"/>
      <c r="P26" s="319" t="n"/>
      <c r="Q26" s="7" t="n"/>
      <c r="R26" s="7" t="n"/>
      <c r="S26" s="116" t="n">
        <v>5.72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Dup-01</t>
        </is>
      </c>
      <c r="B30" s="319" t="n"/>
      <c r="C30" s="156" t="inlineStr">
        <is>
          <t>Dup-01</t>
        </is>
      </c>
      <c r="D30" s="317" t="n"/>
      <c r="E30" s="319" t="n"/>
      <c r="F30" s="157" t="n">
        <v>0.1</v>
      </c>
      <c r="G30" s="319" t="n"/>
      <c r="H30" s="158" t="n">
        <v>0.4791666666666667</v>
      </c>
      <c r="I30" s="317" t="n"/>
      <c r="J30" s="319" t="n"/>
      <c r="K30" s="158" t="n">
        <v>0.4902777777777778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1.97</v>
      </c>
      <c r="D47" s="319" t="n"/>
      <c r="E47" s="221" t="n">
        <v>71</v>
      </c>
      <c r="F47" s="319" t="n"/>
      <c r="G47" s="335" t="n">
        <v>16.2</v>
      </c>
      <c r="H47" s="319" t="n"/>
      <c r="I47" s="339" t="n">
        <v>1.05</v>
      </c>
      <c r="J47" s="311" t="n"/>
      <c r="K47" s="312" t="n"/>
      <c r="L47" s="339" t="n">
        <v>5.76</v>
      </c>
      <c r="M47" s="312" t="n"/>
      <c r="N47" s="173" t="n">
        <v>22.33</v>
      </c>
      <c r="O47" s="319" t="n"/>
      <c r="P47" s="223" t="n">
        <v>12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1.97</v>
      </c>
      <c r="D48" s="319" t="n"/>
      <c r="E48" s="221" t="n">
        <v>71</v>
      </c>
      <c r="F48" s="319" t="n"/>
      <c r="G48" s="335" t="n">
        <v>16.4</v>
      </c>
      <c r="H48" s="319" t="n"/>
      <c r="I48" s="339" t="n">
        <v>1</v>
      </c>
      <c r="J48" s="311" t="n"/>
      <c r="K48" s="312" t="n"/>
      <c r="L48" s="339" t="n">
        <v>5.76</v>
      </c>
      <c r="M48" s="312" t="n"/>
      <c r="N48" s="173" t="n">
        <v>22.3</v>
      </c>
      <c r="O48" s="319" t="n"/>
      <c r="P48" s="223" t="n">
        <v>8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1.97</v>
      </c>
      <c r="D49" s="319" t="n"/>
      <c r="E49" s="221" t="n">
        <v>71</v>
      </c>
      <c r="F49" s="319" t="n"/>
      <c r="G49" s="335" t="n">
        <v>15.5</v>
      </c>
      <c r="H49" s="319" t="n"/>
      <c r="I49" s="339" t="n">
        <v>0.95</v>
      </c>
      <c r="J49" s="311" t="n"/>
      <c r="K49" s="312" t="n"/>
      <c r="L49" s="339" t="n">
        <v>5.79</v>
      </c>
      <c r="M49" s="312" t="n"/>
      <c r="N49" s="173" t="n">
        <v>22.29</v>
      </c>
      <c r="O49" s="319" t="n"/>
      <c r="P49" s="223" t="n">
        <v>6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1.97</v>
      </c>
      <c r="D50" s="319" t="n"/>
      <c r="E50" s="221" t="n">
        <v>72</v>
      </c>
      <c r="F50" s="319" t="n"/>
      <c r="G50" s="335" t="n">
        <v>16.3</v>
      </c>
      <c r="H50" s="319" t="n"/>
      <c r="I50" s="339" t="n">
        <v>0.84</v>
      </c>
      <c r="J50" s="311" t="n"/>
      <c r="K50" s="312" t="n"/>
      <c r="L50" s="339" t="n">
        <v>5.81</v>
      </c>
      <c r="M50" s="312" t="n"/>
      <c r="N50" s="173" t="n">
        <v>22.28</v>
      </c>
      <c r="O50" s="319" t="n"/>
      <c r="P50" s="223" t="n">
        <v>4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1.97</v>
      </c>
      <c r="D51" s="319" t="n"/>
      <c r="E51" s="221" t="n">
        <v>72</v>
      </c>
      <c r="F51" s="319" t="n"/>
      <c r="G51" s="335" t="n">
        <v>17.1</v>
      </c>
      <c r="H51" s="319" t="n"/>
      <c r="I51" s="339" t="n">
        <v>0.84</v>
      </c>
      <c r="J51" s="311" t="n"/>
      <c r="K51" s="312" t="n"/>
      <c r="L51" s="339" t="n">
        <v>5.77</v>
      </c>
      <c r="M51" s="312" t="n"/>
      <c r="N51" s="173" t="n">
        <v>22.26</v>
      </c>
      <c r="O51" s="319" t="n"/>
      <c r="P51" s="223" t="n">
        <v>4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28.3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1.61</v>
      </c>
      <c r="O22" s="317" t="n"/>
      <c r="P22" s="319" t="n"/>
      <c r="S22" s="116" t="n">
        <v>1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</v>
      </c>
      <c r="O26" s="317" t="n"/>
      <c r="P26" s="319" t="n"/>
      <c r="Q26" s="7" t="n"/>
      <c r="R26" s="7" t="n"/>
      <c r="S26" s="116" t="n">
        <v>5.72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=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BC-01</t>
        </is>
      </c>
      <c r="B30" s="319" t="n"/>
      <c r="C30" s="156" t="inlineStr">
        <is>
          <t>BC-01</t>
        </is>
      </c>
      <c r="D30" s="317" t="n"/>
      <c r="E30" s="319" t="n"/>
      <c r="F30" s="157" t="n">
        <v>0.1</v>
      </c>
      <c r="G30" s="319" t="n"/>
      <c r="H30" s="158" t="n">
        <v>0.4791666666666667</v>
      </c>
      <c r="I30" s="317" t="n"/>
      <c r="J30" s="319" t="n"/>
      <c r="K30" s="158" t="n">
        <v>0.4902777777777778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1.97</v>
      </c>
      <c r="D47" s="319" t="n"/>
      <c r="E47" s="221" t="n">
        <v>71</v>
      </c>
      <c r="F47" s="319" t="n"/>
      <c r="G47" s="335" t="n">
        <v>16.2</v>
      </c>
      <c r="H47" s="319" t="n"/>
      <c r="I47" s="339" t="n">
        <v>1.05</v>
      </c>
      <c r="J47" s="311" t="n"/>
      <c r="K47" s="312" t="n"/>
      <c r="L47" s="339" t="n">
        <v>5.76</v>
      </c>
      <c r="M47" s="312" t="n"/>
      <c r="N47" s="173" t="n">
        <v>22.33</v>
      </c>
      <c r="O47" s="319" t="n"/>
      <c r="P47" s="223" t="n">
        <v>12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1.97</v>
      </c>
      <c r="D48" s="319" t="n"/>
      <c r="E48" s="221" t="n">
        <v>71</v>
      </c>
      <c r="F48" s="319" t="n"/>
      <c r="G48" s="335" t="n">
        <v>16.4</v>
      </c>
      <c r="H48" s="319" t="n"/>
      <c r="I48" s="339" t="n">
        <v>1</v>
      </c>
      <c r="J48" s="311" t="n"/>
      <c r="K48" s="312" t="n"/>
      <c r="L48" s="339" t="n">
        <v>5.76</v>
      </c>
      <c r="M48" s="312" t="n"/>
      <c r="N48" s="173" t="n">
        <v>22.3</v>
      </c>
      <c r="O48" s="319" t="n"/>
      <c r="P48" s="223" t="n">
        <v>8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1.97</v>
      </c>
      <c r="D49" s="319" t="n"/>
      <c r="E49" s="221" t="n">
        <v>71</v>
      </c>
      <c r="F49" s="319" t="n"/>
      <c r="G49" s="335" t="n">
        <v>15.5</v>
      </c>
      <c r="H49" s="319" t="n"/>
      <c r="I49" s="339" t="n">
        <v>0.95</v>
      </c>
      <c r="J49" s="311" t="n"/>
      <c r="K49" s="312" t="n"/>
      <c r="L49" s="339" t="n">
        <v>5.79</v>
      </c>
      <c r="M49" s="312" t="n"/>
      <c r="N49" s="173" t="n">
        <v>22.29</v>
      </c>
      <c r="O49" s="319" t="n"/>
      <c r="P49" s="223" t="n">
        <v>6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1.97</v>
      </c>
      <c r="D50" s="319" t="n"/>
      <c r="E50" s="221" t="n">
        <v>72</v>
      </c>
      <c r="F50" s="319" t="n"/>
      <c r="G50" s="335" t="n">
        <v>16.3</v>
      </c>
      <c r="H50" s="319" t="n"/>
      <c r="I50" s="339" t="n">
        <v>0.84</v>
      </c>
      <c r="J50" s="311" t="n"/>
      <c r="K50" s="312" t="n"/>
      <c r="L50" s="339" t="n">
        <v>5.81</v>
      </c>
      <c r="M50" s="312" t="n"/>
      <c r="N50" s="173" t="n">
        <v>22.28</v>
      </c>
      <c r="O50" s="319" t="n"/>
      <c r="P50" s="223" t="n">
        <v>4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1.97</v>
      </c>
      <c r="D51" s="319" t="n"/>
      <c r="E51" s="221" t="n">
        <v>72</v>
      </c>
      <c r="F51" s="319" t="n"/>
      <c r="G51" s="335" t="n">
        <v>17.1</v>
      </c>
      <c r="H51" s="319" t="n"/>
      <c r="I51" s="339" t="n">
        <v>0.84</v>
      </c>
      <c r="J51" s="311" t="n"/>
      <c r="K51" s="312" t="n"/>
      <c r="L51" s="339" t="n">
        <v>5.77</v>
      </c>
      <c r="M51" s="312" t="n"/>
      <c r="N51" s="173" t="n">
        <v>22.26</v>
      </c>
      <c r="O51" s="319" t="n"/>
      <c r="P51" s="223" t="n">
        <v>4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2" zoomScale="90" zoomScaleNormal="90" zoomScaleSheetLayoutView="70" workbookViewId="0">
      <selection activeCell="S48" sqref="S48:U48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49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50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28.3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50" t="n">
        <v>1863</v>
      </c>
      <c r="J18" s="317" t="n"/>
      <c r="K18" s="317" t="n"/>
      <c r="L18" s="319" t="n"/>
      <c r="N18" s="128" t="n">
        <v>1.2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1.61</v>
      </c>
      <c r="O22" s="317" t="n"/>
      <c r="P22" s="319" t="n"/>
      <c r="S22" s="116" t="n">
        <v>1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3</v>
      </c>
      <c r="O26" s="317" t="n"/>
      <c r="P26" s="319" t="n"/>
      <c r="Q26" s="7" t="n"/>
      <c r="R26" s="7" t="n"/>
      <c r="S26" s="116" t="n">
        <v>5.72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PMN-03</t>
        </is>
      </c>
      <c r="B30" s="319" t="n"/>
      <c r="C30" s="258" t="inlineStr">
        <is>
          <t>PMN-03</t>
        </is>
      </c>
      <c r="D30" s="317" t="n"/>
      <c r="E30" s="319" t="n"/>
      <c r="F30" s="157" t="n">
        <v>0.1</v>
      </c>
      <c r="G30" s="319" t="n"/>
      <c r="H30" s="259" t="n">
        <v>0.4791666666666667</v>
      </c>
      <c r="I30" s="317" t="n"/>
      <c r="J30" s="319" t="n"/>
      <c r="K30" s="259" t="n">
        <v>0.4902777777777778</v>
      </c>
      <c r="L30" s="317" t="n"/>
      <c r="M30" s="319" t="n"/>
      <c r="N30" s="328" t="n">
        <v>12</v>
      </c>
      <c r="O30" s="329" t="n"/>
      <c r="P30" s="351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customFormat="1" s="16">
      <c r="A38" s="19" t="n"/>
      <c r="B38" s="19" t="n"/>
      <c r="C38" s="186">
        <f>IF(C49="",10000,MAX(C39:D41)-(MIN(C39:D41)))</f>
        <v/>
      </c>
      <c r="D38" s="329" t="n"/>
      <c r="E38" s="186">
        <f>MAX(E39:F41)-(MIN(E39:F41))</f>
        <v/>
      </c>
      <c r="F38" s="329" t="n"/>
      <c r="G38" s="342">
        <f>IF(G49="",10000,MAX(G39:H41)-(MIN(G39:H41)))</f>
        <v/>
      </c>
      <c r="H38" s="329" t="n"/>
      <c r="I38" s="186">
        <f>IF(I48="","100",MAX(I39:K41)-(MIN(I39:K41)))</f>
        <v/>
      </c>
      <c r="J38" s="332" t="n"/>
      <c r="K38" s="329" t="n"/>
      <c r="L38" s="186">
        <f>MAX(L39:M41)-(MIN(L39:M41))</f>
        <v/>
      </c>
      <c r="M38" s="329" t="n"/>
      <c r="N38" s="186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customFormat="1" s="16">
      <c r="A41" s="21" t="n"/>
      <c r="B41" s="21" t="n"/>
      <c r="C41" s="196">
        <f>OFFSET($C$47,COUNTA($C$47:$C$59)-1,0)</f>
        <v/>
      </c>
      <c r="D41" s="338" t="n"/>
      <c r="E41" s="245">
        <f>OFFSET($E$47,COUNTA($E$47:$E$59)-1,0)</f>
        <v/>
      </c>
      <c r="F41" s="338" t="n"/>
      <c r="G41" s="352">
        <f>OFFSET($G$47,COUNTA($G$47:$G$59)-1,0)</f>
        <v/>
      </c>
      <c r="H41" s="338" t="n"/>
      <c r="I41" s="245">
        <f>OFFSET($I$47,COUNTA($I$47:$I$59)-1,0)</f>
        <v/>
      </c>
      <c r="J41" s="337" t="n"/>
      <c r="K41" s="338" t="n"/>
      <c r="L41" s="245">
        <f>OFFSET($L$47,COUNTA($L$47:$L$59)-1,0)</f>
        <v/>
      </c>
      <c r="M41" s="338" t="n"/>
      <c r="N41" s="245">
        <f>OFFSET($N$47,COUNTA($N$47:$N$59)-1,0)</f>
        <v/>
      </c>
      <c r="O41" s="338" t="n"/>
      <c r="P41" s="245">
        <f>OFFSET($P$47,COUNTA($P$47:$P$59)-1,0)</f>
        <v/>
      </c>
      <c r="Q41" s="338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1.97</v>
      </c>
      <c r="D47" s="319" t="n"/>
      <c r="E47" s="221" t="n">
        <v>71</v>
      </c>
      <c r="F47" s="319" t="n"/>
      <c r="G47" s="335" t="n">
        <v>16.2</v>
      </c>
      <c r="H47" s="319" t="n"/>
      <c r="I47" s="339" t="n">
        <v>1.05</v>
      </c>
      <c r="J47" s="311" t="n"/>
      <c r="K47" s="312" t="n"/>
      <c r="L47" s="339" t="n">
        <v>5.76</v>
      </c>
      <c r="M47" s="312" t="n"/>
      <c r="N47" s="173" t="n">
        <v>22.33</v>
      </c>
      <c r="O47" s="319" t="n"/>
      <c r="P47" s="223" t="n">
        <v>12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1.97</v>
      </c>
      <c r="D48" s="319" t="n"/>
      <c r="E48" s="221" t="n">
        <v>71</v>
      </c>
      <c r="F48" s="319" t="n"/>
      <c r="G48" s="335" t="n">
        <v>16.4</v>
      </c>
      <c r="H48" s="319" t="n"/>
      <c r="I48" s="339" t="n">
        <v>1</v>
      </c>
      <c r="J48" s="311" t="n"/>
      <c r="K48" s="312" t="n"/>
      <c r="L48" s="339" t="n">
        <v>5.76</v>
      </c>
      <c r="M48" s="312" t="n"/>
      <c r="N48" s="173" t="n">
        <v>22.3</v>
      </c>
      <c r="O48" s="319" t="n"/>
      <c r="P48" s="223" t="n">
        <v>8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1.97</v>
      </c>
      <c r="D49" s="319" t="n"/>
      <c r="E49" s="221" t="n">
        <v>71</v>
      </c>
      <c r="F49" s="319" t="n"/>
      <c r="G49" s="335" t="n">
        <v>15.5</v>
      </c>
      <c r="H49" s="319" t="n"/>
      <c r="I49" s="339" t="n">
        <v>0.95</v>
      </c>
      <c r="J49" s="311" t="n"/>
      <c r="K49" s="312" t="n"/>
      <c r="L49" s="339" t="n">
        <v>5.79</v>
      </c>
      <c r="M49" s="312" t="n"/>
      <c r="N49" s="173" t="n">
        <v>22.29</v>
      </c>
      <c r="O49" s="319" t="n"/>
      <c r="P49" s="223" t="n">
        <v>6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1.97</v>
      </c>
      <c r="D50" s="319" t="n"/>
      <c r="E50" s="221" t="n">
        <v>72</v>
      </c>
      <c r="F50" s="319" t="n"/>
      <c r="G50" s="335" t="n">
        <v>16.3</v>
      </c>
      <c r="H50" s="319" t="n"/>
      <c r="I50" s="339" t="n">
        <v>0.84</v>
      </c>
      <c r="J50" s="311" t="n"/>
      <c r="K50" s="312" t="n"/>
      <c r="L50" s="339" t="n">
        <v>5.81</v>
      </c>
      <c r="M50" s="312" t="n"/>
      <c r="N50" s="173" t="n">
        <v>22.28</v>
      </c>
      <c r="O50" s="319" t="n"/>
      <c r="P50" s="223" t="n">
        <v>4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1.97</v>
      </c>
      <c r="D51" s="319" t="n"/>
      <c r="E51" s="221" t="n">
        <v>72</v>
      </c>
      <c r="F51" s="319" t="n"/>
      <c r="G51" s="335" t="n">
        <v>17.1</v>
      </c>
      <c r="H51" s="319" t="n"/>
      <c r="I51" s="339" t="n">
        <v>0.84</v>
      </c>
      <c r="J51" s="311" t="n"/>
      <c r="K51" s="312" t="n"/>
      <c r="L51" s="339" t="n">
        <v>5.77</v>
      </c>
      <c r="M51" s="312" t="n"/>
      <c r="N51" s="173" t="n">
        <v>22.26</v>
      </c>
      <c r="O51" s="319" t="n"/>
      <c r="P51" s="223" t="n">
        <v>4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50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46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48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R6"/>
  <sheetViews>
    <sheetView topLeftCell="D1" workbookViewId="0">
      <selection activeCell="B5" sqref="B5:R5"/>
    </sheetView>
  </sheetViews>
  <sheetFormatPr baseColWidth="8" defaultColWidth="9.140625" defaultRowHeight="12.75"/>
  <cols>
    <col width="9.140625" customWidth="1" style="303" min="1" max="3"/>
    <col width="12.28515625" bestFit="1" customWidth="1" style="303" min="4" max="4"/>
    <col width="9.140625" customWidth="1" style="303" min="5" max="16384"/>
  </cols>
  <sheetData>
    <row r="2">
      <c r="D2" s="70" t="inlineStr">
        <is>
          <t>MSM NOME DA ABA</t>
        </is>
      </c>
    </row>
    <row r="5" ht="127.5" customHeight="1">
      <c r="B5" s="265" t="inlineStr">
        <is>
          <t>Multiparâmetro - Patrimônio Nº SRV-ITR-0001</t>
        </is>
      </c>
      <c r="C5" s="265" t="inlineStr">
        <is>
          <t>Turbidimetro - Patrimônio Nº SRV-ITR-0007</t>
        </is>
      </c>
      <c r="D5" s="265" t="inlineStr">
        <is>
          <t>Identificação da amostra:</t>
        </is>
      </c>
      <c r="E5" s="265" t="inlineStr">
        <is>
          <t>Data:</t>
        </is>
      </c>
      <c r="F5" s="265" t="inlineStr">
        <is>
          <t>Hora do ensaio:</t>
        </is>
      </c>
      <c r="G5" s="265" t="inlineStr">
        <is>
          <t>Hora da amostragem:</t>
        </is>
      </c>
      <c r="H5" s="265" t="inlineStr">
        <is>
          <t>Condutividade</t>
        </is>
      </c>
      <c r="I5" s="265" t="inlineStr">
        <is>
          <t>Potencial de oxirredução</t>
        </is>
      </c>
      <c r="J5" s="265" t="inlineStr">
        <is>
          <t>Oxigênio Dissolvido</t>
        </is>
      </c>
      <c r="K5" s="265" t="inlineStr">
        <is>
          <t>pH</t>
        </is>
      </c>
      <c r="L5" s="265" t="inlineStr">
        <is>
          <t>Temperatura</t>
        </is>
      </c>
      <c r="M5" s="265" t="inlineStr">
        <is>
          <t>Turbidez</t>
        </is>
      </c>
      <c r="N5" s="71" t="inlineStr">
        <is>
          <t>Condições ambientais: 0 Sem chuva; 1 Leve; 
2 Moderada; 3 intensa</t>
        </is>
      </c>
      <c r="O5" s="265" t="inlineStr">
        <is>
          <t>Houve desvio de método?</t>
        </is>
      </c>
      <c r="R5" s="265" t="inlineStr">
        <is>
          <t>Observações:</t>
        </is>
      </c>
    </row>
    <row r="6">
      <c r="B6" s="267" t="inlineStr">
        <is>
          <t>I14</t>
        </is>
      </c>
      <c r="C6" s="267" t="inlineStr">
        <is>
          <t>I18</t>
        </is>
      </c>
      <c r="D6" s="70" t="inlineStr">
        <is>
          <t>C30</t>
        </is>
      </c>
      <c r="E6" s="303" t="inlineStr">
        <is>
          <t>C6</t>
        </is>
      </c>
      <c r="F6" s="303" t="inlineStr">
        <is>
          <t>H30</t>
        </is>
      </c>
      <c r="G6" s="303" t="inlineStr">
        <is>
          <t>K30</t>
        </is>
      </c>
      <c r="H6" s="303" t="inlineStr">
        <is>
          <t>E41</t>
        </is>
      </c>
      <c r="I6" s="303" t="inlineStr">
        <is>
          <t>G41</t>
        </is>
      </c>
      <c r="J6" s="303" t="inlineStr">
        <is>
          <t>I41</t>
        </is>
      </c>
      <c r="K6" s="303" t="inlineStr">
        <is>
          <t>L41</t>
        </is>
      </c>
      <c r="L6" s="303" t="inlineStr">
        <is>
          <t>N41</t>
        </is>
      </c>
      <c r="M6" s="303" t="inlineStr">
        <is>
          <t>P41</t>
        </is>
      </c>
      <c r="N6" s="303" t="inlineStr">
        <is>
          <t>P30</t>
        </is>
      </c>
      <c r="O6" s="303" t="inlineStr">
        <is>
          <t>A65</t>
        </is>
      </c>
      <c r="P6" s="303" t="inlineStr">
        <is>
          <t>A66</t>
        </is>
      </c>
      <c r="Q6" s="303" t="inlineStr">
        <is>
          <t>A67</t>
        </is>
      </c>
      <c r="R6" s="303" t="inlineStr">
        <is>
          <t>A69</t>
        </is>
      </c>
    </row>
  </sheetData>
  <mergeCells count="1">
    <mergeCell ref="O5:Q5"/>
  </mergeCells>
  <pageMargins left="0.511811024" right="0.511811024" top="0.787401575" bottom="0.787401575" header="0.31496062" footer="0.31496062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8" zoomScaleNormal="100" zoomScaleSheetLayoutView="70" workbookViewId="0">
      <selection activeCell="A34" sqref="A34:XFD44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21.2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1.8</v>
      </c>
      <c r="O22" s="317" t="n"/>
      <c r="P22" s="319" t="n"/>
      <c r="S22" s="116" t="n">
        <v>1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6.96</v>
      </c>
      <c r="O26" s="317" t="n"/>
      <c r="P26" s="319" t="n"/>
      <c r="Q26" s="7" t="n"/>
      <c r="R26" s="7" t="n"/>
      <c r="S26" s="116" t="n">
        <v>6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Dup-02</t>
        </is>
      </c>
      <c r="B30" s="319" t="n"/>
      <c r="C30" s="156" t="inlineStr">
        <is>
          <t>Dup-02</t>
        </is>
      </c>
      <c r="D30" s="317" t="n"/>
      <c r="E30" s="319" t="n"/>
      <c r="F30" s="157" t="n">
        <v>0.1</v>
      </c>
      <c r="G30" s="319" t="n"/>
      <c r="H30" s="158" t="n">
        <v>0.4013888888888889</v>
      </c>
      <c r="I30" s="317" t="n"/>
      <c r="J30" s="319" t="n"/>
      <c r="K30" s="158" t="n">
        <v>0.4131944444444444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1.9</v>
      </c>
      <c r="D47" s="319" t="n"/>
      <c r="E47" s="221" t="n">
        <v>54</v>
      </c>
      <c r="F47" s="319" t="n"/>
      <c r="G47" s="335" t="n">
        <v>121.3</v>
      </c>
      <c r="H47" s="319" t="n"/>
      <c r="I47" s="339" t="n">
        <v>2.14</v>
      </c>
      <c r="J47" s="311" t="n"/>
      <c r="K47" s="312" t="n"/>
      <c r="L47" s="339" t="n">
        <v>5.36</v>
      </c>
      <c r="M47" s="312" t="n"/>
      <c r="N47" s="173" t="n">
        <v>22.51</v>
      </c>
      <c r="O47" s="319" t="n"/>
      <c r="P47" s="223" t="n">
        <v>14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1.9</v>
      </c>
      <c r="D48" s="319" t="n"/>
      <c r="E48" s="221" t="n">
        <v>51</v>
      </c>
      <c r="F48" s="319" t="n"/>
      <c r="G48" s="335" t="n">
        <v>145.2</v>
      </c>
      <c r="H48" s="319" t="n"/>
      <c r="I48" s="339" t="n">
        <v>2.16</v>
      </c>
      <c r="J48" s="311" t="n"/>
      <c r="K48" s="312" t="n"/>
      <c r="L48" s="339" t="n">
        <v>5.2</v>
      </c>
      <c r="M48" s="312" t="n"/>
      <c r="N48" s="173" t="n">
        <v>22.61</v>
      </c>
      <c r="O48" s="319" t="n"/>
      <c r="P48" s="223" t="n">
        <v>12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1.9</v>
      </c>
      <c r="D49" s="319" t="n"/>
      <c r="E49" s="221" t="n">
        <v>50</v>
      </c>
      <c r="F49" s="319" t="n"/>
      <c r="G49" s="335" t="n">
        <v>144.1</v>
      </c>
      <c r="H49" s="319" t="n"/>
      <c r="I49" s="339" t="n">
        <v>2.25</v>
      </c>
      <c r="J49" s="311" t="n"/>
      <c r="K49" s="312" t="n"/>
      <c r="L49" s="339" t="n">
        <v>5.08</v>
      </c>
      <c r="M49" s="312" t="n"/>
      <c r="N49" s="173" t="n">
        <v>22.67</v>
      </c>
      <c r="O49" s="319" t="n"/>
      <c r="P49" s="223" t="n">
        <v>10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1.9</v>
      </c>
      <c r="D50" s="319" t="n"/>
      <c r="E50" s="221" t="n">
        <v>49</v>
      </c>
      <c r="F50" s="319" t="n"/>
      <c r="G50" s="335" t="n">
        <v>145.7</v>
      </c>
      <c r="H50" s="319" t="n"/>
      <c r="I50" s="339" t="n">
        <v>2.27</v>
      </c>
      <c r="J50" s="311" t="n"/>
      <c r="K50" s="312" t="n"/>
      <c r="L50" s="339" t="n">
        <v>5.04</v>
      </c>
      <c r="M50" s="312" t="n"/>
      <c r="N50" s="173" t="n">
        <v>22.7</v>
      </c>
      <c r="O50" s="319" t="n"/>
      <c r="P50" s="223" t="n">
        <v>8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1.9</v>
      </c>
      <c r="D51" s="319" t="n"/>
      <c r="E51" s="221" t="n">
        <v>48</v>
      </c>
      <c r="F51" s="319" t="n"/>
      <c r="G51" s="335" t="n">
        <v>143.9</v>
      </c>
      <c r="H51" s="319" t="n"/>
      <c r="I51" s="339" t="n">
        <v>2.13</v>
      </c>
      <c r="J51" s="311" t="n"/>
      <c r="K51" s="312" t="n"/>
      <c r="L51" s="339" t="n">
        <v>5.04</v>
      </c>
      <c r="M51" s="312" t="n"/>
      <c r="N51" s="173" t="n">
        <v>22.74</v>
      </c>
      <c r="O51" s="319" t="n"/>
      <c r="P51" s="223" t="n">
        <v>5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/>
  <cols>
    <col width="5.7109375" customWidth="1" style="76" min="1" max="4"/>
    <col width="7" customWidth="1" style="76" min="5" max="5"/>
    <col width="7.28515625" customWidth="1" style="76" min="6" max="6"/>
    <col width="5.7109375" customWidth="1" style="76" min="7" max="21"/>
    <col hidden="1" width="5.5703125" customWidth="1" style="76" min="22" max="39"/>
    <col hidden="1" width="7.7109375" customWidth="1" style="76" min="40" max="40"/>
    <col hidden="1" width="5.5703125" customWidth="1" style="76" min="41" max="45"/>
    <col hidden="1" width="5.5703125" customWidth="1" style="11" min="46" max="46"/>
    <col hidden="1" width="13" customWidth="1" style="76" min="47" max="254"/>
    <col hidden="1" width="63.85546875" customWidth="1" style="76" min="255" max="255"/>
    <col hidden="1" width="46.140625" customWidth="1" style="76" min="256" max="16384"/>
  </cols>
  <sheetData>
    <row r="1">
      <c r="A1" s="72" t="inlineStr">
        <is>
          <t>SRV-FOR-0310-rev.3</t>
        </is>
      </c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0" t="n"/>
      <c r="U1" s="310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47" t="n"/>
      <c r="B2" s="311" t="n"/>
      <c r="C2" s="311" t="n"/>
      <c r="D2" s="311" t="n"/>
      <c r="E2" s="79" t="inlineStr">
        <is>
          <t>BOLETIM DE AMOSTRAGEM DE ÁGUA SUBTERRÂNEA</t>
        </is>
      </c>
      <c r="F2" s="311" t="n"/>
      <c r="G2" s="311" t="n"/>
      <c r="H2" s="311" t="n"/>
      <c r="I2" s="311" t="n"/>
      <c r="J2" s="311" t="n"/>
      <c r="K2" s="311" t="n"/>
      <c r="L2" s="311" t="n"/>
      <c r="M2" s="311" t="n"/>
      <c r="N2" s="311" t="n"/>
      <c r="O2" s="311" t="n"/>
      <c r="P2" s="311" t="n"/>
      <c r="Q2" s="311" t="n"/>
      <c r="R2" s="311" t="n"/>
      <c r="S2" s="311" t="n"/>
      <c r="T2" s="311" t="n"/>
      <c r="U2" s="31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313" t="n"/>
      <c r="B3" s="20" t="n"/>
      <c r="C3" s="20" t="n"/>
      <c r="D3" s="20" t="n"/>
      <c r="E3" s="313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314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315" t="n"/>
      <c r="B4" s="310" t="n"/>
      <c r="C4" s="310" t="n"/>
      <c r="D4" s="310" t="n"/>
      <c r="E4" s="315" t="n"/>
      <c r="F4" s="310" t="n"/>
      <c r="G4" s="310" t="n"/>
      <c r="H4" s="310" t="n"/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6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00" t="n"/>
      <c r="X5" s="100" t="n"/>
      <c r="Y5" s="136" t="n"/>
      <c r="Z5" s="137" t="n"/>
      <c r="AA5" s="8" t="n"/>
      <c r="AB5" s="9" t="n"/>
      <c r="AC5" s="101" t="n"/>
      <c r="AD5" s="1" t="n"/>
      <c r="AE5" s="107" t="n"/>
      <c r="AF5" s="102" t="n"/>
      <c r="AG5" s="103" t="n"/>
      <c r="AH5" s="104" t="n"/>
      <c r="AI5" s="105" t="n"/>
      <c r="AJ5" s="106" t="n"/>
      <c r="AK5" s="107" t="n"/>
      <c r="AL5" s="107" t="n"/>
      <c r="AM5" s="107" t="n"/>
      <c r="AN5" s="107" t="n"/>
      <c r="AO5" s="10" t="n"/>
      <c r="AP5" s="2" t="n"/>
      <c r="AQ5" s="3" t="n"/>
      <c r="AR5" s="107" t="n"/>
      <c r="AS5" s="107" t="n"/>
      <c r="AT5" s="107" t="n"/>
      <c r="AU5" s="1" t="n"/>
      <c r="AV5" s="1" t="n"/>
    </row>
    <row r="6" ht="20.1" customHeight="1">
      <c r="A6" s="80" t="inlineStr">
        <is>
          <t>Data:</t>
        </is>
      </c>
      <c r="B6" s="317" t="n"/>
      <c r="C6" s="318" t="n">
        <v>45102</v>
      </c>
      <c r="D6" s="319" t="n"/>
      <c r="F6" s="93" t="inlineStr">
        <is>
          <t>Nº do projeto:</t>
        </is>
      </c>
      <c r="G6" s="319" t="n"/>
      <c r="H6" s="87" t="n">
        <v>7918</v>
      </c>
      <c r="I6" s="319" t="n"/>
      <c r="K6" s="88" t="inlineStr">
        <is>
          <t>Gestor do projeto:</t>
        </is>
      </c>
      <c r="L6" s="317" t="n"/>
      <c r="M6" s="319" t="n"/>
      <c r="N6" s="89" t="inlineStr">
        <is>
          <t>Ivana Santinoni</t>
        </is>
      </c>
      <c r="O6" s="317" t="n"/>
      <c r="P6" s="317" t="n"/>
      <c r="Q6" s="317" t="n"/>
      <c r="R6" s="317" t="n"/>
      <c r="S6" s="317" t="n"/>
      <c r="T6" s="317" t="n"/>
      <c r="U6" s="319" t="n"/>
      <c r="V6" s="105" t="n"/>
      <c r="W6" s="100" t="n"/>
      <c r="X6" s="317" t="n"/>
      <c r="Y6" s="317" t="n"/>
      <c r="Z6" s="319" t="n"/>
      <c r="AA6" s="100" t="n"/>
      <c r="AB6" s="317" t="n"/>
      <c r="AC6" s="317" t="n"/>
      <c r="AD6" s="317" t="n"/>
      <c r="AE6" s="317" t="n"/>
      <c r="AF6" s="317" t="n"/>
      <c r="AG6" s="317" t="n"/>
      <c r="AH6" s="317" t="n"/>
      <c r="AI6" s="317" t="n"/>
      <c r="AJ6" s="317" t="n"/>
      <c r="AK6" s="317" t="n"/>
      <c r="AL6" s="317" t="n"/>
      <c r="AM6" s="317" t="n"/>
      <c r="AN6" s="317" t="n"/>
      <c r="AO6" s="317" t="n"/>
      <c r="AP6" s="317" t="n"/>
      <c r="AQ6" s="317" t="n"/>
      <c r="AR6" s="317" t="n"/>
      <c r="AS6" s="317" t="n"/>
      <c r="AT6" s="319" t="n"/>
      <c r="AU6" s="1" t="n"/>
    </row>
    <row r="7" ht="6" customHeight="1">
      <c r="R7" s="7" t="n"/>
      <c r="S7" s="7" t="n"/>
      <c r="T7" s="7" t="n"/>
      <c r="U7" s="7" t="n"/>
      <c r="V7" s="1" t="n"/>
      <c r="W7" s="100" t="n"/>
      <c r="X7" s="100" t="n"/>
      <c r="Y7" s="136" t="n"/>
      <c r="Z7" s="137" t="n"/>
      <c r="AA7" s="8" t="n"/>
      <c r="AB7" s="9" t="n"/>
      <c r="AC7" s="101" t="n"/>
      <c r="AD7" s="1" t="n"/>
      <c r="AE7" s="107" t="n"/>
      <c r="AF7" s="102" t="n"/>
      <c r="AG7" s="103" t="n"/>
      <c r="AH7" s="104" t="n"/>
      <c r="AI7" s="105" t="n"/>
      <c r="AJ7" s="106" t="n"/>
      <c r="AK7" s="107" t="n"/>
      <c r="AL7" s="107" t="n"/>
      <c r="AM7" s="107" t="n"/>
      <c r="AN7" s="107" t="n"/>
      <c r="AO7" s="10" t="n"/>
      <c r="AP7" s="2" t="n"/>
      <c r="AQ7" s="3" t="n"/>
      <c r="AR7" s="107" t="n"/>
      <c r="AS7" s="107" t="n"/>
      <c r="AT7" s="107" t="n"/>
      <c r="AU7" s="1" t="n"/>
      <c r="AV7" s="1" t="n"/>
    </row>
    <row r="8" ht="20.1" customHeight="1">
      <c r="A8" s="93" t="inlineStr">
        <is>
          <t xml:space="preserve">Amostragem e ensaio realizado por: </t>
        </is>
      </c>
      <c r="B8" s="317" t="n"/>
      <c r="C8" s="319" t="n"/>
      <c r="D8" s="99" t="inlineStr">
        <is>
          <t xml:space="preserve">JORGE PAULO </t>
        </is>
      </c>
      <c r="E8" s="317" t="n"/>
      <c r="F8" s="317" t="n"/>
      <c r="G8" s="317" t="n"/>
      <c r="H8" s="317" t="n"/>
      <c r="I8" s="317" t="n"/>
      <c r="J8" s="317" t="n"/>
      <c r="K8" s="317" t="n"/>
      <c r="L8" s="317" t="n"/>
      <c r="M8" s="319" t="n"/>
      <c r="O8" s="97" t="inlineStr">
        <is>
          <t>Uso de protetor solar/repelente</t>
        </is>
      </c>
      <c r="P8" s="317" t="n"/>
      <c r="Q8" s="317" t="n"/>
      <c r="R8" s="317" t="n"/>
      <c r="S8" s="317" t="n"/>
      <c r="T8" s="317" t="n"/>
      <c r="U8" s="319" t="n"/>
      <c r="V8" s="105" t="n"/>
      <c r="W8" s="100" t="n"/>
      <c r="X8" s="100" t="n"/>
      <c r="Y8" s="100" t="n"/>
      <c r="Z8" s="100" t="n"/>
      <c r="AA8" s="90" t="n"/>
      <c r="AB8" s="91" t="n"/>
      <c r="AC8" s="91" t="n"/>
      <c r="AD8" s="91" t="n"/>
      <c r="AE8" s="91" t="n"/>
      <c r="AF8" s="91" t="n"/>
      <c r="AG8" s="91" t="n"/>
      <c r="AH8" s="91" t="n"/>
      <c r="AI8" s="91" t="n"/>
      <c r="AJ8" s="91" t="n"/>
      <c r="AK8" s="91" t="n"/>
      <c r="AL8" s="91" t="n"/>
      <c r="AM8" s="91" t="n"/>
      <c r="AN8" s="91" t="n"/>
      <c r="AO8" s="91" t="n"/>
      <c r="AP8" s="91" t="n"/>
      <c r="AQ8" s="91" t="n"/>
      <c r="AR8" s="91" t="n"/>
      <c r="AS8" s="91" t="n"/>
      <c r="AT8" s="92" t="n"/>
      <c r="AU8" s="1" t="n"/>
    </row>
    <row r="9" ht="6" customHeight="1">
      <c r="O9" s="98" t="inlineStr">
        <is>
          <t>Se "Sim" Marca:</t>
        </is>
      </c>
      <c r="P9" s="312" t="n"/>
      <c r="Q9" s="99" t="inlineStr">
        <is>
          <t>NÃO</t>
        </is>
      </c>
      <c r="R9" s="311" t="n"/>
      <c r="S9" s="311" t="n"/>
      <c r="T9" s="311" t="n"/>
      <c r="U9" s="312" t="n"/>
      <c r="V9" s="1" t="n"/>
      <c r="W9" s="100" t="inlineStr">
        <is>
          <t>Uso de protetor solar/repelente</t>
        </is>
      </c>
      <c r="X9" s="317" t="n"/>
      <c r="Y9" s="317" t="n"/>
      <c r="Z9" s="319" t="n"/>
      <c r="AA9" s="145" t="n"/>
      <c r="AB9" s="101" t="inlineStr">
        <is>
          <t>Sim:</t>
        </is>
      </c>
      <c r="AC9" s="319" t="n"/>
      <c r="AD9" s="1" t="n"/>
      <c r="AE9" s="107" t="n"/>
      <c r="AF9" s="101" t="inlineStr">
        <is>
          <t>Não:</t>
        </is>
      </c>
      <c r="AG9" s="319" t="n"/>
      <c r="AH9" s="320" t="inlineStr">
        <is>
          <t xml:space="preserve">
Marca</t>
        </is>
      </c>
      <c r="AI9" s="20" t="n"/>
      <c r="AJ9" s="314" t="n"/>
      <c r="AK9" s="107" t="n"/>
      <c r="AL9" s="317" t="n"/>
      <c r="AM9" s="317" t="n"/>
      <c r="AN9" s="317" t="n"/>
      <c r="AO9" s="317" t="n"/>
      <c r="AP9" s="317" t="n"/>
      <c r="AQ9" s="317" t="n"/>
      <c r="AR9" s="317" t="n"/>
      <c r="AS9" s="317" t="n"/>
      <c r="AT9" s="319" t="n"/>
      <c r="AU9" s="1" t="n"/>
      <c r="AV9" s="1" t="n"/>
    </row>
    <row r="10" ht="20.1" customHeight="1">
      <c r="A10" s="88" t="inlineStr">
        <is>
          <t>Nome do projeto:</t>
        </is>
      </c>
      <c r="B10" s="317" t="n"/>
      <c r="C10" s="319" t="n"/>
      <c r="D10" s="89" t="inlineStr">
        <is>
          <t>CDHU-Barra do Sahy</t>
        </is>
      </c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319" t="n"/>
      <c r="O10" s="315" t="n"/>
      <c r="P10" s="316" t="n"/>
      <c r="Q10" s="315" t="n"/>
      <c r="R10" s="310" t="n"/>
      <c r="S10" s="310" t="n"/>
      <c r="T10" s="310" t="n"/>
      <c r="U10" s="316" t="n"/>
    </row>
    <row r="11" ht="6" customHeight="1">
      <c r="R11" s="7" t="n"/>
      <c r="S11" s="7" t="n"/>
      <c r="T11" s="7" t="n"/>
      <c r="U11" s="7" t="n"/>
      <c r="V11" s="1" t="n"/>
      <c r="W11" s="100" t="inlineStr">
        <is>
          <t>Uso de protetor solar/repelente</t>
        </is>
      </c>
      <c r="X11" s="317" t="n"/>
      <c r="Y11" s="317" t="n"/>
      <c r="Z11" s="319" t="n"/>
      <c r="AA11" s="145" t="n"/>
      <c r="AB11" s="101" t="inlineStr">
        <is>
          <t>Sim:</t>
        </is>
      </c>
      <c r="AC11" s="319" t="n"/>
      <c r="AD11" s="1" t="n"/>
      <c r="AE11" s="107" t="n"/>
      <c r="AF11" s="101" t="inlineStr">
        <is>
          <t>Não:</t>
        </is>
      </c>
      <c r="AG11" s="319" t="n"/>
      <c r="AH11" s="320" t="inlineStr">
        <is>
          <t xml:space="preserve">
Marca</t>
        </is>
      </c>
      <c r="AI11" s="20" t="n"/>
      <c r="AJ11" s="314" t="n"/>
      <c r="AK11" s="107" t="n"/>
      <c r="AL11" s="317" t="n"/>
      <c r="AM11" s="317" t="n"/>
      <c r="AN11" s="317" t="n"/>
      <c r="AO11" s="317" t="n"/>
      <c r="AP11" s="317" t="n"/>
      <c r="AQ11" s="317" t="n"/>
      <c r="AR11" s="317" t="n"/>
      <c r="AS11" s="317" t="n"/>
      <c r="AT11" s="319" t="n"/>
      <c r="AU11" s="1" t="n"/>
      <c r="AV11" s="1" t="n"/>
    </row>
    <row r="12" ht="19.5" customHeight="1">
      <c r="A12" s="321" t="inlineStr">
        <is>
          <t>Equipamentos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7" t="n"/>
      <c r="L12" s="319" t="n"/>
      <c r="N12" s="97" t="inlineStr">
        <is>
          <t>Nº da ordem de Serviço</t>
        </is>
      </c>
      <c r="O12" s="311" t="n"/>
      <c r="P12" s="312" t="n"/>
      <c r="S12" s="97" t="n"/>
      <c r="T12" s="311" t="n"/>
      <c r="U12" s="312" t="n"/>
      <c r="V12" s="126" t="n"/>
      <c r="W12" s="311" t="n"/>
      <c r="X12" s="312" t="n"/>
      <c r="Y12" s="127" t="n"/>
      <c r="Z12" s="311" t="n"/>
      <c r="AA12" s="311" t="n"/>
      <c r="AB12" s="312" t="n"/>
      <c r="AC12" s="322" t="n"/>
      <c r="AD12" s="311" t="n"/>
      <c r="AE12" s="312" t="n"/>
      <c r="AF12" s="111" t="n"/>
      <c r="AG12" s="311" t="n"/>
      <c r="AH12" s="312" t="n"/>
      <c r="AI12" s="111" t="n"/>
      <c r="AJ12" s="311" t="n"/>
      <c r="AK12" s="312" t="n"/>
      <c r="AL12" s="111" t="n"/>
      <c r="AM12" s="311" t="n"/>
      <c r="AN12" s="312" t="n"/>
      <c r="AO12" s="111" t="n"/>
      <c r="AP12" s="311" t="n"/>
      <c r="AQ12" s="312" t="n"/>
      <c r="AR12" s="107" t="n"/>
      <c r="AS12" s="311" t="n"/>
      <c r="AT12" s="312" t="n"/>
      <c r="AU12" s="1" t="n"/>
    </row>
    <row r="13" ht="6" customHeight="1">
      <c r="A13" s="14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315" t="n"/>
      <c r="O13" s="310" t="n"/>
      <c r="P13" s="316" t="n"/>
      <c r="Q13" s="12" t="n"/>
      <c r="R13" s="12" t="n"/>
      <c r="S13" s="315" t="n"/>
      <c r="T13" s="310" t="n"/>
      <c r="U13" s="316" t="n"/>
      <c r="V13" s="20" t="n"/>
      <c r="W13" s="20" t="n"/>
      <c r="X13" s="314" t="n"/>
      <c r="Y13" s="313" t="n"/>
      <c r="Z13" s="20" t="n"/>
      <c r="AA13" s="20" t="n"/>
      <c r="AB13" s="314" t="n"/>
      <c r="AC13" s="313" t="n"/>
      <c r="AD13" s="20" t="n"/>
      <c r="AE13" s="314" t="n"/>
      <c r="AF13" s="313" t="n"/>
      <c r="AG13" s="20" t="n"/>
      <c r="AH13" s="314" t="n"/>
      <c r="AI13" s="313" t="n"/>
      <c r="AJ13" s="20" t="n"/>
      <c r="AK13" s="314" t="n"/>
      <c r="AL13" s="313" t="n"/>
      <c r="AM13" s="20" t="n"/>
      <c r="AN13" s="314" t="n"/>
      <c r="AO13" s="313" t="n"/>
      <c r="AP13" s="20" t="n"/>
      <c r="AQ13" s="314" t="n"/>
      <c r="AR13" s="313" t="n"/>
      <c r="AS13" s="20" t="n"/>
      <c r="AT13" s="314" t="n"/>
    </row>
    <row r="14" ht="20.1" customHeight="1">
      <c r="A14" s="93" t="inlineStr">
        <is>
          <t>Multiparâmetro - Patrimônio Nº SRV-ITR-0001</t>
        </is>
      </c>
      <c r="B14" s="317" t="n"/>
      <c r="C14" s="317" t="n"/>
      <c r="D14" s="317" t="n"/>
      <c r="E14" s="317" t="n"/>
      <c r="F14" s="317" t="n"/>
      <c r="G14" s="317" t="n"/>
      <c r="H14" s="319" t="n"/>
      <c r="I14" s="323" t="n">
        <v>1678</v>
      </c>
      <c r="J14" s="317" t="n"/>
      <c r="K14" s="317" t="n"/>
      <c r="L14" s="319" t="n"/>
      <c r="N14" s="142" t="n">
        <v>737</v>
      </c>
      <c r="O14" s="317" t="n"/>
      <c r="P14" s="319" t="n"/>
      <c r="S14" s="116" t="n">
        <v>21.2</v>
      </c>
      <c r="T14" s="317" t="n"/>
      <c r="U14" s="319" t="n"/>
      <c r="V14" s="310" t="n"/>
      <c r="W14" s="310" t="n"/>
      <c r="X14" s="316" t="n"/>
      <c r="Y14" s="315" t="n"/>
      <c r="Z14" s="310" t="n"/>
      <c r="AA14" s="310" t="n"/>
      <c r="AB14" s="316" t="n"/>
      <c r="AC14" s="315" t="n"/>
      <c r="AD14" s="310" t="n"/>
      <c r="AE14" s="316" t="n"/>
      <c r="AF14" s="315" t="n"/>
      <c r="AG14" s="310" t="n"/>
      <c r="AH14" s="316" t="n"/>
      <c r="AI14" s="315" t="n"/>
      <c r="AJ14" s="310" t="n"/>
      <c r="AK14" s="316" t="n"/>
      <c r="AL14" s="315" t="n"/>
      <c r="AM14" s="310" t="n"/>
      <c r="AN14" s="316" t="n"/>
      <c r="AO14" s="315" t="n"/>
      <c r="AP14" s="310" t="n"/>
      <c r="AQ14" s="316" t="n"/>
      <c r="AR14" s="315" t="n"/>
      <c r="AS14" s="310" t="n"/>
      <c r="AT14" s="316" t="n"/>
      <c r="AU14" s="1" t="n"/>
    </row>
    <row r="15" ht="6" customHeight="1">
      <c r="I15" s="324" t="n"/>
      <c r="J15" s="325" t="n"/>
      <c r="K15" s="325" t="n"/>
      <c r="L15" s="325" t="n"/>
      <c r="V15" s="126" t="n"/>
      <c r="W15" s="311" t="n"/>
      <c r="X15" s="312" t="n"/>
      <c r="Y15" s="127" t="n"/>
      <c r="Z15" s="311" t="n"/>
      <c r="AA15" s="311" t="n"/>
      <c r="AB15" s="312" t="n"/>
      <c r="AC15" s="322" t="n"/>
      <c r="AD15" s="311" t="n"/>
      <c r="AE15" s="312" t="n"/>
      <c r="AF15" s="111" t="n"/>
      <c r="AG15" s="311" t="n"/>
      <c r="AH15" s="312" t="n"/>
      <c r="AI15" s="111" t="n"/>
      <c r="AJ15" s="311" t="n"/>
      <c r="AK15" s="312" t="n"/>
      <c r="AL15" s="111" t="n"/>
      <c r="AM15" s="311" t="n"/>
      <c r="AN15" s="312" t="n"/>
      <c r="AO15" s="111" t="n"/>
      <c r="AP15" s="311" t="n"/>
      <c r="AQ15" s="312" t="n"/>
      <c r="AR15" s="107" t="n"/>
      <c r="AS15" s="311" t="n"/>
      <c r="AT15" s="312" t="n"/>
      <c r="AU15" s="1" t="n"/>
    </row>
    <row r="16" ht="20.1" customHeight="1">
      <c r="A16" s="93" t="inlineStr">
        <is>
          <t>Bomba - Patrimônio Nº SRV-ITR-0002 ou SRV-ITR-0006</t>
        </is>
      </c>
      <c r="B16" s="317" t="n"/>
      <c r="C16" s="317" t="n"/>
      <c r="D16" s="317" t="n"/>
      <c r="E16" s="317" t="n"/>
      <c r="F16" s="317" t="n"/>
      <c r="G16" s="317" t="n"/>
      <c r="H16" s="319" t="n"/>
      <c r="I16" s="323" t="n">
        <v>70</v>
      </c>
      <c r="J16" s="317" t="n"/>
      <c r="K16" s="317" t="n"/>
      <c r="L16" s="319" t="n"/>
      <c r="N16" s="97" t="inlineStr">
        <is>
          <t>Volume de água purgada (L)</t>
        </is>
      </c>
      <c r="O16" s="311" t="n"/>
      <c r="P16" s="312" t="n"/>
      <c r="Q16" s="7" t="n"/>
      <c r="R16" s="7" t="n"/>
      <c r="S16" s="97" t="inlineStr">
        <is>
          <t>Termometro
Patrimônio:</t>
        </is>
      </c>
      <c r="T16" s="311" t="n"/>
      <c r="U16" s="312" t="n"/>
      <c r="V16" s="310" t="n"/>
      <c r="W16" s="310" t="n"/>
      <c r="X16" s="316" t="n"/>
      <c r="Y16" s="315" t="n"/>
      <c r="Z16" s="310" t="n"/>
      <c r="AA16" s="310" t="n"/>
      <c r="AB16" s="316" t="n"/>
      <c r="AC16" s="315" t="n"/>
      <c r="AD16" s="310" t="n"/>
      <c r="AE16" s="316" t="n"/>
      <c r="AF16" s="315" t="n"/>
      <c r="AG16" s="310" t="n"/>
      <c r="AH16" s="316" t="n"/>
      <c r="AI16" s="315" t="n"/>
      <c r="AJ16" s="310" t="n"/>
      <c r="AK16" s="316" t="n"/>
      <c r="AL16" s="315" t="n"/>
      <c r="AM16" s="310" t="n"/>
      <c r="AN16" s="316" t="n"/>
      <c r="AO16" s="315" t="n"/>
      <c r="AP16" s="310" t="n"/>
      <c r="AQ16" s="316" t="n"/>
      <c r="AR16" s="315" t="n"/>
      <c r="AS16" s="310" t="n"/>
      <c r="AT16" s="316" t="n"/>
      <c r="AU16" s="1" t="n"/>
    </row>
    <row r="17" ht="6" customHeight="1">
      <c r="I17" s="324" t="n"/>
      <c r="J17" s="324" t="n"/>
      <c r="K17" s="324" t="n"/>
      <c r="L17" s="324" t="n"/>
      <c r="N17" s="315" t="n"/>
      <c r="O17" s="310" t="n"/>
      <c r="P17" s="316" t="n"/>
      <c r="Q17" s="7" t="n"/>
      <c r="R17" s="7" t="n"/>
      <c r="S17" s="315" t="n"/>
      <c r="T17" s="310" t="n"/>
      <c r="U17" s="316" t="n"/>
      <c r="V17" s="126" t="n"/>
      <c r="W17" s="111" t="n"/>
      <c r="X17" s="111" t="n"/>
      <c r="Y17" s="127" t="n"/>
      <c r="Z17" s="127" t="n"/>
      <c r="AA17" s="127" t="n"/>
      <c r="AB17" s="127" t="n"/>
      <c r="AC17" s="322" t="n"/>
      <c r="AD17" s="322" t="n"/>
      <c r="AE17" s="32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7" t="n"/>
      <c r="AS17" s="107" t="n"/>
      <c r="AT17" s="107" t="n"/>
      <c r="AU17" s="1" t="n"/>
    </row>
    <row r="18" ht="20.1" customHeight="1">
      <c r="A18" s="93" t="inlineStr">
        <is>
          <t>Turbidimetro - Patrimônio Nº SRV-ITR-0007</t>
        </is>
      </c>
      <c r="B18" s="317" t="n"/>
      <c r="C18" s="317" t="n"/>
      <c r="D18" s="317" t="n"/>
      <c r="E18" s="317" t="n"/>
      <c r="F18" s="317" t="n"/>
      <c r="G18" s="317" t="n"/>
      <c r="H18" s="319" t="n"/>
      <c r="I18" s="323" t="n">
        <v>1863</v>
      </c>
      <c r="J18" s="317" t="n"/>
      <c r="K18" s="317" t="n"/>
      <c r="L18" s="319" t="n"/>
      <c r="N18" s="128" t="n">
        <v>1.2</v>
      </c>
      <c r="O18" s="317" t="n"/>
      <c r="P18" s="319" t="n"/>
      <c r="Q18" s="7" t="n"/>
      <c r="R18" s="7" t="n"/>
      <c r="S18" s="129" t="n">
        <v>1681</v>
      </c>
      <c r="T18" s="317" t="n"/>
      <c r="U18" s="319" t="n"/>
      <c r="V18" s="126" t="n"/>
      <c r="W18" s="311" t="n"/>
      <c r="X18" s="312" t="n"/>
      <c r="Y18" s="127" t="n"/>
      <c r="Z18" s="311" t="n"/>
      <c r="AA18" s="311" t="n"/>
      <c r="AB18" s="312" t="n"/>
      <c r="AC18" s="322" t="n"/>
      <c r="AD18" s="311" t="n"/>
      <c r="AE18" s="312" t="n"/>
      <c r="AF18" s="111" t="n"/>
      <c r="AG18" s="311" t="n"/>
      <c r="AH18" s="312" t="n"/>
      <c r="AI18" s="111" t="n"/>
      <c r="AJ18" s="311" t="n"/>
      <c r="AK18" s="312" t="n"/>
      <c r="AL18" s="111" t="n"/>
      <c r="AM18" s="311" t="n"/>
      <c r="AN18" s="312" t="n"/>
      <c r="AO18" s="111" t="n"/>
      <c r="AP18" s="311" t="n"/>
      <c r="AQ18" s="312" t="n"/>
      <c r="AR18" s="107" t="n"/>
      <c r="AS18" s="311" t="n"/>
      <c r="AT18" s="312" t="n"/>
      <c r="AU18" s="1" t="n"/>
    </row>
    <row r="19" ht="6" customHeight="1">
      <c r="I19" s="324" t="n"/>
      <c r="J19" s="324" t="n"/>
      <c r="K19" s="324" t="n"/>
      <c r="L19" s="324" t="n"/>
      <c r="Q19" s="7" t="n"/>
      <c r="R19" s="7" t="n"/>
      <c r="V19" s="310" t="n"/>
      <c r="W19" s="310" t="n"/>
      <c r="X19" s="316" t="n"/>
      <c r="Y19" s="315" t="n"/>
      <c r="Z19" s="310" t="n"/>
      <c r="AA19" s="310" t="n"/>
      <c r="AB19" s="316" t="n"/>
      <c r="AC19" s="315" t="n"/>
      <c r="AD19" s="310" t="n"/>
      <c r="AE19" s="316" t="n"/>
      <c r="AF19" s="315" t="n"/>
      <c r="AG19" s="310" t="n"/>
      <c r="AH19" s="316" t="n"/>
      <c r="AI19" s="315" t="n"/>
      <c r="AJ19" s="310" t="n"/>
      <c r="AK19" s="316" t="n"/>
      <c r="AL19" s="315" t="n"/>
      <c r="AM19" s="310" t="n"/>
      <c r="AN19" s="316" t="n"/>
      <c r="AO19" s="315" t="n"/>
      <c r="AP19" s="310" t="n"/>
      <c r="AQ19" s="316" t="n"/>
      <c r="AR19" s="315" t="n"/>
      <c r="AS19" s="310" t="n"/>
      <c r="AT19" s="316" t="n"/>
      <c r="AU19" s="1" t="n"/>
    </row>
    <row r="20" ht="20.1" customHeight="1">
      <c r="A20" s="93" t="inlineStr">
        <is>
          <t>Medidor de Nível - Patrimônio Nº SRV-ITR-0003 ou SRV-ITR-0004</t>
        </is>
      </c>
      <c r="B20" s="317" t="n"/>
      <c r="C20" s="317" t="n"/>
      <c r="D20" s="317" t="n"/>
      <c r="E20" s="317" t="n"/>
      <c r="F20" s="317" t="n"/>
      <c r="G20" s="317" t="n"/>
      <c r="H20" s="319" t="n"/>
      <c r="I20" s="323" t="n">
        <v>1723</v>
      </c>
      <c r="J20" s="317" t="n"/>
      <c r="K20" s="317" t="n"/>
      <c r="L20" s="319" t="n"/>
      <c r="M20" s="7" t="n"/>
      <c r="N20" s="97" t="inlineStr">
        <is>
          <t>Nível estático
 (m)</t>
        </is>
      </c>
      <c r="O20" s="311" t="n"/>
      <c r="P20" s="312" t="n"/>
      <c r="S20" s="97" t="inlineStr">
        <is>
          <t>Seção filtrante
(m)</t>
        </is>
      </c>
      <c r="T20" s="311" t="n"/>
      <c r="U20" s="312" t="n"/>
      <c r="V20" s="126" t="n"/>
      <c r="W20" s="311" t="n"/>
      <c r="X20" s="312" t="n"/>
      <c r="Y20" s="127" t="n"/>
      <c r="Z20" s="311" t="n"/>
      <c r="AA20" s="311" t="n"/>
      <c r="AB20" s="312" t="n"/>
      <c r="AC20" s="322" t="n"/>
      <c r="AD20" s="311" t="n"/>
      <c r="AE20" s="312" t="n"/>
      <c r="AF20" s="111" t="n"/>
      <c r="AG20" s="311" t="n"/>
      <c r="AH20" s="312" t="n"/>
      <c r="AI20" s="111" t="n"/>
      <c r="AJ20" s="311" t="n"/>
      <c r="AK20" s="312" t="n"/>
      <c r="AL20" s="111" t="n"/>
      <c r="AM20" s="311" t="n"/>
      <c r="AN20" s="312" t="n"/>
      <c r="AO20" s="111" t="n"/>
      <c r="AP20" s="311" t="n"/>
      <c r="AQ20" s="312" t="n"/>
      <c r="AR20" s="107" t="n"/>
      <c r="AS20" s="311" t="n"/>
      <c r="AT20" s="312" t="n"/>
      <c r="AU20" s="1" t="n"/>
    </row>
    <row r="21" ht="6" customHeight="1">
      <c r="I21" s="325" t="n"/>
      <c r="J21" s="325" t="n"/>
      <c r="K21" s="325" t="n"/>
      <c r="L21" s="325" t="n"/>
      <c r="N21" s="315" t="n"/>
      <c r="O21" s="310" t="n"/>
      <c r="P21" s="316" t="n"/>
      <c r="S21" s="315" t="n"/>
      <c r="T21" s="310" t="n"/>
      <c r="U21" s="316" t="n"/>
      <c r="V21" s="20" t="n"/>
      <c r="W21" s="20" t="n"/>
      <c r="X21" s="314" t="n"/>
      <c r="Y21" s="313" t="n"/>
      <c r="Z21" s="20" t="n"/>
      <c r="AA21" s="20" t="n"/>
      <c r="AB21" s="314" t="n"/>
      <c r="AC21" s="313" t="n"/>
      <c r="AD21" s="20" t="n"/>
      <c r="AE21" s="314" t="n"/>
      <c r="AF21" s="313" t="n"/>
      <c r="AG21" s="20" t="n"/>
      <c r="AH21" s="314" t="n"/>
      <c r="AI21" s="313" t="n"/>
      <c r="AJ21" s="20" t="n"/>
      <c r="AK21" s="314" t="n"/>
      <c r="AL21" s="313" t="n"/>
      <c r="AM21" s="20" t="n"/>
      <c r="AN21" s="314" t="n"/>
      <c r="AO21" s="313" t="n"/>
      <c r="AP21" s="20" t="n"/>
      <c r="AQ21" s="314" t="n"/>
      <c r="AR21" s="313" t="n"/>
      <c r="AS21" s="20" t="n"/>
      <c r="AT21" s="314" t="n"/>
      <c r="AU21" s="1" t="n"/>
    </row>
    <row r="22" ht="20.1" customHeight="1">
      <c r="A22" s="93" t="inlineStr">
        <is>
          <t>Painel controlador- Patrimônio Nº  SRV-ITR-0005</t>
        </is>
      </c>
      <c r="B22" s="317" t="n"/>
      <c r="C22" s="317" t="n"/>
      <c r="D22" s="317" t="n"/>
      <c r="E22" s="317" t="n"/>
      <c r="F22" s="317" t="n"/>
      <c r="G22" s="317" t="n"/>
      <c r="H22" s="319" t="n"/>
      <c r="I22" s="323" t="inlineStr">
        <is>
          <t>-</t>
        </is>
      </c>
      <c r="J22" s="317" t="n"/>
      <c r="K22" s="317" t="n"/>
      <c r="L22" s="319" t="n"/>
      <c r="M22" s="7" t="n"/>
      <c r="N22" s="116" t="n">
        <v>1.8</v>
      </c>
      <c r="O22" s="317" t="n"/>
      <c r="P22" s="319" t="n"/>
      <c r="S22" s="116" t="n">
        <v>1</v>
      </c>
      <c r="T22" s="317" t="n"/>
      <c r="U22" s="319" t="n"/>
      <c r="V22" s="310" t="n"/>
      <c r="W22" s="310" t="n"/>
      <c r="X22" s="316" t="n"/>
      <c r="Y22" s="315" t="n"/>
      <c r="Z22" s="310" t="n"/>
      <c r="AA22" s="310" t="n"/>
      <c r="AB22" s="316" t="n"/>
      <c r="AC22" s="315" t="n"/>
      <c r="AD22" s="310" t="n"/>
      <c r="AE22" s="316" t="n"/>
      <c r="AF22" s="315" t="n"/>
      <c r="AG22" s="310" t="n"/>
      <c r="AH22" s="316" t="n"/>
      <c r="AI22" s="315" t="n"/>
      <c r="AJ22" s="310" t="n"/>
      <c r="AK22" s="316" t="n"/>
      <c r="AL22" s="315" t="n"/>
      <c r="AM22" s="310" t="n"/>
      <c r="AN22" s="316" t="n"/>
      <c r="AO22" s="315" t="n"/>
      <c r="AP22" s="310" t="n"/>
      <c r="AQ22" s="316" t="n"/>
      <c r="AR22" s="315" t="n"/>
      <c r="AS22" s="310" t="n"/>
      <c r="AT22" s="316" t="n"/>
      <c r="AU22" s="1" t="n"/>
    </row>
    <row r="23" ht="6" customHeight="1">
      <c r="V23" s="126" t="n"/>
      <c r="W23" s="311" t="n"/>
      <c r="X23" s="312" t="n"/>
      <c r="Y23" s="127" t="n"/>
      <c r="Z23" s="311" t="n"/>
      <c r="AA23" s="311" t="n"/>
      <c r="AB23" s="312" t="n"/>
      <c r="AC23" s="322" t="n"/>
      <c r="AD23" s="311" t="n"/>
      <c r="AE23" s="312" t="n"/>
      <c r="AF23" s="111" t="n"/>
      <c r="AG23" s="311" t="n"/>
      <c r="AH23" s="312" t="n"/>
      <c r="AI23" s="111" t="n"/>
      <c r="AJ23" s="311" t="n"/>
      <c r="AK23" s="312" t="n"/>
      <c r="AL23" s="111" t="n"/>
      <c r="AM23" s="311" t="n"/>
      <c r="AN23" s="312" t="n"/>
      <c r="AO23" s="111" t="n"/>
      <c r="AP23" s="311" t="n"/>
      <c r="AQ23" s="312" t="n"/>
      <c r="AR23" s="107" t="n"/>
      <c r="AS23" s="311" t="n"/>
      <c r="AT23" s="312" t="n"/>
      <c r="AU23" s="1" t="n"/>
    </row>
    <row r="24" ht="20.1" customHeight="1">
      <c r="A24" s="93" t="inlineStr">
        <is>
          <t>Método de amostragem</t>
        </is>
      </c>
      <c r="B24" s="317" t="n"/>
      <c r="C24" s="317" t="n"/>
      <c r="D24" s="319" t="n"/>
      <c r="F24" s="93" t="inlineStr">
        <is>
          <t>Equipamento posicionado no meio da seção filtrante?</t>
        </is>
      </c>
      <c r="G24" s="317" t="n"/>
      <c r="H24" s="317" t="n"/>
      <c r="I24" s="319" t="n"/>
      <c r="K24" s="93" t="inlineStr">
        <is>
          <t>Iintervalo de leitura?</t>
        </is>
      </c>
      <c r="L24" s="319" t="n"/>
      <c r="N24" s="97" t="inlineStr">
        <is>
          <t>Profundidade do poço medida em campo (m)</t>
        </is>
      </c>
      <c r="O24" s="311" t="n"/>
      <c r="P24" s="312" t="n"/>
      <c r="Q24" s="7" t="n"/>
      <c r="R24" s="7" t="n"/>
      <c r="S24" s="97" t="inlineStr">
        <is>
          <t>Profundidade do poço (perfil) (m)</t>
        </is>
      </c>
      <c r="T24" s="311" t="n"/>
      <c r="U24" s="312" t="n"/>
      <c r="V24" s="310" t="n"/>
      <c r="W24" s="310" t="n"/>
      <c r="X24" s="316" t="n"/>
      <c r="Y24" s="315" t="n"/>
      <c r="Z24" s="310" t="n"/>
      <c r="AA24" s="310" t="n"/>
      <c r="AB24" s="316" t="n"/>
      <c r="AC24" s="315" t="n"/>
      <c r="AD24" s="310" t="n"/>
      <c r="AE24" s="316" t="n"/>
      <c r="AF24" s="315" t="n"/>
      <c r="AG24" s="310" t="n"/>
      <c r="AH24" s="316" t="n"/>
      <c r="AI24" s="315" t="n"/>
      <c r="AJ24" s="310" t="n"/>
      <c r="AK24" s="316" t="n"/>
      <c r="AL24" s="315" t="n"/>
      <c r="AM24" s="310" t="n"/>
      <c r="AN24" s="316" t="n"/>
      <c r="AO24" s="315" t="n"/>
      <c r="AP24" s="310" t="n"/>
      <c r="AQ24" s="316" t="n"/>
      <c r="AR24" s="315" t="n"/>
      <c r="AS24" s="310" t="n"/>
      <c r="AT24" s="316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315" t="n"/>
      <c r="O25" s="310" t="n"/>
      <c r="P25" s="316" t="n"/>
      <c r="S25" s="315" t="n"/>
      <c r="T25" s="310" t="n"/>
      <c r="U25" s="316" t="n"/>
      <c r="V25" s="126" t="n"/>
      <c r="W25" s="111" t="n"/>
      <c r="X25" s="111" t="n"/>
      <c r="Y25" s="127" t="n"/>
      <c r="Z25" s="127" t="n"/>
      <c r="AA25" s="127" t="n"/>
      <c r="AB25" s="127" t="n"/>
      <c r="AC25" s="322" t="n"/>
      <c r="AD25" s="322" t="n"/>
      <c r="AE25" s="32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7" t="n"/>
      <c r="AS25" s="107" t="n"/>
      <c r="AT25" s="107" t="n"/>
      <c r="AU25" s="1" t="n"/>
    </row>
    <row r="26" ht="20.1" customHeight="1">
      <c r="A26" s="142" t="inlineStr">
        <is>
          <t>SRV-PRO-0869 e SRV-PRO-0870</t>
        </is>
      </c>
      <c r="B26" s="317" t="n"/>
      <c r="C26" s="317" t="n"/>
      <c r="D26" s="319" t="n"/>
      <c r="F26" s="142" t="inlineStr">
        <is>
          <t>SIM</t>
        </is>
      </c>
      <c r="G26" s="317" t="n"/>
      <c r="H26" s="317" t="n"/>
      <c r="I26" s="319" t="n"/>
      <c r="K26" s="143" t="n">
        <v>3</v>
      </c>
      <c r="L26" s="319" t="n"/>
      <c r="M26" s="7" t="n"/>
      <c r="N26" s="116" t="n">
        <v>6.96</v>
      </c>
      <c r="O26" s="317" t="n"/>
      <c r="P26" s="319" t="n"/>
      <c r="Q26" s="7" t="n"/>
      <c r="R26" s="7" t="n"/>
      <c r="S26" s="116" t="n">
        <v>6</v>
      </c>
      <c r="T26" s="317" t="n"/>
      <c r="U26" s="319" t="n"/>
      <c r="V26" s="126" t="n"/>
      <c r="W26" s="311" t="n"/>
      <c r="X26" s="312" t="n"/>
      <c r="Y26" s="127" t="n"/>
      <c r="Z26" s="311" t="n"/>
      <c r="AA26" s="311" t="n"/>
      <c r="AB26" s="312" t="n"/>
      <c r="AC26" s="322" t="n"/>
      <c r="AD26" s="311" t="n"/>
      <c r="AE26" s="312" t="n"/>
      <c r="AF26" s="111" t="n"/>
      <c r="AG26" s="311" t="n"/>
      <c r="AH26" s="312" t="n"/>
      <c r="AI26" s="111" t="n"/>
      <c r="AJ26" s="311" t="n"/>
      <c r="AK26" s="312" t="n"/>
      <c r="AL26" s="111" t="n"/>
      <c r="AM26" s="311" t="n"/>
      <c r="AN26" s="312" t="n"/>
      <c r="AO26" s="111" t="n"/>
      <c r="AP26" s="311" t="n"/>
      <c r="AQ26" s="312" t="n"/>
      <c r="AR26" s="107" t="n"/>
      <c r="AS26" s="311" t="n"/>
      <c r="AT26" s="312" t="n"/>
      <c r="AU26" s="1" t="n"/>
    </row>
    <row r="27" ht="6" customHeight="1">
      <c r="V27" s="310" t="n"/>
      <c r="W27" s="310" t="n"/>
      <c r="X27" s="316" t="n"/>
      <c r="Y27" s="315" t="n"/>
      <c r="Z27" s="310" t="n"/>
      <c r="AA27" s="310" t="n"/>
      <c r="AB27" s="316" t="n"/>
      <c r="AC27" s="315" t="n"/>
      <c r="AD27" s="310" t="n"/>
      <c r="AE27" s="316" t="n"/>
      <c r="AF27" s="315" t="n"/>
      <c r="AG27" s="310" t="n"/>
      <c r="AH27" s="316" t="n"/>
      <c r="AI27" s="315" t="n"/>
      <c r="AJ27" s="310" t="n"/>
      <c r="AK27" s="316" t="n"/>
      <c r="AL27" s="315" t="n"/>
      <c r="AM27" s="310" t="n"/>
      <c r="AN27" s="316" t="n"/>
      <c r="AO27" s="315" t="n"/>
      <c r="AP27" s="310" t="n"/>
      <c r="AQ27" s="316" t="n"/>
      <c r="AR27" s="315" t="n"/>
      <c r="AS27" s="310" t="n"/>
      <c r="AT27" s="316" t="n"/>
      <c r="AU27" s="1" t="n"/>
    </row>
    <row r="28" ht="20.1" customFormat="1" customHeight="1" s="144">
      <c r="A28" s="93" t="inlineStr">
        <is>
          <t>Nomenclatura do poço</t>
        </is>
      </c>
      <c r="B28" s="312" t="n"/>
      <c r="C28" s="93" t="inlineStr">
        <is>
          <t>Nomenclatura da amostra</t>
        </is>
      </c>
      <c r="D28" s="311" t="n"/>
      <c r="E28" s="312" t="n"/>
      <c r="F28" s="93" t="inlineStr">
        <is>
          <t>Vazão
L/min</t>
        </is>
      </c>
      <c r="G28" s="312" t="n"/>
      <c r="H28" s="93" t="inlineStr">
        <is>
          <t>Hora de inicio do ensaio:
h</t>
        </is>
      </c>
      <c r="I28" s="311" t="n"/>
      <c r="J28" s="312" t="n"/>
      <c r="K28" s="93" t="inlineStr">
        <is>
          <t>Hora amostragem
h</t>
        </is>
      </c>
      <c r="L28" s="311" t="n"/>
      <c r="M28" s="312" t="n"/>
      <c r="N28" s="97" t="inlineStr">
        <is>
          <t>Tempo do ensaio:                        min</t>
        </is>
      </c>
      <c r="O28" s="312" t="n"/>
      <c r="P28" s="326" t="inlineStr">
        <is>
          <t>Condições ambientais:</t>
        </is>
      </c>
      <c r="Q28" s="311" t="n"/>
      <c r="R28" s="311" t="n"/>
      <c r="S28" s="311" t="n"/>
      <c r="T28" s="311" t="n"/>
      <c r="U28" s="312" t="n"/>
      <c r="V28" s="135" t="inlineStr">
        <is>
          <t>Nível d´água
(m)</t>
        </is>
      </c>
      <c r="W28" s="311" t="n"/>
      <c r="X28" s="312" t="n"/>
      <c r="Y28" s="100" t="inlineStr">
        <is>
          <t xml:space="preserve">Condutividade
(     ) µS/cm
 (     ) mS/cm </t>
        </is>
      </c>
      <c r="Z28" s="311" t="n"/>
      <c r="AA28" s="311" t="n"/>
      <c r="AB28" s="312" t="n"/>
      <c r="AC28" s="135" t="inlineStr">
        <is>
          <t>ORP
(mV)</t>
        </is>
      </c>
      <c r="AD28" s="311" t="n"/>
      <c r="AE28" s="312" t="n"/>
      <c r="AF28" s="135" t="inlineStr">
        <is>
          <t>OD
(mg/L)</t>
        </is>
      </c>
      <c r="AG28" s="311" t="n"/>
      <c r="AH28" s="312" t="n"/>
      <c r="AI28" s="135" t="inlineStr">
        <is>
          <t>pH
UpH</t>
        </is>
      </c>
      <c r="AJ28" s="311" t="n"/>
      <c r="AK28" s="312" t="n"/>
      <c r="AL28" s="135" t="inlineStr">
        <is>
          <t>Temperatura
(°C)</t>
        </is>
      </c>
      <c r="AM28" s="311" t="n"/>
      <c r="AN28" s="312" t="n"/>
      <c r="AO28" s="100" t="inlineStr">
        <is>
          <t>Turbidez
(     ) FTU
(     ) NTU</t>
        </is>
      </c>
      <c r="AP28" s="311" t="n"/>
      <c r="AQ28" s="312" t="n"/>
      <c r="AR28" s="145" t="inlineStr">
        <is>
          <t>COR</t>
        </is>
      </c>
      <c r="AS28" s="311" t="n"/>
      <c r="AT28" s="312" t="n"/>
      <c r="AU28" s="16" t="n"/>
      <c r="BB28" s="76" t="n"/>
      <c r="BE28" s="144" t="n"/>
      <c r="BF28" s="20" t="n"/>
      <c r="BG28" s="144" t="n"/>
      <c r="BH28" s="20" t="n"/>
      <c r="BI28" s="20" t="n"/>
      <c r="BJ28" s="144" t="n"/>
      <c r="BK28" s="20" t="n"/>
      <c r="BL28" s="20" t="n"/>
      <c r="BM28" s="144" t="n"/>
      <c r="BN28" s="20" t="n"/>
      <c r="BO28" s="20" t="n"/>
      <c r="BP28" s="144" t="n"/>
      <c r="BQ28" s="20" t="n"/>
    </row>
    <row r="29" ht="20.1" customHeight="1">
      <c r="A29" s="315" t="n"/>
      <c r="B29" s="316" t="n"/>
      <c r="C29" s="315" t="n"/>
      <c r="D29" s="310" t="n"/>
      <c r="E29" s="316" t="n"/>
      <c r="F29" s="315" t="n"/>
      <c r="G29" s="316" t="n"/>
      <c r="H29" s="315" t="n"/>
      <c r="I29" s="310" t="n"/>
      <c r="J29" s="316" t="n"/>
      <c r="K29" s="315" t="n"/>
      <c r="L29" s="310" t="n"/>
      <c r="M29" s="316" t="n"/>
      <c r="N29" s="315" t="n"/>
      <c r="O29" s="316" t="n"/>
      <c r="P29" s="327" t="inlineStr">
        <is>
          <t>Chuva nas ultimas 24h:</t>
        </is>
      </c>
      <c r="Q29" s="310" t="n"/>
      <c r="R29" s="310" t="n"/>
      <c r="S29" s="310" t="n"/>
      <c r="T29" s="310" t="n"/>
      <c r="U29" s="316" t="n"/>
      <c r="V29" s="315" t="n"/>
      <c r="W29" s="310" t="n"/>
      <c r="X29" s="316" t="n"/>
      <c r="Y29" s="315" t="n"/>
      <c r="Z29" s="310" t="n"/>
      <c r="AA29" s="310" t="n"/>
      <c r="AB29" s="316" t="n"/>
      <c r="AC29" s="315" t="n"/>
      <c r="AD29" s="310" t="n"/>
      <c r="AE29" s="316" t="n"/>
      <c r="AF29" s="315" t="n"/>
      <c r="AG29" s="310" t="n"/>
      <c r="AH29" s="316" t="n"/>
      <c r="AI29" s="315" t="n"/>
      <c r="AJ29" s="310" t="n"/>
      <c r="AK29" s="316" t="n"/>
      <c r="AL29" s="315" t="n"/>
      <c r="AM29" s="310" t="n"/>
      <c r="AN29" s="316" t="n"/>
      <c r="AO29" s="315" t="n"/>
      <c r="AP29" s="310" t="n"/>
      <c r="AQ29" s="316" t="n"/>
      <c r="AR29" s="315" t="n"/>
      <c r="AS29" s="310" t="n"/>
      <c r="AT29" s="316" t="n"/>
      <c r="AU29" s="1" t="n"/>
      <c r="BG29" s="76" t="n"/>
      <c r="BH29" s="20" t="n"/>
      <c r="BI29" s="20" t="n"/>
      <c r="BP29" s="76" t="n"/>
      <c r="BQ29" s="20" t="n"/>
    </row>
    <row r="30" ht="23.25" customHeight="1">
      <c r="A30" s="156" t="inlineStr">
        <is>
          <t>PMN-02</t>
        </is>
      </c>
      <c r="B30" s="319" t="n"/>
      <c r="C30" s="156" t="inlineStr">
        <is>
          <t>PMN-02</t>
        </is>
      </c>
      <c r="D30" s="317" t="n"/>
      <c r="E30" s="319" t="n"/>
      <c r="F30" s="157" t="n">
        <v>0.1</v>
      </c>
      <c r="G30" s="319" t="n"/>
      <c r="H30" s="158" t="n">
        <v>0.4013888888888889</v>
      </c>
      <c r="I30" s="317" t="n"/>
      <c r="J30" s="319" t="n"/>
      <c r="K30" s="158" t="n">
        <v>0.4131944444444444</v>
      </c>
      <c r="L30" s="317" t="n"/>
      <c r="M30" s="319" t="n"/>
      <c r="N30" s="328" t="n">
        <v>12</v>
      </c>
      <c r="O30" s="329" t="n"/>
      <c r="P30" s="143" t="n">
        <v>0</v>
      </c>
      <c r="Q30" s="319" t="n"/>
      <c r="R30" s="330" t="inlineStr">
        <is>
          <t>0 Sem chuva; 1 Leve; 
2 Moderada; 3 intensa</t>
        </is>
      </c>
      <c r="S30" s="310" t="n"/>
      <c r="T30" s="310" t="n"/>
      <c r="U30" s="316" t="n"/>
      <c r="V30" s="152" t="n"/>
      <c r="W30" s="311" t="n"/>
      <c r="X30" s="312" t="n"/>
      <c r="Y30" s="153" t="n"/>
      <c r="Z30" s="311" t="n"/>
      <c r="AA30" s="311" t="n"/>
      <c r="AB30" s="312" t="n"/>
      <c r="AC30" s="331" t="n"/>
      <c r="AD30" s="311" t="n"/>
      <c r="AE30" s="312" t="n"/>
      <c r="AF30" s="152" t="n"/>
      <c r="AG30" s="311" t="n"/>
      <c r="AH30" s="312" t="n"/>
      <c r="AI30" s="152" t="n"/>
      <c r="AJ30" s="311" t="n"/>
      <c r="AK30" s="312" t="n"/>
      <c r="AL30" s="152" t="n"/>
      <c r="AM30" s="311" t="n"/>
      <c r="AN30" s="312" t="n"/>
      <c r="AO30" s="152" t="n"/>
      <c r="AP30" s="311" t="n"/>
      <c r="AQ30" s="312" t="n"/>
      <c r="AR30" s="146" t="n"/>
      <c r="AS30" s="311" t="n"/>
      <c r="AT30" s="312" t="n"/>
      <c r="AU30" s="1" t="n"/>
    </row>
    <row r="31" ht="6" customHeight="1">
      <c r="R31" s="17" t="n"/>
      <c r="S31" s="17" t="n"/>
      <c r="T31" s="17" t="n"/>
      <c r="U31" s="17" t="n"/>
      <c r="V31" s="1" t="n"/>
      <c r="W31" s="100" t="inlineStr">
        <is>
          <t>Uso de protetor solar/repelente</t>
        </is>
      </c>
      <c r="X31" s="317" t="n"/>
      <c r="Y31" s="317" t="n"/>
      <c r="Z31" s="319" t="n"/>
      <c r="AA31" s="145" t="n"/>
      <c r="AB31" s="101" t="inlineStr">
        <is>
          <t>Sim:</t>
        </is>
      </c>
      <c r="AC31" s="319" t="n"/>
      <c r="AD31" s="1" t="n"/>
      <c r="AE31" s="107" t="n"/>
      <c r="AF31" s="101" t="inlineStr">
        <is>
          <t>Não:</t>
        </is>
      </c>
      <c r="AG31" s="319" t="n"/>
      <c r="AH31" s="320" t="inlineStr">
        <is>
          <t xml:space="preserve">
Marca</t>
        </is>
      </c>
      <c r="AI31" s="20" t="n"/>
      <c r="AJ31" s="314" t="n"/>
      <c r="AK31" s="107" t="n"/>
      <c r="AL31" s="317" t="n"/>
      <c r="AM31" s="317" t="n"/>
      <c r="AN31" s="317" t="n"/>
      <c r="AO31" s="317" t="n"/>
      <c r="AP31" s="317" t="n"/>
      <c r="AQ31" s="317" t="n"/>
      <c r="AR31" s="317" t="n"/>
      <c r="AS31" s="317" t="n"/>
      <c r="AT31" s="319" t="n"/>
      <c r="AU31" s="1" t="n"/>
      <c r="AV31" s="1" t="n"/>
    </row>
    <row r="32" customFormat="1" s="16">
      <c r="A32" s="155" t="inlineStr">
        <is>
          <t>Parâmetros selecionados e faixa de variação adotada para estabilização</t>
        </is>
      </c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17" t="n"/>
      <c r="M32" s="317" t="n"/>
      <c r="N32" s="317" t="n"/>
      <c r="O32" s="317" t="n"/>
      <c r="P32" s="317" t="n"/>
      <c r="Q32" s="317" t="n"/>
      <c r="R32" s="317" t="n"/>
      <c r="S32" s="317" t="n"/>
      <c r="T32" s="317" t="n"/>
      <c r="U32" s="319" t="n"/>
      <c r="V32" s="5" t="n"/>
      <c r="Y32" s="140" t="inlineStr">
        <is>
          <t>5% da leitura µS/cm</t>
        </is>
      </c>
      <c r="Z32" s="310" t="n"/>
      <c r="AA32" s="310" t="n"/>
      <c r="AB32" s="310" t="n"/>
      <c r="AC32" s="140" t="inlineStr">
        <is>
          <t>20
 mV</t>
        </is>
      </c>
      <c r="AD32" s="310" t="n"/>
      <c r="AE32" s="310" t="n"/>
      <c r="AF32" s="140" t="inlineStr">
        <is>
          <t>0,20 ou 10% o que for maior mg/L</t>
        </is>
      </c>
      <c r="AG32" s="310" t="n"/>
      <c r="AH32" s="310" t="n"/>
      <c r="AI32" s="140" t="inlineStr">
        <is>
          <t>0,20 
UpH</t>
        </is>
      </c>
      <c r="AJ32" s="310" t="n"/>
      <c r="AK32" s="310" t="n"/>
      <c r="AL32" s="140" t="inlineStr">
        <is>
          <t>0,50
°C</t>
        </is>
      </c>
      <c r="AM32" s="310" t="n"/>
      <c r="AN32" s="310" t="n"/>
      <c r="AR32" s="18" t="n"/>
      <c r="AS32" s="18" t="n"/>
      <c r="AT32" s="18" t="n"/>
    </row>
    <row r="33" ht="21.75" customFormat="1" customHeight="1" s="16">
      <c r="A33" s="144" t="n"/>
      <c r="B33" s="20" t="n"/>
      <c r="C33" s="161" t="n"/>
      <c r="D33" s="310" t="n"/>
      <c r="E33" s="166" t="inlineStr">
        <is>
          <t>5% da leitura µS/cm</t>
        </is>
      </c>
      <c r="F33" s="319" t="n"/>
      <c r="G33" s="167" t="inlineStr">
        <is>
          <t>20 mV</t>
        </is>
      </c>
      <c r="H33" s="319" t="n"/>
      <c r="I33" s="166" t="inlineStr">
        <is>
          <t>0,20 ou 10% o que for maior mg/L</t>
        </is>
      </c>
      <c r="J33" s="317" t="n"/>
      <c r="K33" s="319" t="n"/>
      <c r="L33" s="167" t="inlineStr">
        <is>
          <t>0,20 UpH</t>
        </is>
      </c>
      <c r="M33" s="319" t="n"/>
      <c r="N33" s="167" t="inlineStr">
        <is>
          <t>0,50°C</t>
        </is>
      </c>
      <c r="O33" s="319" t="n"/>
      <c r="P33" s="172" t="n"/>
      <c r="Q33" s="20" t="n"/>
      <c r="R33" s="20" t="n"/>
      <c r="S33" s="76" t="n"/>
      <c r="T33" s="20" t="n"/>
      <c r="U33" s="20" t="n"/>
      <c r="V33" s="5" t="n"/>
      <c r="Y33" s="140" t="n"/>
      <c r="Z33" s="140" t="n"/>
      <c r="AA33" s="140" t="n"/>
      <c r="AB33" s="140" t="n"/>
      <c r="AC33" s="140" t="n"/>
      <c r="AD33" s="140" t="n"/>
      <c r="AE33" s="140" t="n"/>
      <c r="AF33" s="140" t="n"/>
      <c r="AG33" s="140" t="n"/>
      <c r="AH33" s="140" t="n"/>
      <c r="AI33" s="140" t="n"/>
      <c r="AJ33" s="140" t="n"/>
      <c r="AK33" s="140" t="n"/>
      <c r="AL33" s="140" t="n"/>
      <c r="AM33" s="140" t="n"/>
      <c r="AN33" s="140" t="n"/>
      <c r="AR33" s="18" t="n"/>
      <c r="AS33" s="18" t="n"/>
      <c r="AT33" s="18" t="n"/>
    </row>
    <row r="34" ht="22.5" customFormat="1" customHeight="1" s="16">
      <c r="A34" s="161" t="n"/>
      <c r="B34" s="310" t="n"/>
      <c r="C34" s="162">
        <f>IF(C47="","",C35)</f>
        <v/>
      </c>
      <c r="D34" s="329" t="n"/>
      <c r="E34" s="162">
        <f>IF(E47="","",E35)</f>
        <v/>
      </c>
      <c r="F34" s="329" t="n"/>
      <c r="G34" s="162">
        <f>IF(G47="","",G35)</f>
        <v/>
      </c>
      <c r="H34" s="329" t="n"/>
      <c r="I34" s="162">
        <f>IF(I47="","",I35)</f>
        <v/>
      </c>
      <c r="J34" s="332" t="n"/>
      <c r="K34" s="329" t="n"/>
      <c r="L34" s="162">
        <f>IF(L47="","",L35)</f>
        <v/>
      </c>
      <c r="M34" s="329" t="n"/>
      <c r="N34" s="162">
        <f>IF(N47="","",N35)</f>
        <v/>
      </c>
      <c r="O34" s="329" t="n"/>
      <c r="P34" s="144" t="n"/>
      <c r="Q34" s="20" t="n"/>
      <c r="R34" s="20" t="n"/>
      <c r="S34" s="76" t="n"/>
      <c r="T34" s="20" t="n"/>
      <c r="U34" s="20" t="n"/>
      <c r="V34" s="5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  <c r="AI34" s="140" t="n"/>
      <c r="AJ34" s="140" t="n"/>
      <c r="AK34" s="140" t="n"/>
      <c r="AL34" s="140" t="n"/>
      <c r="AM34" s="140" t="n"/>
      <c r="AN34" s="140" t="n"/>
      <c r="AR34" s="18" t="n"/>
      <c r="AS34" s="18" t="n"/>
      <c r="AT34" s="18" t="n"/>
    </row>
    <row r="35" hidden="1" customFormat="1" s="16">
      <c r="A35" s="19" t="n"/>
      <c r="B35" s="19" t="n"/>
      <c r="C35" s="168">
        <f>IF(C38&lt;=C37,$P$38,$P$37)</f>
        <v/>
      </c>
      <c r="D35" s="329" t="n"/>
      <c r="E35" s="168">
        <f>IF(E38&lt;=E37,$P$38,$P$37)</f>
        <v/>
      </c>
      <c r="F35" s="329" t="n"/>
      <c r="G35" s="168">
        <f>IF(G38&lt;=G37,$P$38,$P$37)</f>
        <v/>
      </c>
      <c r="H35" s="329" t="n"/>
      <c r="I35" s="168">
        <f>IF(I38&lt;=I37,$P$38,$P$37)</f>
        <v/>
      </c>
      <c r="J35" s="332" t="n"/>
      <c r="K35" s="329" t="n"/>
      <c r="L35" s="168">
        <f>IF(L38&lt;=L37,$P$38,$P$37)</f>
        <v/>
      </c>
      <c r="M35" s="329" t="n"/>
      <c r="N35" s="168">
        <f>IF(N38&lt;=N37,$P$38,$P$37)</f>
        <v/>
      </c>
      <c r="O35" s="329" t="n"/>
      <c r="P35" s="19" t="n"/>
      <c r="Q35" s="19" t="n"/>
      <c r="R35" s="19" t="n"/>
      <c r="S35" s="19" t="n"/>
      <c r="T35" s="19" t="n"/>
      <c r="U35" s="19" t="n"/>
      <c r="V35" s="5" t="n"/>
      <c r="Y35" s="140" t="n"/>
      <c r="Z35" s="140" t="n"/>
      <c r="AA35" s="140" t="n"/>
      <c r="AB35" s="140" t="n"/>
      <c r="AC35" s="140" t="n"/>
      <c r="AD35" s="140" t="n"/>
      <c r="AE35" s="140" t="n"/>
      <c r="AF35" s="140" t="n"/>
      <c r="AG35" s="140" t="n"/>
      <c r="AH35" s="140" t="n"/>
      <c r="AI35" s="140" t="n"/>
      <c r="AJ35" s="140" t="n"/>
      <c r="AK35" s="140" t="n"/>
      <c r="AL35" s="140" t="n"/>
      <c r="AM35" s="140" t="n"/>
      <c r="AN35" s="140" t="n"/>
      <c r="AR35" s="18" t="n"/>
      <c r="AS35" s="18" t="n"/>
      <c r="AT35" s="18" t="n"/>
    </row>
    <row r="36" hidden="1" ht="21" customFormat="1" customHeight="1" s="16">
      <c r="A36" s="144" t="n"/>
      <c r="B36" s="144" t="n"/>
      <c r="C36" s="181">
        <f>IF(C34=$P$37,1,0)</f>
        <v/>
      </c>
      <c r="D36" s="329" t="n"/>
      <c r="E36" s="181">
        <f>IF(E34=$P$37,1,0)</f>
        <v/>
      </c>
      <c r="F36" s="329" t="n"/>
      <c r="G36" s="181">
        <f>IF(G34=$P$37,1,0)</f>
        <v/>
      </c>
      <c r="H36" s="329" t="n"/>
      <c r="I36" s="333">
        <f>IF(I34=$P$37,1,0)</f>
        <v/>
      </c>
      <c r="J36" s="332" t="n"/>
      <c r="K36" s="329" t="n"/>
      <c r="L36" s="181">
        <f>IF(L34=$P$37,1,0)</f>
        <v/>
      </c>
      <c r="M36" s="329" t="n"/>
      <c r="N36" s="181">
        <f>IF(N34=$P$37,1,0)</f>
        <v/>
      </c>
      <c r="O36" s="329" t="n"/>
      <c r="P36" s="172" t="n"/>
      <c r="Q36" s="144" t="n"/>
      <c r="R36" s="144" t="n"/>
      <c r="S36" s="76" t="n"/>
      <c r="T36" s="76" t="n"/>
      <c r="U36" s="76" t="n"/>
      <c r="V36" s="5" t="n"/>
      <c r="Y36" s="140" t="n"/>
      <c r="Z36" s="140" t="n"/>
      <c r="AA36" s="140" t="n"/>
      <c r="AB36" s="140" t="n"/>
      <c r="AC36" s="140" t="n"/>
      <c r="AD36" s="140" t="n"/>
      <c r="AE36" s="140" t="n"/>
      <c r="AF36" s="140" t="n"/>
      <c r="AG36" s="140" t="n"/>
      <c r="AH36" s="140" t="n"/>
      <c r="AI36" s="140" t="n"/>
      <c r="AJ36" s="140" t="n"/>
      <c r="AK36" s="140" t="n"/>
      <c r="AL36" s="140" t="n"/>
      <c r="AM36" s="140" t="n"/>
      <c r="AN36" s="140" t="n"/>
      <c r="AR36" s="18" t="n"/>
      <c r="AS36" s="18" t="n"/>
      <c r="AT36" s="18" t="n"/>
    </row>
    <row r="37" hidden="1" customFormat="1" s="16">
      <c r="A37" s="19" t="inlineStr">
        <is>
          <t>faixa de variação</t>
        </is>
      </c>
      <c r="B37" s="19" t="n"/>
      <c r="C37" s="173" t="n">
        <v>0.01</v>
      </c>
      <c r="D37" s="319" t="n"/>
      <c r="E37" s="334">
        <f>ROUNDUP(E47*5%,0)</f>
        <v/>
      </c>
      <c r="F37" s="329" t="n"/>
      <c r="G37" s="335" t="n">
        <v>20</v>
      </c>
      <c r="H37" s="319" t="n"/>
      <c r="I37" s="336">
        <f>IF(I47&lt;=2,0.2,I47*10%)</f>
        <v/>
      </c>
      <c r="J37" s="337" t="n"/>
      <c r="K37" s="338" t="n"/>
      <c r="L37" s="339" t="n">
        <v>0.2</v>
      </c>
      <c r="M37" s="312" t="n"/>
      <c r="N37" s="339" t="n">
        <v>0.5</v>
      </c>
      <c r="O37" s="312" t="n"/>
      <c r="P37" s="20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R37" s="18" t="n"/>
      <c r="AS37" s="18" t="n"/>
      <c r="AT37" s="18" t="n"/>
    </row>
    <row r="38" hidden="1" customFormat="1" s="16">
      <c r="A38" s="19" t="n"/>
      <c r="B38" s="19" t="n"/>
      <c r="C38" s="340">
        <f>IF(C49="",10000,MAX(C39:D41)-(MIN(C39:D41)))</f>
        <v/>
      </c>
      <c r="D38" s="329" t="n"/>
      <c r="E38" s="340">
        <f>MAX(E39:F41)-(MIN(E39:F41))</f>
        <v/>
      </c>
      <c r="F38" s="329" t="n"/>
      <c r="G38" s="341">
        <f>IF(G49="",10000,MAX(G39:H41)-(MIN(G39:H41)))</f>
        <v/>
      </c>
      <c r="H38" s="329" t="n"/>
      <c r="I38" s="340">
        <f>IF(I48="","100",MAX(I39:K41)-(MIN(I39:K41)))</f>
        <v/>
      </c>
      <c r="J38" s="332" t="n"/>
      <c r="K38" s="329" t="n"/>
      <c r="L38" s="340">
        <f>MAX(L39:M41)-(MIN(L39:M41))</f>
        <v/>
      </c>
      <c r="M38" s="329" t="n"/>
      <c r="N38" s="340">
        <f>MAX(N39:O41)-(MIN(N39:O41))</f>
        <v/>
      </c>
      <c r="O38" s="329" t="n"/>
      <c r="P38" s="20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40" t="n"/>
      <c r="Z38" s="140" t="n"/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R38" s="18" t="n"/>
      <c r="AS38" s="18" t="n"/>
      <c r="AT38" s="18" t="n"/>
    </row>
    <row r="39" hidden="1" customFormat="1" s="16">
      <c r="A39" s="19" t="n"/>
      <c r="B39" s="19" t="n"/>
      <c r="C39" s="185">
        <f>OFFSET($C$47,COUNTA($C$47:$C$59)-3,0)</f>
        <v/>
      </c>
      <c r="D39" s="329" t="n"/>
      <c r="E39" s="186">
        <f>OFFSET($E$47,COUNTA($E$47:$E$59)-3,0)</f>
        <v/>
      </c>
      <c r="F39" s="329" t="n"/>
      <c r="G39" s="342">
        <f>OFFSET($G$47,COUNTA($G$47:$G$59)-3,0)</f>
        <v/>
      </c>
      <c r="H39" s="329" t="n"/>
      <c r="I39" s="186">
        <f>OFFSET($I$47,COUNTA($I$47:$I$59)-3,0)</f>
        <v/>
      </c>
      <c r="J39" s="332" t="n"/>
      <c r="K39" s="329" t="n"/>
      <c r="L39" s="186">
        <f>OFFSET($L$47,COUNTA($L$47:$L$59)-3,0)</f>
        <v/>
      </c>
      <c r="M39" s="329" t="n"/>
      <c r="N39" s="186">
        <f>OFFSET($N$47,COUNTA($N$47:$N$59)-3,0)</f>
        <v/>
      </c>
      <c r="O39" s="329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40" t="n"/>
      <c r="Z39" s="140" t="n"/>
      <c r="AA39" s="140" t="n"/>
      <c r="AB39" s="140" t="n"/>
      <c r="AC39" s="140" t="n"/>
      <c r="AD39" s="140" t="n"/>
      <c r="AE39" s="140" t="n"/>
      <c r="AF39" s="140" t="n"/>
      <c r="AG39" s="140" t="n"/>
      <c r="AH39" s="140" t="n"/>
      <c r="AI39" s="140" t="n"/>
      <c r="AJ39" s="140" t="n"/>
      <c r="AK39" s="140" t="n"/>
      <c r="AL39" s="140" t="n"/>
      <c r="AM39" s="140" t="n"/>
      <c r="AN39" s="140" t="n"/>
      <c r="AR39" s="18" t="n"/>
      <c r="AS39" s="18" t="n"/>
      <c r="AT39" s="18" t="n"/>
    </row>
    <row r="40" hidden="1" customFormat="1" s="16">
      <c r="A40" s="19" t="n"/>
      <c r="B40" s="19" t="n"/>
      <c r="C40" s="185">
        <f>OFFSET($C$47,COUNTA($C$47:$C$59)-2,0)</f>
        <v/>
      </c>
      <c r="D40" s="329" t="n"/>
      <c r="E40" s="186">
        <f>OFFSET($E$47,COUNTA($E$47:$E$59)-2,0)</f>
        <v/>
      </c>
      <c r="F40" s="329" t="n"/>
      <c r="G40" s="342">
        <f>OFFSET($G$47,COUNTA($G$47:$G$59)-2,0)</f>
        <v/>
      </c>
      <c r="H40" s="329" t="n"/>
      <c r="I40" s="186">
        <f>OFFSET($I$47,COUNTA($I$47:$I$59)-2,0)</f>
        <v/>
      </c>
      <c r="J40" s="332" t="n"/>
      <c r="K40" s="329" t="n"/>
      <c r="L40" s="186">
        <f>OFFSET($L$47,COUNTA($L$47:$L$59)-2,0)</f>
        <v/>
      </c>
      <c r="M40" s="329" t="n"/>
      <c r="N40" s="186">
        <f>OFFSET($N$47,COUNTA($N$47:$N$59)-2,0)</f>
        <v/>
      </c>
      <c r="O40" s="329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40" t="n"/>
      <c r="Z40" s="140" t="n"/>
      <c r="AA40" s="140" t="n"/>
      <c r="AB40" s="140" t="n"/>
      <c r="AC40" s="140" t="n"/>
      <c r="AD40" s="140" t="n"/>
      <c r="AE40" s="140" t="n"/>
      <c r="AF40" s="140" t="n"/>
      <c r="AG40" s="140" t="n"/>
      <c r="AH40" s="140" t="n"/>
      <c r="AI40" s="140" t="n"/>
      <c r="AJ40" s="140" t="n"/>
      <c r="AK40" s="140" t="n"/>
      <c r="AL40" s="140" t="n"/>
      <c r="AM40" s="140" t="n"/>
      <c r="AN40" s="140" t="n"/>
      <c r="AR40" s="18" t="n"/>
      <c r="AS40" s="18" t="n"/>
      <c r="AT40" s="18" t="n"/>
    </row>
    <row r="41" hidden="1" customFormat="1" s="16">
      <c r="A41" s="21" t="n"/>
      <c r="B41" s="21" t="n"/>
      <c r="C41" s="196">
        <f>OFFSET($C$47,COUNTA($C$47:$C$59)-1,0)</f>
        <v/>
      </c>
      <c r="D41" s="338" t="n"/>
      <c r="E41" s="197">
        <f>OFFSET($E$47,COUNTA($E$47:$E$59)-1,0)</f>
        <v/>
      </c>
      <c r="F41" s="338" t="n"/>
      <c r="G41" s="343">
        <f>OFFSET($G$47,COUNTA($G$47:$G$59)-1,0)</f>
        <v/>
      </c>
      <c r="H41" s="338" t="n"/>
      <c r="I41" s="197">
        <f>OFFSET($I$47,COUNTA($I$47:$I$59)-1,0)</f>
        <v/>
      </c>
      <c r="J41" s="337" t="n"/>
      <c r="K41" s="338" t="n"/>
      <c r="L41" s="197">
        <f>OFFSET($L$47,COUNTA($L$47:$L$59)-1,0)</f>
        <v/>
      </c>
      <c r="M41" s="338" t="n"/>
      <c r="N41" s="197">
        <f>OFFSET($N$47,COUNTA($N$47:$N$59)-1,0)</f>
        <v/>
      </c>
      <c r="O41" s="338" t="n"/>
      <c r="P41" s="21" t="n"/>
      <c r="Q41" s="21" t="n"/>
      <c r="R41" s="21" t="n"/>
      <c r="S41" s="21" t="n"/>
      <c r="T41" s="21" t="n"/>
      <c r="U41" s="21" t="n"/>
      <c r="V41" s="5" t="n"/>
      <c r="Y41" s="140" t="n"/>
      <c r="Z41" s="140" t="n"/>
      <c r="AA41" s="140" t="n"/>
      <c r="AB41" s="140" t="n"/>
      <c r="AC41" s="140" t="n"/>
      <c r="AD41" s="140" t="n"/>
      <c r="AE41" s="140" t="n"/>
      <c r="AF41" s="140" t="n"/>
      <c r="AG41" s="140" t="n"/>
      <c r="AH41" s="140" t="n"/>
      <c r="AI41" s="140" t="n"/>
      <c r="AJ41" s="140" t="n"/>
      <c r="AK41" s="140" t="n"/>
      <c r="AL41" s="140" t="n"/>
      <c r="AM41" s="140" t="n"/>
      <c r="AN41" s="140" t="n"/>
      <c r="AR41" s="18" t="n"/>
      <c r="AS41" s="18" t="n"/>
      <c r="AT41" s="18" t="n"/>
    </row>
    <row r="42" hidden="1" customFormat="1" s="16">
      <c r="A42" s="155" t="inlineStr">
        <is>
          <t>Não Apagar essa linha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9" t="n"/>
      <c r="V42" s="5" t="n"/>
      <c r="Y42" s="140" t="n"/>
      <c r="Z42" s="140" t="n"/>
      <c r="AA42" s="140" t="n"/>
      <c r="AB42" s="140" t="n"/>
      <c r="AC42" s="140" t="n"/>
      <c r="AD42" s="140" t="n"/>
      <c r="AE42" s="140" t="n"/>
      <c r="AF42" s="140" t="n"/>
      <c r="AG42" s="140" t="n"/>
      <c r="AH42" s="140" t="n"/>
      <c r="AI42" s="140" t="n"/>
      <c r="AJ42" s="140" t="n"/>
      <c r="AK42" s="140" t="n"/>
      <c r="AL42" s="140" t="n"/>
      <c r="AM42" s="140" t="n"/>
      <c r="AN42" s="140" t="n"/>
      <c r="AR42" s="18" t="n"/>
      <c r="AS42" s="18" t="n"/>
      <c r="AT42" s="18" t="n"/>
    </row>
    <row r="43" hidden="1" customFormat="1" s="16">
      <c r="A43" s="155" t="inlineStr">
        <is>
          <t>Não Apagar essa linha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9" t="n"/>
      <c r="V43" s="5" t="n"/>
      <c r="Y43" s="140" t="n"/>
      <c r="Z43" s="140" t="n"/>
      <c r="AA43" s="140" t="n"/>
      <c r="AB43" s="140" t="n"/>
      <c r="AC43" s="140" t="n"/>
      <c r="AD43" s="140" t="n"/>
      <c r="AE43" s="140" t="n"/>
      <c r="AF43" s="140" t="n"/>
      <c r="AG43" s="140" t="n"/>
      <c r="AH43" s="140" t="n"/>
      <c r="AI43" s="140" t="n"/>
      <c r="AJ43" s="140" t="n"/>
      <c r="AK43" s="140" t="n"/>
      <c r="AL43" s="140" t="n"/>
      <c r="AM43" s="140" t="n"/>
      <c r="AN43" s="140" t="n"/>
      <c r="AR43" s="18" t="n"/>
      <c r="AS43" s="18" t="n"/>
      <c r="AT43" s="18" t="n"/>
    </row>
    <row r="44" ht="21" customFormat="1" customHeight="1" s="23">
      <c r="A44" s="202" t="inlineStr">
        <is>
          <t>Tempo do ensaio 
(min)</t>
        </is>
      </c>
      <c r="B44" s="312" t="n"/>
      <c r="C44" s="202" t="inlineStr">
        <is>
          <t>Nível d´água
(m)</t>
        </is>
      </c>
      <c r="D44" s="312" t="n"/>
      <c r="E44" s="204" t="inlineStr">
        <is>
          <t>Condutividade</t>
        </is>
      </c>
      <c r="F44" s="311" t="n"/>
      <c r="G44" s="202" t="inlineStr">
        <is>
          <t>ORP
(mV)</t>
        </is>
      </c>
      <c r="H44" s="312" t="n"/>
      <c r="I44" s="205" t="inlineStr">
        <is>
          <t>OD
(mg/L)</t>
        </is>
      </c>
      <c r="J44" s="311" t="n"/>
      <c r="K44" s="312" t="n"/>
      <c r="L44" s="202" t="inlineStr">
        <is>
          <t>pH
UpH</t>
        </is>
      </c>
      <c r="M44" s="312" t="n"/>
      <c r="N44" s="202" t="inlineStr">
        <is>
          <t>Temperatura
(°C)</t>
        </is>
      </c>
      <c r="O44" s="312" t="n"/>
      <c r="P44" s="344" t="inlineStr">
        <is>
          <t>Turbidez
1 FNU; 2 FTU; 3 NTU;  
4 JTU; 5 FAU</t>
        </is>
      </c>
      <c r="Q44" s="311" t="n"/>
      <c r="R44" s="312" t="n"/>
      <c r="S44" s="345" t="inlineStr">
        <is>
          <t>COR</t>
        </is>
      </c>
      <c r="T44" s="311" t="n"/>
      <c r="U44" s="31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" customFormat="1" customHeight="1" s="23">
      <c r="A45" s="313" t="n"/>
      <c r="B45" s="314" t="n"/>
      <c r="C45" s="313" t="n"/>
      <c r="D45" s="314" t="n"/>
      <c r="E45" s="214" t="inlineStr">
        <is>
          <t xml:space="preserve">1 µS/cm ; 2 mS/cm </t>
        </is>
      </c>
      <c r="F45" s="20" t="n"/>
      <c r="G45" s="313" t="n"/>
      <c r="H45" s="314" t="n"/>
      <c r="I45" s="20" t="n"/>
      <c r="J45" s="20" t="n"/>
      <c r="K45" s="314" t="n"/>
      <c r="L45" s="313" t="n"/>
      <c r="M45" s="314" t="n"/>
      <c r="N45" s="313" t="n"/>
      <c r="O45" s="314" t="n"/>
      <c r="P45" s="313" t="n"/>
      <c r="Q45" s="20" t="n"/>
      <c r="R45" s="314" t="n"/>
      <c r="S45" s="20" t="n"/>
      <c r="T45" s="20" t="n"/>
      <c r="U45" s="20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" customFormat="1" customHeight="1" s="30">
      <c r="A46" s="315" t="n"/>
      <c r="B46" s="316" t="n"/>
      <c r="C46" s="315" t="n"/>
      <c r="D46" s="316" t="n"/>
      <c r="E46" s="215" t="n">
        <v>1</v>
      </c>
      <c r="F46" s="316" t="n"/>
      <c r="G46" s="315" t="n"/>
      <c r="H46" s="316" t="n"/>
      <c r="I46" s="310" t="n"/>
      <c r="J46" s="310" t="n"/>
      <c r="K46" s="316" t="n"/>
      <c r="L46" s="315" t="n"/>
      <c r="M46" s="316" t="n"/>
      <c r="N46" s="315" t="n"/>
      <c r="O46" s="316" t="n"/>
      <c r="P46" s="346" t="n">
        <v>3</v>
      </c>
      <c r="Q46" s="310" t="n"/>
      <c r="R46" s="316" t="n"/>
      <c r="S46" s="310" t="n"/>
      <c r="T46" s="310" t="n"/>
      <c r="U46" s="310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" customHeight="1">
      <c r="A47" s="218" t="n">
        <v>0</v>
      </c>
      <c r="B47" s="329" t="n"/>
      <c r="C47" s="173" t="n">
        <v>1.9</v>
      </c>
      <c r="D47" s="319" t="n"/>
      <c r="E47" s="221" t="n">
        <v>54</v>
      </c>
      <c r="F47" s="319" t="n"/>
      <c r="G47" s="335" t="n">
        <v>121.3</v>
      </c>
      <c r="H47" s="319" t="n"/>
      <c r="I47" s="339" t="n">
        <v>2.14</v>
      </c>
      <c r="J47" s="311" t="n"/>
      <c r="K47" s="312" t="n"/>
      <c r="L47" s="339" t="n">
        <v>5.36</v>
      </c>
      <c r="M47" s="312" t="n"/>
      <c r="N47" s="173" t="n">
        <v>22.51</v>
      </c>
      <c r="O47" s="319" t="n"/>
      <c r="P47" s="223" t="n">
        <v>14</v>
      </c>
      <c r="Q47" s="317" t="n"/>
      <c r="R47" s="319" t="n"/>
      <c r="S47" s="224" t="inlineStr">
        <is>
          <t>Incolor</t>
        </is>
      </c>
      <c r="T47" s="317" t="n"/>
      <c r="U47" s="319" t="n"/>
      <c r="V47" s="101" t="n"/>
      <c r="W47" s="101" t="n"/>
      <c r="X47" s="101" t="n"/>
      <c r="Y47" s="100" t="n"/>
      <c r="Z47" s="100" t="n"/>
      <c r="AA47" s="100" t="n"/>
      <c r="AB47" s="100" t="n"/>
      <c r="AC47" s="101" t="n"/>
      <c r="AD47" s="101" t="n"/>
      <c r="AE47" s="101" t="n"/>
      <c r="AF47" s="101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0" t="n"/>
      <c r="AP47" s="100" t="n"/>
      <c r="AQ47" s="100" t="n"/>
      <c r="AR47" s="145" t="n"/>
      <c r="AS47" s="145" t="n"/>
      <c r="AT47" s="145" t="n"/>
      <c r="AU47" s="1" t="n"/>
    </row>
    <row r="48" ht="20.1" customHeight="1">
      <c r="A48" s="218" t="n">
        <v>3</v>
      </c>
      <c r="B48" s="329" t="n"/>
      <c r="C48" s="173" t="n">
        <v>1.9</v>
      </c>
      <c r="D48" s="319" t="n"/>
      <c r="E48" s="221" t="n">
        <v>51</v>
      </c>
      <c r="F48" s="319" t="n"/>
      <c r="G48" s="335" t="n">
        <v>145.2</v>
      </c>
      <c r="H48" s="319" t="n"/>
      <c r="I48" s="339" t="n">
        <v>2.16</v>
      </c>
      <c r="J48" s="311" t="n"/>
      <c r="K48" s="312" t="n"/>
      <c r="L48" s="339" t="n">
        <v>5.2</v>
      </c>
      <c r="M48" s="312" t="n"/>
      <c r="N48" s="173" t="n">
        <v>22.61</v>
      </c>
      <c r="O48" s="319" t="n"/>
      <c r="P48" s="223" t="n">
        <v>12</v>
      </c>
      <c r="Q48" s="317" t="n"/>
      <c r="R48" s="319" t="n"/>
      <c r="S48" s="224" t="inlineStr">
        <is>
          <t>Incolor</t>
        </is>
      </c>
      <c r="T48" s="317" t="n"/>
      <c r="U48" s="319" t="n"/>
      <c r="V48" s="101" t="n"/>
      <c r="W48" s="101" t="n"/>
      <c r="X48" s="101" t="n"/>
      <c r="Y48" s="100" t="n"/>
      <c r="Z48" s="100" t="n"/>
      <c r="AA48" s="100" t="n"/>
      <c r="AB48" s="100" t="n"/>
      <c r="AC48" s="101" t="n"/>
      <c r="AD48" s="101" t="n"/>
      <c r="AE48" s="101" t="n"/>
      <c r="AF48" s="101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0" t="n"/>
      <c r="AP48" s="100" t="n"/>
      <c r="AQ48" s="100" t="n"/>
      <c r="AR48" s="145" t="n"/>
      <c r="AS48" s="145" t="n"/>
      <c r="AT48" s="145" t="n"/>
      <c r="AU48" s="1" t="n"/>
    </row>
    <row r="49" ht="20.1" customHeight="1">
      <c r="A49" s="218" t="n">
        <v>6</v>
      </c>
      <c r="B49" s="329" t="n"/>
      <c r="C49" s="173" t="n">
        <v>1.9</v>
      </c>
      <c r="D49" s="319" t="n"/>
      <c r="E49" s="221" t="n">
        <v>50</v>
      </c>
      <c r="F49" s="319" t="n"/>
      <c r="G49" s="335" t="n">
        <v>144.1</v>
      </c>
      <c r="H49" s="319" t="n"/>
      <c r="I49" s="339" t="n">
        <v>2.25</v>
      </c>
      <c r="J49" s="311" t="n"/>
      <c r="K49" s="312" t="n"/>
      <c r="L49" s="339" t="n">
        <v>5.08</v>
      </c>
      <c r="M49" s="312" t="n"/>
      <c r="N49" s="173" t="n">
        <v>22.67</v>
      </c>
      <c r="O49" s="319" t="n"/>
      <c r="P49" s="223" t="n">
        <v>10</v>
      </c>
      <c r="Q49" s="317" t="n"/>
      <c r="R49" s="319" t="n"/>
      <c r="S49" s="224" t="inlineStr">
        <is>
          <t>Incolor</t>
        </is>
      </c>
      <c r="T49" s="317" t="n"/>
      <c r="U49" s="319" t="n"/>
      <c r="V49" s="101" t="n"/>
      <c r="W49" s="101" t="n"/>
      <c r="X49" s="101" t="n"/>
      <c r="Y49" s="100" t="n"/>
      <c r="Z49" s="100" t="n"/>
      <c r="AA49" s="100" t="n"/>
      <c r="AB49" s="100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0" t="n"/>
      <c r="AP49" s="100" t="n"/>
      <c r="AQ49" s="100" t="n"/>
      <c r="AR49" s="145" t="n"/>
      <c r="AS49" s="145" t="n"/>
      <c r="AT49" s="145" t="n"/>
      <c r="AU49" s="1" t="n"/>
    </row>
    <row r="50" ht="20.1" customHeight="1">
      <c r="A50" s="218" t="n">
        <v>9</v>
      </c>
      <c r="B50" s="329" t="n"/>
      <c r="C50" s="173" t="n">
        <v>1.9</v>
      </c>
      <c r="D50" s="319" t="n"/>
      <c r="E50" s="221" t="n">
        <v>49</v>
      </c>
      <c r="F50" s="319" t="n"/>
      <c r="G50" s="335" t="n">
        <v>145.7</v>
      </c>
      <c r="H50" s="319" t="n"/>
      <c r="I50" s="339" t="n">
        <v>2.27</v>
      </c>
      <c r="J50" s="311" t="n"/>
      <c r="K50" s="312" t="n"/>
      <c r="L50" s="339" t="n">
        <v>5.04</v>
      </c>
      <c r="M50" s="312" t="n"/>
      <c r="N50" s="173" t="n">
        <v>22.7</v>
      </c>
      <c r="O50" s="319" t="n"/>
      <c r="P50" s="223" t="n">
        <v>8</v>
      </c>
      <c r="Q50" s="317" t="n"/>
      <c r="R50" s="319" t="n"/>
      <c r="S50" s="224" t="inlineStr">
        <is>
          <t>Incolor</t>
        </is>
      </c>
      <c r="T50" s="317" t="n"/>
      <c r="U50" s="319" t="n"/>
      <c r="V50" s="101" t="n"/>
      <c r="W50" s="101" t="n"/>
      <c r="X50" s="101" t="n"/>
      <c r="Y50" s="100" t="n"/>
      <c r="Z50" s="100" t="n"/>
      <c r="AA50" s="100" t="n"/>
      <c r="AB50" s="100" t="n"/>
      <c r="AC50" s="101" t="n"/>
      <c r="AD50" s="101" t="n"/>
      <c r="AE50" s="101" t="n"/>
      <c r="AF50" s="101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0" t="n"/>
      <c r="AP50" s="100" t="n"/>
      <c r="AQ50" s="100" t="n"/>
      <c r="AR50" s="145" t="n"/>
      <c r="AS50" s="145" t="n"/>
      <c r="AT50" s="145" t="n"/>
      <c r="AU50" s="1" t="n"/>
    </row>
    <row r="51" ht="20.1" customHeight="1">
      <c r="A51" s="218" t="n">
        <v>12</v>
      </c>
      <c r="B51" s="329" t="n"/>
      <c r="C51" s="173" t="n">
        <v>1.9</v>
      </c>
      <c r="D51" s="319" t="n"/>
      <c r="E51" s="221" t="n">
        <v>48</v>
      </c>
      <c r="F51" s="319" t="n"/>
      <c r="G51" s="335" t="n">
        <v>143.9</v>
      </c>
      <c r="H51" s="319" t="n"/>
      <c r="I51" s="339" t="n">
        <v>2.13</v>
      </c>
      <c r="J51" s="311" t="n"/>
      <c r="K51" s="312" t="n"/>
      <c r="L51" s="339" t="n">
        <v>5.04</v>
      </c>
      <c r="M51" s="312" t="n"/>
      <c r="N51" s="173" t="n">
        <v>22.74</v>
      </c>
      <c r="O51" s="319" t="n"/>
      <c r="P51" s="223" t="n">
        <v>5</v>
      </c>
      <c r="Q51" s="317" t="n"/>
      <c r="R51" s="319" t="n"/>
      <c r="S51" s="224" t="inlineStr">
        <is>
          <t>Incolor</t>
        </is>
      </c>
      <c r="T51" s="317" t="n"/>
      <c r="U51" s="319" t="n"/>
      <c r="V51" s="101" t="n"/>
      <c r="W51" s="101" t="n"/>
      <c r="X51" s="101" t="n"/>
      <c r="Y51" s="100" t="n"/>
      <c r="Z51" s="100" t="n"/>
      <c r="AA51" s="100" t="n"/>
      <c r="AB51" s="100" t="n"/>
      <c r="AC51" s="101" t="n"/>
      <c r="AD51" s="101" t="n"/>
      <c r="AE51" s="101" t="n"/>
      <c r="AF51" s="101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0" t="n"/>
      <c r="AP51" s="100" t="n"/>
      <c r="AQ51" s="100" t="n"/>
      <c r="AR51" s="145" t="n"/>
      <c r="AS51" s="145" t="n"/>
      <c r="AT51" s="145" t="n"/>
      <c r="AU51" s="1" t="n"/>
    </row>
    <row r="52" ht="20.1" customHeight="1">
      <c r="A52" s="218">
        <f>IF(C52="","",A51+$K$26)</f>
        <v/>
      </c>
      <c r="B52" s="329" t="n"/>
      <c r="C52" s="173" t="n"/>
      <c r="D52" s="319" t="n"/>
      <c r="E52" s="228" t="n"/>
      <c r="F52" s="319" t="n"/>
      <c r="G52" s="335" t="n"/>
      <c r="H52" s="319" t="n"/>
      <c r="I52" s="339" t="n"/>
      <c r="J52" s="311" t="n"/>
      <c r="K52" s="312" t="n"/>
      <c r="L52" s="339" t="n"/>
      <c r="M52" s="312" t="n"/>
      <c r="N52" s="173" t="n"/>
      <c r="O52" s="319" t="n"/>
      <c r="P52" s="223" t="n"/>
      <c r="Q52" s="317" t="n"/>
      <c r="R52" s="319" t="n"/>
      <c r="S52" s="224" t="n"/>
      <c r="T52" s="317" t="n"/>
      <c r="U52" s="319" t="n"/>
      <c r="V52" s="101" t="n"/>
      <c r="W52" s="101" t="n"/>
      <c r="X52" s="101" t="n"/>
      <c r="Y52" s="100" t="n"/>
      <c r="Z52" s="100" t="n"/>
      <c r="AA52" s="100" t="n"/>
      <c r="AB52" s="100" t="n"/>
      <c r="AC52" s="101" t="n"/>
      <c r="AD52" s="101" t="n"/>
      <c r="AE52" s="101" t="n"/>
      <c r="AF52" s="101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0" t="n"/>
      <c r="AP52" s="100" t="n"/>
      <c r="AQ52" s="100" t="n"/>
      <c r="AR52" s="145" t="n"/>
      <c r="AS52" s="145" t="n"/>
      <c r="AT52" s="145" t="n"/>
      <c r="AU52" s="1" t="n"/>
    </row>
    <row r="53" ht="20.1" customHeight="1">
      <c r="A53" s="218">
        <f>IF(C53="","",A52+$K$26)</f>
        <v/>
      </c>
      <c r="B53" s="329" t="n"/>
      <c r="C53" s="173" t="n"/>
      <c r="D53" s="319" t="n"/>
      <c r="E53" s="228" t="n"/>
      <c r="F53" s="319" t="n"/>
      <c r="G53" s="335" t="n"/>
      <c r="H53" s="319" t="n"/>
      <c r="I53" s="339" t="n"/>
      <c r="J53" s="311" t="n"/>
      <c r="K53" s="312" t="n"/>
      <c r="L53" s="339" t="n"/>
      <c r="M53" s="312" t="n"/>
      <c r="N53" s="173" t="n"/>
      <c r="O53" s="319" t="n"/>
      <c r="P53" s="223" t="n"/>
      <c r="Q53" s="317" t="n"/>
      <c r="R53" s="319" t="n"/>
      <c r="S53" s="224" t="n"/>
      <c r="T53" s="317" t="n"/>
      <c r="U53" s="319" t="n"/>
      <c r="V53" s="101" t="n"/>
      <c r="W53" s="101" t="n"/>
      <c r="X53" s="101" t="n"/>
      <c r="Y53" s="100" t="n"/>
      <c r="Z53" s="100" t="n"/>
      <c r="AA53" s="100" t="n"/>
      <c r="AB53" s="100" t="n"/>
      <c r="AC53" s="101" t="n"/>
      <c r="AD53" s="101" t="n"/>
      <c r="AE53" s="101" t="n"/>
      <c r="AF53" s="101" t="n"/>
      <c r="AG53" s="101" t="n"/>
      <c r="AH53" s="101" t="n"/>
      <c r="AI53" s="101" t="n"/>
      <c r="AJ53" s="101" t="n"/>
      <c r="AK53" s="101" t="n"/>
      <c r="AL53" s="101" t="n"/>
      <c r="AM53" s="101" t="n"/>
      <c r="AN53" s="101" t="n"/>
      <c r="AO53" s="100" t="n"/>
      <c r="AP53" s="100" t="n"/>
      <c r="AQ53" s="100" t="n"/>
      <c r="AR53" s="145" t="n"/>
      <c r="AS53" s="145" t="n"/>
      <c r="AT53" s="145" t="n"/>
      <c r="AU53" s="1" t="n"/>
    </row>
    <row r="54" ht="20.1" customHeight="1">
      <c r="A54" s="218">
        <f>IF(C54="","",A53+$K$26)</f>
        <v/>
      </c>
      <c r="B54" s="329" t="n"/>
      <c r="C54" s="173" t="n"/>
      <c r="D54" s="319" t="n"/>
      <c r="E54" s="228" t="n"/>
      <c r="F54" s="319" t="n"/>
      <c r="G54" s="335" t="n"/>
      <c r="H54" s="319" t="n"/>
      <c r="I54" s="339" t="n"/>
      <c r="J54" s="311" t="n"/>
      <c r="K54" s="312" t="n"/>
      <c r="L54" s="339" t="n"/>
      <c r="M54" s="312" t="n"/>
      <c r="N54" s="173" t="n"/>
      <c r="O54" s="319" t="n"/>
      <c r="P54" s="223" t="n"/>
      <c r="Q54" s="317" t="n"/>
      <c r="R54" s="319" t="n"/>
      <c r="S54" s="224" t="n"/>
      <c r="T54" s="317" t="n"/>
      <c r="U54" s="319" t="n"/>
      <c r="V54" s="101" t="n"/>
      <c r="W54" s="101" t="n"/>
      <c r="X54" s="101" t="n"/>
      <c r="Y54" s="100" t="n"/>
      <c r="Z54" s="100" t="n"/>
      <c r="AA54" s="100" t="n"/>
      <c r="AB54" s="100" t="n"/>
      <c r="AC54" s="101" t="n"/>
      <c r="AD54" s="101" t="n"/>
      <c r="AE54" s="101" t="n"/>
      <c r="AF54" s="101" t="n"/>
      <c r="AG54" s="101" t="n"/>
      <c r="AH54" s="101" t="n"/>
      <c r="AI54" s="101" t="n"/>
      <c r="AJ54" s="101" t="n"/>
      <c r="AK54" s="101" t="n"/>
      <c r="AL54" s="101" t="n"/>
      <c r="AM54" s="101" t="n"/>
      <c r="AN54" s="101" t="n"/>
      <c r="AO54" s="100" t="n"/>
      <c r="AP54" s="100" t="n"/>
      <c r="AQ54" s="100" t="n"/>
      <c r="AR54" s="145" t="n"/>
      <c r="AS54" s="145" t="n"/>
      <c r="AT54" s="145" t="n"/>
      <c r="AU54" s="1" t="n"/>
    </row>
    <row r="55" ht="20.1" customHeight="1">
      <c r="A55" s="218">
        <f>IF(C55="","",A54+$K$26)</f>
        <v/>
      </c>
      <c r="B55" s="329" t="n"/>
      <c r="C55" s="173" t="n"/>
      <c r="D55" s="319" t="n"/>
      <c r="E55" s="228" t="n"/>
      <c r="F55" s="319" t="n"/>
      <c r="G55" s="335" t="n"/>
      <c r="H55" s="319" t="n"/>
      <c r="I55" s="339" t="n"/>
      <c r="J55" s="311" t="n"/>
      <c r="K55" s="312" t="n"/>
      <c r="L55" s="339" t="n"/>
      <c r="M55" s="312" t="n"/>
      <c r="N55" s="173" t="n"/>
      <c r="O55" s="319" t="n"/>
      <c r="P55" s="223" t="n"/>
      <c r="Q55" s="317" t="n"/>
      <c r="R55" s="319" t="n"/>
      <c r="S55" s="224" t="n"/>
      <c r="T55" s="317" t="n"/>
      <c r="U55" s="319" t="n"/>
      <c r="V55" s="101" t="n"/>
      <c r="W55" s="101" t="n"/>
      <c r="X55" s="101" t="n"/>
      <c r="Y55" s="100" t="n"/>
      <c r="Z55" s="100" t="n"/>
      <c r="AA55" s="100" t="n"/>
      <c r="AB55" s="100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0" t="n"/>
      <c r="AP55" s="100" t="n"/>
      <c r="AQ55" s="100" t="n"/>
      <c r="AR55" s="145" t="n"/>
      <c r="AS55" s="145" t="n"/>
      <c r="AT55" s="145" t="n"/>
      <c r="AU55" s="1" t="n"/>
    </row>
    <row r="56" ht="20.1" customHeight="1">
      <c r="A56" s="218">
        <f>IF(C56="","",A55+$K$26)</f>
        <v/>
      </c>
      <c r="B56" s="329" t="n"/>
      <c r="C56" s="173" t="n"/>
      <c r="D56" s="319" t="n"/>
      <c r="E56" s="228" t="n"/>
      <c r="F56" s="319" t="n"/>
      <c r="G56" s="335" t="n"/>
      <c r="H56" s="319" t="n"/>
      <c r="I56" s="339" t="n"/>
      <c r="J56" s="311" t="n"/>
      <c r="K56" s="312" t="n"/>
      <c r="L56" s="339" t="n"/>
      <c r="M56" s="312" t="n"/>
      <c r="N56" s="173" t="n"/>
      <c r="O56" s="319" t="n"/>
      <c r="P56" s="223" t="n"/>
      <c r="Q56" s="317" t="n"/>
      <c r="R56" s="319" t="n"/>
      <c r="S56" s="224" t="n"/>
      <c r="T56" s="317" t="n"/>
      <c r="U56" s="319" t="n"/>
      <c r="V56" s="101" t="n"/>
      <c r="W56" s="101" t="n"/>
      <c r="X56" s="101" t="n"/>
      <c r="Y56" s="100" t="n"/>
      <c r="Z56" s="100" t="n"/>
      <c r="AA56" s="100" t="n"/>
      <c r="AB56" s="100" t="n"/>
      <c r="AC56" s="101" t="n"/>
      <c r="AD56" s="101" t="n"/>
      <c r="AE56" s="101" t="n"/>
      <c r="AF56" s="101" t="n"/>
      <c r="AG56" s="101" t="n"/>
      <c r="AH56" s="101" t="n"/>
      <c r="AI56" s="101" t="n"/>
      <c r="AJ56" s="101" t="n"/>
      <c r="AK56" s="101" t="n"/>
      <c r="AL56" s="101" t="n"/>
      <c r="AM56" s="101" t="n"/>
      <c r="AN56" s="101" t="n"/>
      <c r="AO56" s="100" t="n"/>
      <c r="AP56" s="100" t="n"/>
      <c r="AQ56" s="100" t="n"/>
      <c r="AR56" s="145" t="n"/>
      <c r="AS56" s="145" t="n"/>
      <c r="AT56" s="145" t="n"/>
      <c r="AU56" s="1" t="n"/>
    </row>
    <row r="57" ht="20.1" customHeight="1">
      <c r="A57" s="218">
        <f>IF(C57="","",A56+$K$26)</f>
        <v/>
      </c>
      <c r="B57" s="329" t="n"/>
      <c r="C57" s="173" t="n"/>
      <c r="D57" s="319" t="n"/>
      <c r="E57" s="228" t="n"/>
      <c r="F57" s="319" t="n"/>
      <c r="G57" s="335" t="n"/>
      <c r="H57" s="319" t="n"/>
      <c r="I57" s="339" t="n"/>
      <c r="J57" s="311" t="n"/>
      <c r="K57" s="312" t="n"/>
      <c r="L57" s="339" t="n"/>
      <c r="M57" s="312" t="n"/>
      <c r="N57" s="173" t="n"/>
      <c r="O57" s="319" t="n"/>
      <c r="P57" s="223" t="n"/>
      <c r="Q57" s="317" t="n"/>
      <c r="R57" s="319" t="n"/>
      <c r="S57" s="224" t="n"/>
      <c r="T57" s="317" t="n"/>
      <c r="U57" s="319" t="n"/>
      <c r="V57" s="101" t="n"/>
      <c r="W57" s="101" t="n"/>
      <c r="X57" s="101" t="n"/>
      <c r="Y57" s="100" t="n"/>
      <c r="Z57" s="100" t="n"/>
      <c r="AA57" s="100" t="n"/>
      <c r="AB57" s="100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0" t="n"/>
      <c r="AP57" s="100" t="n"/>
      <c r="AQ57" s="100" t="n"/>
      <c r="AR57" s="145" t="n"/>
      <c r="AS57" s="145" t="n"/>
      <c r="AT57" s="145" t="n"/>
      <c r="AU57" s="1" t="n"/>
    </row>
    <row r="58" ht="20.1" customHeight="1">
      <c r="A58" s="218">
        <f>IF(C58="","",A57+$K$26)</f>
        <v/>
      </c>
      <c r="B58" s="329" t="n"/>
      <c r="C58" s="173" t="n"/>
      <c r="D58" s="319" t="n"/>
      <c r="E58" s="228" t="n"/>
      <c r="F58" s="319" t="n"/>
      <c r="G58" s="335" t="n"/>
      <c r="H58" s="319" t="n"/>
      <c r="I58" s="339" t="n"/>
      <c r="J58" s="311" t="n"/>
      <c r="K58" s="312" t="n"/>
      <c r="L58" s="339" t="n"/>
      <c r="M58" s="312" t="n"/>
      <c r="N58" s="173" t="n"/>
      <c r="O58" s="319" t="n"/>
      <c r="P58" s="223" t="n"/>
      <c r="Q58" s="317" t="n"/>
      <c r="R58" s="319" t="n"/>
      <c r="S58" s="224" t="n"/>
      <c r="T58" s="317" t="n"/>
      <c r="U58" s="319" t="n"/>
      <c r="V58" s="101" t="n"/>
      <c r="W58" s="101" t="n"/>
      <c r="X58" s="101" t="n"/>
      <c r="Y58" s="100" t="n"/>
      <c r="Z58" s="100" t="n"/>
      <c r="AA58" s="100" t="n"/>
      <c r="AB58" s="100" t="n"/>
      <c r="AC58" s="101" t="n"/>
      <c r="AD58" s="101" t="n"/>
      <c r="AE58" s="101" t="n"/>
      <c r="AF58" s="101" t="n"/>
      <c r="AG58" s="101" t="n"/>
      <c r="AH58" s="101" t="n"/>
      <c r="AI58" s="101" t="n"/>
      <c r="AJ58" s="101" t="n"/>
      <c r="AK58" s="101" t="n"/>
      <c r="AL58" s="101" t="n"/>
      <c r="AM58" s="101" t="n"/>
      <c r="AN58" s="101" t="n"/>
      <c r="AO58" s="100" t="n"/>
      <c r="AP58" s="100" t="n"/>
      <c r="AQ58" s="100" t="n"/>
      <c r="AR58" s="145" t="n"/>
      <c r="AS58" s="145" t="n"/>
      <c r="AT58" s="145" t="n"/>
      <c r="AU58" s="1" t="n"/>
    </row>
    <row r="59" ht="20.1" customHeight="1">
      <c r="A59" s="218">
        <f>IF(C59="","",A58+$K$26)</f>
        <v/>
      </c>
      <c r="B59" s="329" t="n"/>
      <c r="C59" s="173" t="n"/>
      <c r="D59" s="319" t="n"/>
      <c r="E59" s="228" t="n"/>
      <c r="F59" s="319" t="n"/>
      <c r="G59" s="335" t="n"/>
      <c r="H59" s="319" t="n"/>
      <c r="I59" s="173" t="n"/>
      <c r="J59" s="317" t="n"/>
      <c r="K59" s="319" t="n"/>
      <c r="L59" s="173" t="n"/>
      <c r="M59" s="319" t="n"/>
      <c r="N59" s="173" t="n"/>
      <c r="O59" s="319" t="n"/>
      <c r="P59" s="223" t="n"/>
      <c r="Q59" s="317" t="n"/>
      <c r="R59" s="319" t="n"/>
      <c r="S59" s="224" t="n"/>
      <c r="T59" s="317" t="n"/>
      <c r="U59" s="319" t="n"/>
      <c r="V59" s="101" t="n"/>
      <c r="W59" s="101" t="n"/>
      <c r="X59" s="101" t="n"/>
      <c r="Y59" s="100" t="n"/>
      <c r="Z59" s="100" t="n"/>
      <c r="AA59" s="100" t="n"/>
      <c r="AB59" s="100" t="n"/>
      <c r="AC59" s="101" t="n"/>
      <c r="AD59" s="101" t="n"/>
      <c r="AE59" s="101" t="n"/>
      <c r="AF59" s="101" t="n"/>
      <c r="AG59" s="101" t="n"/>
      <c r="AH59" s="101" t="n"/>
      <c r="AI59" s="101" t="n"/>
      <c r="AJ59" s="101" t="n"/>
      <c r="AK59" s="101" t="n"/>
      <c r="AL59" s="101" t="n"/>
      <c r="AM59" s="101" t="n"/>
      <c r="AN59" s="101" t="n"/>
      <c r="AO59" s="100" t="n"/>
      <c r="AP59" s="100" t="n"/>
      <c r="AQ59" s="100" t="n"/>
      <c r="AR59" s="145" t="n"/>
      <c r="AS59" s="145" t="n"/>
      <c r="AT59" s="145" t="n"/>
      <c r="AU59" s="1" t="n"/>
    </row>
    <row r="60" ht="6" customHeight="1">
      <c r="A60" s="31" t="n"/>
      <c r="C60" s="32" t="n"/>
      <c r="D60" s="222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103" t="n"/>
      <c r="W60" s="101" t="n"/>
      <c r="X60" s="101" t="n"/>
      <c r="Y60" s="100" t="n"/>
      <c r="Z60" s="100" t="n"/>
      <c r="AA60" s="100" t="n"/>
      <c r="AB60" s="100" t="n"/>
      <c r="AC60" s="101" t="n"/>
      <c r="AD60" s="101" t="n"/>
      <c r="AE60" s="101" t="n"/>
      <c r="AF60" s="101" t="n"/>
      <c r="AG60" s="101" t="n"/>
      <c r="AH60" s="101" t="n"/>
      <c r="AI60" s="101" t="n"/>
      <c r="AJ60" s="101" t="n"/>
      <c r="AK60" s="101" t="n"/>
      <c r="AL60" s="101" t="n"/>
      <c r="AM60" s="101" t="n"/>
      <c r="AN60" s="101" t="n"/>
      <c r="AO60" s="100" t="n"/>
      <c r="AP60" s="100" t="n"/>
      <c r="AQ60" s="100" t="n"/>
      <c r="AR60" s="145" t="n"/>
      <c r="AS60" s="145" t="n"/>
      <c r="AT60" s="145" t="n"/>
      <c r="AU60" s="1" t="n"/>
    </row>
    <row r="61">
      <c r="A61" s="241" t="inlineStr">
        <is>
          <t>*Desvios, adições ou exclusões do médoto de amostragem ou do plano de amostragem devem ser registradas no campo observações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>
      <c r="A62" s="315" t="n"/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6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222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103" t="n"/>
      <c r="W63" s="101" t="n"/>
      <c r="X63" s="101" t="n"/>
      <c r="Y63" s="100" t="n"/>
      <c r="Z63" s="100" t="n"/>
      <c r="AA63" s="100" t="n"/>
      <c r="AB63" s="100" t="n"/>
      <c r="AC63" s="101" t="n"/>
      <c r="AD63" s="101" t="n"/>
      <c r="AE63" s="101" t="n"/>
      <c r="AF63" s="101" t="n"/>
      <c r="AG63" s="101" t="n"/>
      <c r="AH63" s="101" t="n"/>
      <c r="AI63" s="101" t="n"/>
      <c r="AJ63" s="101" t="n"/>
      <c r="AK63" s="101" t="n"/>
      <c r="AL63" s="101" t="n"/>
      <c r="AM63" s="101" t="n"/>
      <c r="AN63" s="101" t="n"/>
      <c r="AO63" s="100" t="n"/>
      <c r="AP63" s="100" t="n"/>
      <c r="AQ63" s="100" t="n"/>
      <c r="AR63" s="145" t="n"/>
      <c r="AS63" s="145" t="n"/>
      <c r="AT63" s="145" t="n"/>
      <c r="AU63" s="1" t="n"/>
    </row>
    <row r="64">
      <c r="A64" s="242" t="inlineStr">
        <is>
          <t>Houve desvio de método?</t>
        </is>
      </c>
      <c r="B64" s="317" t="n"/>
      <c r="C64" s="317" t="n"/>
      <c r="D64" s="317" t="n"/>
      <c r="E64" s="317" t="n"/>
      <c r="F64" s="317" t="n"/>
      <c r="G64" s="317" t="n"/>
      <c r="H64" s="317" t="n"/>
      <c r="I64" s="317" t="n"/>
      <c r="J64" s="317" t="n"/>
      <c r="K64" s="317" t="n"/>
      <c r="L64" s="317" t="n"/>
      <c r="M64" s="317" t="n"/>
      <c r="N64" s="317" t="n"/>
      <c r="O64" s="317" t="n"/>
      <c r="P64" s="317" t="n"/>
      <c r="Q64" s="317" t="n"/>
      <c r="R64" s="317" t="n"/>
      <c r="S64" s="317" t="n"/>
      <c r="T64" s="317" t="n"/>
      <c r="U64" s="319" t="n"/>
      <c r="V64" s="16" t="n"/>
      <c r="W64" s="16" t="n"/>
      <c r="X64" s="16" t="n"/>
      <c r="Y64" s="16" t="n"/>
      <c r="Z64" s="16" t="n"/>
      <c r="AA64" s="16" t="n"/>
      <c r="AB64" s="16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customFormat="1" s="16">
      <c r="A65" s="243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40" t="n"/>
      <c r="Z65" s="140" t="n"/>
      <c r="AA65" s="140" t="n"/>
      <c r="AB65" s="140" t="n"/>
      <c r="AC65" s="140" t="n"/>
      <c r="AD65" s="140" t="n"/>
      <c r="AE65" s="140" t="n"/>
      <c r="AF65" s="140" t="n"/>
      <c r="AG65" s="140" t="n"/>
      <c r="AH65" s="140" t="n"/>
      <c r="AI65" s="140" t="n"/>
      <c r="AJ65" s="140" t="n"/>
      <c r="AK65" s="140" t="n"/>
      <c r="AL65" s="140" t="n"/>
      <c r="AM65" s="140" t="n"/>
      <c r="AN65" s="140" t="n"/>
      <c r="AR65" s="18" t="n"/>
      <c r="AS65" s="18" t="n"/>
      <c r="AT65" s="18" t="n"/>
    </row>
    <row r="66" ht="24" customFormat="1" customHeight="1" s="16">
      <c r="A66" s="22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40" t="n"/>
      <c r="Z66" s="140" t="n"/>
      <c r="AA66" s="140" t="n"/>
      <c r="AB66" s="140" t="n"/>
      <c r="AC66" s="140" t="n"/>
      <c r="AD66" s="140" t="n"/>
      <c r="AE66" s="140" t="n"/>
      <c r="AF66" s="140" t="n"/>
      <c r="AG66" s="140" t="n"/>
      <c r="AH66" s="140" t="n"/>
      <c r="AI66" s="140" t="n"/>
      <c r="AJ66" s="140" t="n"/>
      <c r="AK66" s="140" t="n"/>
      <c r="AL66" s="140" t="n"/>
      <c r="AM66" s="140" t="n"/>
      <c r="AN66" s="140" t="n"/>
      <c r="AR66" s="18" t="n"/>
      <c r="AS66" s="18" t="n"/>
      <c r="AT66" s="18" t="n"/>
    </row>
    <row r="67" customFormat="1" s="16">
      <c r="A67" s="231">
        <f>IF(F26="","",IF(F26="SIM","","SIM - Não posicionado conforme requisitos da norma ABNT NBR 15847:2010 item 7.2 Purga de baixa-vazao: (7.2.1 Descrição do método), posicionado no meio da coluna de água"))</f>
        <v/>
      </c>
      <c r="B67" s="347" t="n"/>
      <c r="C67" s="347" t="n"/>
      <c r="D67" s="347" t="n"/>
      <c r="E67" s="347" t="n"/>
      <c r="F67" s="347" t="n"/>
      <c r="G67" s="347" t="n"/>
      <c r="H67" s="347" t="n"/>
      <c r="I67" s="347" t="n"/>
      <c r="J67" s="347" t="n"/>
      <c r="K67" s="347" t="n"/>
      <c r="L67" s="347" t="n"/>
      <c r="M67" s="347" t="n"/>
      <c r="N67" s="347" t="n"/>
      <c r="O67" s="347" t="n"/>
      <c r="P67" s="347" t="n"/>
      <c r="Q67" s="347" t="n"/>
      <c r="R67" s="347" t="n"/>
      <c r="S67" s="347" t="n"/>
      <c r="T67" s="347" t="n"/>
      <c r="U67" s="347" t="n"/>
      <c r="V67" s="5" t="n"/>
      <c r="Y67" s="140" t="n"/>
      <c r="Z67" s="140" t="n"/>
      <c r="AA67" s="140" t="n"/>
      <c r="AB67" s="140" t="n"/>
      <c r="AC67" s="140" t="n"/>
      <c r="AD67" s="140" t="n"/>
      <c r="AE67" s="140" t="n"/>
      <c r="AF67" s="140" t="n"/>
      <c r="AG67" s="140" t="n"/>
      <c r="AH67" s="140" t="n"/>
      <c r="AI67" s="140" t="n"/>
      <c r="AJ67" s="140" t="n"/>
      <c r="AK67" s="140" t="n"/>
      <c r="AL67" s="140" t="n"/>
      <c r="AM67" s="140" t="n"/>
      <c r="AN67" s="140" t="n"/>
      <c r="AR67" s="18" t="n"/>
      <c r="AS67" s="18" t="n"/>
      <c r="AT67" s="18" t="n"/>
    </row>
    <row r="68">
      <c r="A68" s="233" t="inlineStr">
        <is>
          <t>Observações:</t>
        </is>
      </c>
      <c r="B68" s="317" t="n"/>
      <c r="C68" s="317" t="n"/>
      <c r="D68" s="317" t="n"/>
      <c r="E68" s="317" t="n"/>
      <c r="F68" s="317" t="n"/>
      <c r="G68" s="317" t="n"/>
      <c r="H68" s="317" t="n"/>
      <c r="I68" s="317" t="n"/>
      <c r="J68" s="317" t="n"/>
      <c r="K68" s="317" t="n"/>
      <c r="L68" s="317" t="n"/>
      <c r="M68" s="317" t="n"/>
      <c r="N68" s="317" t="n"/>
      <c r="O68" s="317" t="n"/>
      <c r="P68" s="317" t="n"/>
      <c r="Q68" s="317" t="n"/>
      <c r="R68" s="317" t="n"/>
      <c r="S68" s="317" t="n"/>
      <c r="T68" s="317" t="n"/>
      <c r="U68" s="317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>
      <c r="A69" s="348" t="n"/>
      <c r="B69" s="311" t="n"/>
      <c r="C69" s="311" t="n"/>
      <c r="D69" s="311" t="n"/>
      <c r="E69" s="311" t="n"/>
      <c r="F69" s="311" t="n"/>
      <c r="G69" s="311" t="n"/>
      <c r="H69" s="311" t="n"/>
      <c r="I69" s="311" t="n"/>
      <c r="J69" s="311" t="n"/>
      <c r="K69" s="311" t="n"/>
      <c r="L69" s="311" t="n"/>
      <c r="M69" s="311" t="n"/>
      <c r="N69" s="311" t="n"/>
      <c r="O69" s="311" t="n"/>
      <c r="P69" s="311" t="n"/>
      <c r="Q69" s="311" t="n"/>
      <c r="R69" s="311" t="n"/>
      <c r="S69" s="311" t="n"/>
      <c r="T69" s="311" t="n"/>
      <c r="U69" s="312" t="n"/>
      <c r="V69" s="107" t="n"/>
      <c r="W69" s="107" t="n"/>
      <c r="X69" s="107" t="n"/>
      <c r="Y69" s="107" t="n"/>
      <c r="Z69" s="107" t="n"/>
      <c r="AA69" s="107" t="n"/>
      <c r="AB69" s="107" t="n"/>
      <c r="AC69" s="107" t="n"/>
      <c r="AD69" s="107" t="n"/>
      <c r="AE69" s="107" t="n"/>
      <c r="AF69" s="107" t="n"/>
      <c r="AG69" s="107" t="n"/>
      <c r="AH69" s="107" t="n"/>
      <c r="AI69" s="107" t="n"/>
      <c r="AJ69" s="107" t="n"/>
      <c r="AK69" s="107" t="n"/>
      <c r="AL69" s="107" t="n"/>
      <c r="AM69" s="107" t="n"/>
      <c r="AN69" s="107" t="n"/>
      <c r="AO69" s="107" t="n"/>
      <c r="AP69" s="107" t="n"/>
      <c r="AQ69" s="107" t="n"/>
      <c r="AR69" s="107" t="n"/>
      <c r="AS69" s="107" t="n"/>
      <c r="AT69" s="107" t="n"/>
    </row>
    <row r="70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314" t="n"/>
      <c r="V70" s="107" t="n"/>
      <c r="W70" s="107" t="n"/>
      <c r="X70" s="107" t="n"/>
      <c r="Y70" s="107" t="n"/>
      <c r="Z70" s="107" t="n"/>
      <c r="AA70" s="107" t="n"/>
      <c r="AB70" s="107" t="n"/>
      <c r="AC70" s="107" t="n"/>
      <c r="AD70" s="107" t="n"/>
      <c r="AE70" s="107" t="n"/>
      <c r="AF70" s="107" t="n"/>
      <c r="AG70" s="107" t="n"/>
      <c r="AH70" s="107" t="n"/>
      <c r="AI70" s="107" t="n"/>
      <c r="AJ70" s="107" t="n"/>
      <c r="AK70" s="107" t="n"/>
      <c r="AL70" s="107" t="n"/>
      <c r="AM70" s="107" t="n"/>
      <c r="AN70" s="107" t="n"/>
      <c r="AO70" s="107" t="n"/>
      <c r="AP70" s="107" t="n"/>
      <c r="AQ70" s="107" t="n"/>
      <c r="AR70" s="107" t="n"/>
      <c r="AS70" s="107" t="n"/>
      <c r="AT70" s="107" t="n"/>
    </row>
    <row r="7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314" t="n"/>
      <c r="V71" s="107" t="n"/>
      <c r="W71" s="107" t="n"/>
      <c r="X71" s="107" t="n"/>
      <c r="Y71" s="107" t="n"/>
      <c r="Z71" s="107" t="n"/>
      <c r="AA71" s="107" t="n"/>
      <c r="AB71" s="107" t="n"/>
      <c r="AC71" s="107" t="n"/>
      <c r="AD71" s="107" t="n"/>
      <c r="AE71" s="107" t="n"/>
      <c r="AF71" s="107" t="n"/>
      <c r="AG71" s="107" t="n"/>
      <c r="AH71" s="107" t="n"/>
      <c r="AI71" s="107" t="n"/>
      <c r="AJ71" s="107" t="n"/>
      <c r="AK71" s="107" t="n"/>
      <c r="AL71" s="107" t="n"/>
      <c r="AM71" s="107" t="n"/>
      <c r="AN71" s="107" t="n"/>
      <c r="AO71" s="107" t="n"/>
      <c r="AP71" s="107" t="n"/>
      <c r="AQ71" s="107" t="n"/>
      <c r="AR71" s="107" t="n"/>
      <c r="AS71" s="107" t="n"/>
      <c r="AT71" s="107" t="n"/>
    </row>
    <row r="72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314" t="n"/>
      <c r="V72" s="107" t="n"/>
      <c r="W72" s="107" t="n"/>
      <c r="X72" s="107" t="n"/>
      <c r="Y72" s="107" t="n"/>
      <c r="Z72" s="107" t="n"/>
      <c r="AA72" s="107" t="n"/>
      <c r="AB72" s="107" t="n"/>
      <c r="AC72" s="107" t="n"/>
      <c r="AD72" s="107" t="n"/>
      <c r="AE72" s="107" t="n"/>
      <c r="AF72" s="107" t="n"/>
      <c r="AG72" s="107" t="n"/>
      <c r="AH72" s="107" t="n"/>
      <c r="AI72" s="107" t="n"/>
      <c r="AJ72" s="107" t="n"/>
      <c r="AK72" s="107" t="n"/>
      <c r="AL72" s="107" t="n"/>
      <c r="AM72" s="107" t="n"/>
      <c r="AN72" s="107" t="n"/>
      <c r="AO72" s="107" t="n"/>
      <c r="AP72" s="107" t="n"/>
      <c r="AQ72" s="107" t="n"/>
      <c r="AR72" s="107" t="n"/>
      <c r="AS72" s="107" t="n"/>
      <c r="AT72" s="107" t="n"/>
    </row>
    <row r="73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314" t="n"/>
      <c r="V73" s="107" t="n"/>
      <c r="W73" s="107" t="n"/>
      <c r="X73" s="107" t="n"/>
      <c r="Y73" s="107" t="n"/>
      <c r="Z73" s="107" t="n"/>
      <c r="AA73" s="107" t="n"/>
      <c r="AB73" s="107" t="n"/>
      <c r="AC73" s="107" t="n"/>
      <c r="AD73" s="107" t="n"/>
      <c r="AE73" s="107" t="n"/>
      <c r="AF73" s="107" t="n"/>
      <c r="AG73" s="107" t="n"/>
      <c r="AH73" s="107" t="n"/>
      <c r="AI73" s="107" t="n"/>
      <c r="AJ73" s="107" t="n"/>
      <c r="AK73" s="107" t="n"/>
      <c r="AL73" s="107" t="n"/>
      <c r="AM73" s="107" t="n"/>
      <c r="AN73" s="107" t="n"/>
      <c r="AO73" s="107" t="n"/>
      <c r="AP73" s="107" t="n"/>
      <c r="AQ73" s="107" t="n"/>
      <c r="AR73" s="107" t="n"/>
      <c r="AS73" s="107" t="n"/>
      <c r="AT73" s="107" t="n"/>
    </row>
    <row r="74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314" t="n"/>
      <c r="V74" s="107" t="n"/>
      <c r="W74" s="107" t="n"/>
      <c r="X74" s="107" t="n"/>
      <c r="Y74" s="107" t="n"/>
      <c r="Z74" s="107" t="n"/>
      <c r="AA74" s="107" t="n"/>
      <c r="AB74" s="107" t="n"/>
      <c r="AC74" s="107" t="n"/>
      <c r="AD74" s="107" t="n"/>
      <c r="AE74" s="107" t="n"/>
      <c r="AF74" s="107" t="n"/>
      <c r="AG74" s="107" t="n"/>
      <c r="AH74" s="107" t="n"/>
      <c r="AI74" s="107" t="n"/>
      <c r="AJ74" s="107" t="n"/>
      <c r="AK74" s="107" t="n"/>
      <c r="AL74" s="107" t="n"/>
      <c r="AM74" s="107" t="n"/>
      <c r="AN74" s="107" t="n"/>
      <c r="AO74" s="107" t="n"/>
      <c r="AP74" s="107" t="n"/>
      <c r="AQ74" s="107" t="n"/>
      <c r="AR74" s="107" t="n"/>
      <c r="AS74" s="107" t="n"/>
      <c r="AT74" s="107" t="n"/>
    </row>
    <row r="75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314" t="n"/>
      <c r="V75" s="107" t="n"/>
      <c r="W75" s="107" t="n"/>
      <c r="X75" s="107" t="n"/>
      <c r="Y75" s="107" t="n"/>
      <c r="Z75" s="107" t="n"/>
      <c r="AA75" s="107" t="n"/>
      <c r="AB75" s="107" t="n"/>
      <c r="AC75" s="107" t="n"/>
      <c r="AD75" s="107" t="n"/>
      <c r="AE75" s="107" t="n"/>
      <c r="AF75" s="107" t="n"/>
      <c r="AG75" s="107" t="n"/>
      <c r="AH75" s="107" t="n"/>
      <c r="AI75" s="107" t="n"/>
      <c r="AJ75" s="107" t="n"/>
      <c r="AK75" s="107" t="n"/>
      <c r="AL75" s="107" t="n"/>
      <c r="AM75" s="107" t="n"/>
      <c r="AN75" s="107" t="n"/>
      <c r="AO75" s="107" t="n"/>
      <c r="AP75" s="107" t="n"/>
      <c r="AQ75" s="107" t="n"/>
      <c r="AR75" s="107" t="n"/>
      <c r="AS75" s="107" t="n"/>
      <c r="AT75" s="107" t="n"/>
    </row>
    <row r="76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314" t="n"/>
      <c r="V76" s="107" t="n"/>
      <c r="W76" s="107" t="n"/>
      <c r="X76" s="107" t="n"/>
      <c r="Y76" s="107" t="n"/>
      <c r="Z76" s="107" t="n"/>
      <c r="AA76" s="107" t="n"/>
      <c r="AB76" s="107" t="n"/>
      <c r="AC76" s="107" t="n"/>
      <c r="AD76" s="107" t="n"/>
      <c r="AE76" s="107" t="n"/>
      <c r="AF76" s="107" t="n"/>
      <c r="AG76" s="107" t="n"/>
      <c r="AH76" s="107" t="n"/>
      <c r="AI76" s="107" t="n"/>
      <c r="AJ76" s="107" t="n"/>
      <c r="AK76" s="107" t="n"/>
      <c r="AL76" s="107" t="n"/>
      <c r="AM76" s="107" t="n"/>
      <c r="AN76" s="107" t="n"/>
      <c r="AO76" s="107" t="n"/>
      <c r="AP76" s="107" t="n"/>
      <c r="AQ76" s="107" t="n"/>
      <c r="AR76" s="107" t="n"/>
      <c r="AS76" s="107" t="n"/>
      <c r="AT76" s="107" t="n"/>
    </row>
    <row r="77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314" t="n"/>
      <c r="V77" s="107" t="n"/>
      <c r="W77" s="107" t="n"/>
      <c r="X77" s="107" t="n"/>
      <c r="Y77" s="107" t="n"/>
      <c r="Z77" s="107" t="n"/>
      <c r="AA77" s="107" t="n"/>
      <c r="AB77" s="107" t="n"/>
      <c r="AC77" s="107" t="n"/>
      <c r="AD77" s="107" t="n"/>
      <c r="AE77" s="107" t="n"/>
      <c r="AF77" s="107" t="n"/>
      <c r="AG77" s="107" t="n"/>
      <c r="AH77" s="107" t="n"/>
      <c r="AI77" s="107" t="n"/>
      <c r="AJ77" s="107" t="n"/>
      <c r="AK77" s="107" t="n"/>
      <c r="AL77" s="107" t="n"/>
      <c r="AM77" s="107" t="n"/>
      <c r="AN77" s="107" t="n"/>
      <c r="AO77" s="107" t="n"/>
      <c r="AP77" s="107" t="n"/>
      <c r="AQ77" s="107" t="n"/>
      <c r="AR77" s="107" t="n"/>
      <c r="AS77" s="107" t="n"/>
      <c r="AT77" s="107" t="n"/>
    </row>
    <row r="78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314" t="n"/>
      <c r="V78" s="107" t="n"/>
      <c r="W78" s="107" t="n"/>
      <c r="X78" s="107" t="n"/>
      <c r="Y78" s="107" t="n"/>
      <c r="Z78" s="107" t="n"/>
      <c r="AA78" s="107" t="n"/>
      <c r="AB78" s="107" t="n"/>
      <c r="AC78" s="107" t="n"/>
      <c r="AD78" s="107" t="n"/>
      <c r="AE78" s="107" t="n"/>
      <c r="AF78" s="107" t="n"/>
      <c r="AG78" s="107" t="n"/>
      <c r="AH78" s="107" t="n"/>
      <c r="AI78" s="107" t="n"/>
      <c r="AJ78" s="107" t="n"/>
      <c r="AK78" s="107" t="n"/>
      <c r="AL78" s="107" t="n"/>
      <c r="AM78" s="107" t="n"/>
      <c r="AN78" s="107" t="n"/>
      <c r="AO78" s="107" t="n"/>
      <c r="AP78" s="107" t="n"/>
      <c r="AQ78" s="107" t="n"/>
      <c r="AR78" s="107" t="n"/>
      <c r="AS78" s="107" t="n"/>
      <c r="AT78" s="107" t="n"/>
    </row>
    <row r="79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314" t="n"/>
      <c r="V79" s="107" t="n"/>
      <c r="W79" s="107" t="n"/>
      <c r="X79" s="107" t="n"/>
      <c r="Y79" s="107" t="n"/>
      <c r="Z79" s="107" t="n"/>
      <c r="AA79" s="107" t="n"/>
      <c r="AB79" s="107" t="n"/>
      <c r="AC79" s="107" t="n"/>
      <c r="AD79" s="107" t="n"/>
      <c r="AE79" s="107" t="n"/>
      <c r="AF79" s="107" t="n"/>
      <c r="AG79" s="107" t="n"/>
      <c r="AH79" s="107" t="n"/>
      <c r="AI79" s="107" t="n"/>
      <c r="AJ79" s="107" t="n"/>
      <c r="AK79" s="107" t="n"/>
      <c r="AL79" s="107" t="n"/>
      <c r="AM79" s="107" t="n"/>
      <c r="AN79" s="107" t="n"/>
      <c r="AO79" s="107" t="n"/>
      <c r="AP79" s="107" t="n"/>
      <c r="AQ79" s="107" t="n"/>
      <c r="AR79" s="107" t="n"/>
      <c r="AS79" s="107" t="n"/>
      <c r="AT79" s="107" t="n"/>
    </row>
    <row r="80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314" t="n"/>
      <c r="V80" s="107" t="n"/>
      <c r="W80" s="107" t="n"/>
      <c r="X80" s="107" t="n"/>
      <c r="Y80" s="107" t="n"/>
      <c r="Z80" s="107" t="n"/>
      <c r="AA80" s="107" t="n"/>
      <c r="AB80" s="107" t="n"/>
      <c r="AC80" s="107" t="n"/>
      <c r="AD80" s="107" t="n"/>
      <c r="AE80" s="107" t="n"/>
      <c r="AF80" s="107" t="n"/>
      <c r="AG80" s="107" t="n"/>
      <c r="AH80" s="107" t="n"/>
      <c r="AI80" s="107" t="n"/>
      <c r="AJ80" s="107" t="n"/>
      <c r="AK80" s="107" t="n"/>
      <c r="AL80" s="107" t="n"/>
      <c r="AM80" s="107" t="n"/>
      <c r="AN80" s="107" t="n"/>
      <c r="AO80" s="107" t="n"/>
      <c r="AP80" s="107" t="n"/>
      <c r="AQ80" s="107" t="n"/>
      <c r="AR80" s="107" t="n"/>
      <c r="AS80" s="107" t="n"/>
      <c r="AT80" s="107" t="n"/>
    </row>
    <row r="8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314" t="n"/>
      <c r="V81" s="107" t="n"/>
      <c r="W81" s="107" t="n"/>
      <c r="X81" s="107" t="n"/>
      <c r="Y81" s="107" t="n"/>
      <c r="Z81" s="107" t="n"/>
      <c r="AA81" s="107" t="n"/>
      <c r="AB81" s="107" t="n"/>
      <c r="AC81" s="107" t="n"/>
      <c r="AD81" s="107" t="n"/>
      <c r="AE81" s="107" t="n"/>
      <c r="AF81" s="107" t="n"/>
      <c r="AG81" s="107" t="n"/>
      <c r="AH81" s="107" t="n"/>
      <c r="AI81" s="107" t="n"/>
      <c r="AJ81" s="107" t="n"/>
      <c r="AK81" s="107" t="n"/>
      <c r="AL81" s="107" t="n"/>
      <c r="AM81" s="107" t="n"/>
      <c r="AN81" s="107" t="n"/>
      <c r="AO81" s="107" t="n"/>
      <c r="AP81" s="107" t="n"/>
      <c r="AQ81" s="107" t="n"/>
      <c r="AR81" s="107" t="n"/>
      <c r="AS81" s="107" t="n"/>
      <c r="AT81" s="107" t="n"/>
    </row>
    <row r="82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314" t="n"/>
      <c r="V82" s="107" t="n"/>
      <c r="W82" s="107" t="n"/>
      <c r="X82" s="107" t="n"/>
      <c r="Y82" s="107" t="n"/>
      <c r="Z82" s="107" t="n"/>
      <c r="AA82" s="107" t="n"/>
      <c r="AB82" s="107" t="n"/>
      <c r="AC82" s="107" t="n"/>
      <c r="AD82" s="107" t="n"/>
      <c r="AE82" s="107" t="n"/>
      <c r="AF82" s="107" t="n"/>
      <c r="AG82" s="107" t="n"/>
      <c r="AH82" s="107" t="n"/>
      <c r="AI82" s="107" t="n"/>
      <c r="AJ82" s="107" t="n"/>
      <c r="AK82" s="107" t="n"/>
      <c r="AL82" s="107" t="n"/>
      <c r="AM82" s="107" t="n"/>
      <c r="AN82" s="107" t="n"/>
      <c r="AO82" s="107" t="n"/>
      <c r="AP82" s="107" t="n"/>
      <c r="AQ82" s="107" t="n"/>
      <c r="AR82" s="107" t="n"/>
      <c r="AS82" s="107" t="n"/>
      <c r="AT82" s="107" t="n"/>
    </row>
    <row r="83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314" t="n"/>
      <c r="V83" s="107" t="n"/>
      <c r="W83" s="107" t="n"/>
      <c r="X83" s="107" t="n"/>
      <c r="Y83" s="107" t="n"/>
      <c r="Z83" s="107" t="n"/>
      <c r="AA83" s="107" t="n"/>
      <c r="AB83" s="107" t="n"/>
      <c r="AC83" s="107" t="n"/>
      <c r="AD83" s="107" t="n"/>
      <c r="AE83" s="107" t="n"/>
      <c r="AF83" s="107" t="n"/>
      <c r="AG83" s="107" t="n"/>
      <c r="AH83" s="107" t="n"/>
      <c r="AI83" s="107" t="n"/>
      <c r="AJ83" s="107" t="n"/>
      <c r="AK83" s="107" t="n"/>
      <c r="AL83" s="107" t="n"/>
      <c r="AM83" s="107" t="n"/>
      <c r="AN83" s="107" t="n"/>
      <c r="AO83" s="107" t="n"/>
      <c r="AP83" s="107" t="n"/>
      <c r="AQ83" s="107" t="n"/>
      <c r="AR83" s="107" t="n"/>
      <c r="AS83" s="107" t="n"/>
      <c r="AT83" s="107" t="n"/>
    </row>
    <row r="84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314" t="n"/>
      <c r="V84" s="107" t="n"/>
      <c r="W84" s="107" t="n"/>
      <c r="X84" s="107" t="n"/>
      <c r="Y84" s="107" t="n"/>
      <c r="Z84" s="107" t="n"/>
      <c r="AA84" s="107" t="n"/>
      <c r="AB84" s="107" t="n"/>
      <c r="AC84" s="107" t="n"/>
      <c r="AD84" s="107" t="n"/>
      <c r="AE84" s="107" t="n"/>
      <c r="AF84" s="107" t="n"/>
      <c r="AG84" s="107" t="n"/>
      <c r="AH84" s="107" t="n"/>
      <c r="AI84" s="107" t="n"/>
      <c r="AJ84" s="107" t="n"/>
      <c r="AK84" s="107" t="n"/>
      <c r="AL84" s="107" t="n"/>
      <c r="AM84" s="107" t="n"/>
      <c r="AN84" s="107" t="n"/>
      <c r="AO84" s="107" t="n"/>
      <c r="AP84" s="107" t="n"/>
      <c r="AQ84" s="107" t="n"/>
      <c r="AR84" s="107" t="n"/>
      <c r="AS84" s="107" t="n"/>
      <c r="AT84" s="107" t="n"/>
    </row>
    <row r="85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314" t="n"/>
      <c r="V85" s="107" t="n"/>
      <c r="W85" s="107" t="n"/>
      <c r="X85" s="107" t="n"/>
      <c r="Y85" s="107" t="n"/>
      <c r="Z85" s="107" t="n"/>
      <c r="AA85" s="107" t="n"/>
      <c r="AB85" s="107" t="n"/>
      <c r="AC85" s="107" t="n"/>
      <c r="AD85" s="107" t="n"/>
      <c r="AE85" s="107" t="n"/>
      <c r="AF85" s="107" t="n"/>
      <c r="AG85" s="107" t="n"/>
      <c r="AH85" s="107" t="n"/>
      <c r="AI85" s="107" t="n"/>
      <c r="AJ85" s="107" t="n"/>
      <c r="AK85" s="107" t="n"/>
      <c r="AL85" s="107" t="n"/>
      <c r="AM85" s="107" t="n"/>
      <c r="AN85" s="107" t="n"/>
      <c r="AO85" s="107" t="n"/>
      <c r="AP85" s="107" t="n"/>
      <c r="AQ85" s="107" t="n"/>
      <c r="AR85" s="107" t="n"/>
      <c r="AS85" s="107" t="n"/>
      <c r="AT85" s="107" t="n"/>
    </row>
    <row r="86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314" t="n"/>
      <c r="V86" s="107" t="n"/>
      <c r="W86" s="107" t="n"/>
      <c r="X86" s="107" t="n"/>
      <c r="Y86" s="107" t="n"/>
      <c r="Z86" s="107" t="n"/>
      <c r="AA86" s="107" t="n"/>
      <c r="AB86" s="107" t="n"/>
      <c r="AC86" s="107" t="n"/>
      <c r="AD86" s="107" t="n"/>
      <c r="AE86" s="107" t="n"/>
      <c r="AF86" s="107" t="n"/>
      <c r="AG86" s="107" t="n"/>
      <c r="AH86" s="107" t="n"/>
      <c r="AI86" s="107" t="n"/>
      <c r="AJ86" s="107" t="n"/>
      <c r="AK86" s="107" t="n"/>
      <c r="AL86" s="107" t="n"/>
      <c r="AM86" s="107" t="n"/>
      <c r="AN86" s="107" t="n"/>
      <c r="AO86" s="107" t="n"/>
      <c r="AP86" s="107" t="n"/>
      <c r="AQ86" s="107" t="n"/>
      <c r="AR86" s="107" t="n"/>
      <c r="AS86" s="107" t="n"/>
      <c r="AT86" s="107" t="n"/>
    </row>
    <row r="87">
      <c r="A87" s="310" t="n"/>
      <c r="B87" s="310" t="n"/>
      <c r="C87" s="310" t="n"/>
      <c r="D87" s="310" t="n"/>
      <c r="E87" s="310" t="n"/>
      <c r="F87" s="310" t="n"/>
      <c r="G87" s="310" t="n"/>
      <c r="H87" s="310" t="n"/>
      <c r="I87" s="310" t="n"/>
      <c r="J87" s="310" t="n"/>
      <c r="K87" s="310" t="n"/>
      <c r="L87" s="310" t="n"/>
      <c r="M87" s="310" t="n"/>
      <c r="N87" s="310" t="n"/>
      <c r="O87" s="310" t="n"/>
      <c r="P87" s="310" t="n"/>
      <c r="Q87" s="310" t="n"/>
      <c r="R87" s="310" t="n"/>
      <c r="S87" s="310" t="n"/>
      <c r="T87" s="310" t="n"/>
      <c r="U87" s="316" t="n"/>
      <c r="V87" s="107" t="n"/>
      <c r="W87" s="107" t="n"/>
      <c r="X87" s="107" t="n"/>
      <c r="Y87" s="107" t="n"/>
      <c r="Z87" s="107" t="n"/>
      <c r="AA87" s="107" t="n"/>
      <c r="AB87" s="107" t="n"/>
      <c r="AC87" s="107" t="n"/>
      <c r="AD87" s="107" t="n"/>
      <c r="AE87" s="107" t="n"/>
      <c r="AF87" s="107" t="n"/>
      <c r="AG87" s="107" t="n"/>
      <c r="AH87" s="107" t="n"/>
      <c r="AI87" s="107" t="n"/>
      <c r="AJ87" s="107" t="n"/>
      <c r="AK87" s="107" t="n"/>
      <c r="AL87" s="107" t="n"/>
      <c r="AM87" s="107" t="n"/>
      <c r="AN87" s="107" t="n"/>
      <c r="AO87" s="107" t="n"/>
      <c r="AP87" s="107" t="n"/>
      <c r="AQ87" s="107" t="n"/>
      <c r="AR87" s="107" t="n"/>
      <c r="AS87" s="107" t="n"/>
      <c r="AT87" s="107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S20:U21"/>
    <mergeCell ref="G59:H59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F31:AG31"/>
    <mergeCell ref="AR28:AT29"/>
    <mergeCell ref="A52:B52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AO20:AQ22"/>
    <mergeCell ref="S55:U55"/>
    <mergeCell ref="A18:H18"/>
    <mergeCell ref="AO28:AQ29"/>
    <mergeCell ref="G33:H33"/>
    <mergeCell ref="AO15:AQ16"/>
    <mergeCell ref="A22:H22"/>
    <mergeCell ref="G35:H35"/>
    <mergeCell ref="S58:U58"/>
    <mergeCell ref="AI18:AK19"/>
    <mergeCell ref="C53:D53"/>
    <mergeCell ref="N24:P25"/>
    <mergeCell ref="K28:M29"/>
    <mergeCell ref="N14:P14"/>
    <mergeCell ref="AF12:AH14"/>
    <mergeCell ref="V23:X24"/>
    <mergeCell ref="C59:D59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AL12:AN14"/>
    <mergeCell ref="P47:R47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2023-09-18T17:48:30Z</dcterms:modified>
  <cp:lastModifiedBy>Paulo Henrique</cp:lastModifiedBy>
  <cp:lastPrinted>2023-09-18T14:05:16Z</cp:lastPrinted>
</cp:coreProperties>
</file>