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GovTI2016" sheetId="1" state="visible" r:id="rId2"/>
    <sheet name="Auxilia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<sst xmlns="http://schemas.openxmlformats.org/spreadsheetml/2006/main" count="733" uniqueCount="559">
  <si>
    <t xml:space="preserve">Planilha de Cálculo do iGovTI2016</t>
  </si>
  <si>
    <t xml:space="preserve">Esta planilha foi estruturada de forma a facilitar a compreensão da fórmula de cálculo do iGovTI2016. Nesse contexto, algumas questões têm formato de resposta diferente do formato definido no questionário, o que, todavia, não altera a materialidade da respectiva resposta. </t>
  </si>
  <si>
    <r>
      <rPr>
        <sz val="11"/>
        <color rgb="FF000000"/>
        <rFont val="Calibri"/>
        <family val="2"/>
        <charset val="1"/>
      </rPr>
      <t xml:space="preserve">A senha de desbloqueio desta planilha é </t>
    </r>
    <r>
      <rPr>
        <sz val="11"/>
        <color rgb="FFFF0000"/>
        <rFont val="Calibri"/>
        <family val="2"/>
        <charset val="1"/>
      </rPr>
      <t xml:space="preserve">igovti2016</t>
    </r>
    <r>
      <rPr>
        <sz val="11"/>
        <color rgb="FF000000"/>
        <rFont val="Calibri"/>
        <family val="2"/>
        <charset val="1"/>
      </rPr>
      <t xml:space="preserve">.</t>
    </r>
  </si>
  <si>
    <t xml:space="preserve">Dimensão 1 - Liderança</t>
  </si>
  <si>
    <t xml:space="preserve">Q11</t>
  </si>
  <si>
    <t xml:space="preserve">1.1. Com relação ao sistema de governança corporativa:</t>
  </si>
  <si>
    <t xml:space="preserve">Resposta</t>
  </si>
  <si>
    <t xml:space="preserve">Valor da Resposta</t>
  </si>
  <si>
    <t xml:space="preserve">Peso</t>
  </si>
  <si>
    <t xml:space="preserve">q11_a</t>
  </si>
  <si>
    <r>
      <rPr>
        <sz val="10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e comunica formalmente papéis e responsabilidades para a governança corporativa.</t>
    </r>
  </si>
  <si>
    <t xml:space="preserve">Adota integral</t>
  </si>
  <si>
    <t xml:space="preserve">q11_b</t>
  </si>
  <si>
    <r>
      <rPr>
        <sz val="10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dispõe de um comitê de direção estratégica formalmente instituído, que auxilia nas decisões relativas às diretrizes, estratégias, políticas e no acompanhamento da gestão institucional.</t>
    </r>
  </si>
  <si>
    <t xml:space="preserve">q11_c</t>
  </si>
  <si>
    <r>
      <rPr>
        <sz val="10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realiza avaliações sobre a definição e compreensão dos papéis e responsabilidades organizacionais.</t>
    </r>
  </si>
  <si>
    <t xml:space="preserve">q11_d</t>
  </si>
  <si>
    <r>
      <rPr>
        <sz val="10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dispõe de um código de ética formalmente instituído, bem como divulga e monitora o seu cumprimento.</t>
    </r>
  </si>
  <si>
    <t xml:space="preserve">q11_e</t>
  </si>
  <si>
    <r>
      <rPr>
        <sz val="10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dispõe de uma política corporativa de gestão de riscos formalmente instituída, como norma de cumprimento obrigatório.</t>
    </r>
  </si>
  <si>
    <t xml:space="preserve">Adota parcial</t>
  </si>
  <si>
    <t xml:space="preserve">q11_f</t>
  </si>
  <si>
    <r>
      <rPr>
        <sz val="10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dispõe de uma política corporativa de gestão de continuidade do negócio formalmente instituída, como norma de cumprimento obrigatório.</t>
    </r>
  </si>
  <si>
    <t xml:space="preserve">Nota Q11</t>
  </si>
  <si>
    <t xml:space="preserve">Q12</t>
  </si>
  <si>
    <t xml:space="preserve">1.2. Com relação ao sistema de governança de TI:</t>
  </si>
  <si>
    <t xml:space="preserve">q12_a</t>
  </si>
  <si>
    <r>
      <rPr>
        <sz val="10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e comunica formalmente papéis e responsabilidades mais relevantes para a governança e a gestão de TI.</t>
    </r>
  </si>
  <si>
    <t xml:space="preserve">q12_b</t>
  </si>
  <si>
    <r>
      <rPr>
        <sz val="10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dispõe de um comitê de TI formalmente instituído, composto por representantes de áreas relevantes da organização.</t>
    </r>
  </si>
  <si>
    <t xml:space="preserve">Q12_c</t>
  </si>
  <si>
    <r>
      <rPr>
        <sz val="10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 comitê de TI realiza as atividades previstas em seu ato constitutivo.</t>
    </r>
  </si>
  <si>
    <t xml:space="preserve">Q12_d</t>
  </si>
  <si>
    <r>
      <rPr>
        <sz val="10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prioriza as ações de TI com apoio do comitê de TI (ou colegiado equivalente), que atua como instância consultiva da alta administração.</t>
    </r>
  </si>
  <si>
    <t xml:space="preserve">Nota Q12</t>
  </si>
  <si>
    <t xml:space="preserve">Q13</t>
  </si>
  <si>
    <t xml:space="preserve">1.3. Com relação à entrega de resultado da TI:</t>
  </si>
  <si>
    <t xml:space="preserve">q13_a</t>
  </si>
  <si>
    <r>
      <rPr>
        <sz val="10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formalmente diretrizes para o planejamento de TI.</t>
    </r>
  </si>
  <si>
    <t xml:space="preserve">q13_b</t>
  </si>
  <si>
    <r>
      <rPr>
        <sz val="10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formalmente diretrizes para gestão do portfólio de projetos e serviços de TI, inclusive para definição de critérios de priorização e de alocação orçamentária.</t>
    </r>
  </si>
  <si>
    <t xml:space="preserve">q13_c</t>
  </si>
  <si>
    <r>
      <rPr>
        <sz val="10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 organização define formalmente diretrizes para contratação de bens e serviços de TI.</t>
    </r>
  </si>
  <si>
    <t xml:space="preserve">q13_d</t>
  </si>
  <si>
    <r>
      <rPr>
        <sz val="10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formalmente diretrizes para avaliação do desempenho dos serviços de TI.</t>
    </r>
  </si>
  <si>
    <t xml:space="preserve">q13_e</t>
  </si>
  <si>
    <r>
      <rPr>
        <sz val="10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define formalmente diretrizes para comunicação com as partes interessadas (público interno e externo) sobre os resultados da gestão e do uso de TI, contemplando o meio de divulgação, o conteúdo, a frequência e o formato das comunicações. </t>
    </r>
  </si>
  <si>
    <t xml:space="preserve">Nota Q13</t>
  </si>
  <si>
    <t xml:space="preserve">Q14</t>
  </si>
  <si>
    <t xml:space="preserve">1.4. Com relação aos riscos de TI:</t>
  </si>
  <si>
    <t xml:space="preserve">q14_a</t>
  </si>
  <si>
    <r>
      <rPr>
        <sz val="10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formalmente as diretrizes para gestão dos riscos de TI aos quais o negócio está exposto.</t>
    </r>
  </si>
  <si>
    <t xml:space="preserve">q14_b</t>
  </si>
  <si>
    <r>
      <rPr>
        <sz val="10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e comunica formalmente papéis e responsabilidades pela gestão de riscos de TI.</t>
    </r>
  </si>
  <si>
    <t xml:space="preserve">q14_c</t>
  </si>
  <si>
    <r>
      <rPr>
        <sz val="10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 organização define formalmente os níveis de risco de TI aceitáveis na consecução de seus objetivos (apetite a risco).</t>
    </r>
  </si>
  <si>
    <t xml:space="preserve">q14_d</t>
  </si>
  <si>
    <r>
      <rPr>
        <sz val="10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toma decisões estratégicas considerando os níveis de risco de TI definidos.</t>
    </r>
  </si>
  <si>
    <t xml:space="preserve">Nota Q14</t>
  </si>
  <si>
    <t xml:space="preserve">Q15</t>
  </si>
  <si>
    <t xml:space="preserve">1.5. Com relação ao pessoal de TI:</t>
  </si>
  <si>
    <t xml:space="preserve">q15_a</t>
  </si>
  <si>
    <r>
      <rPr>
        <sz val="10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formalmente diretrizes para garantir o desenvolvimento de competências e a retenção de gestores de TI.</t>
    </r>
  </si>
  <si>
    <t xml:space="preserve">Q15b</t>
  </si>
  <si>
    <r>
      <rPr>
        <sz val="10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formalmente diretrizes para garantir o desenvolvimento de competências e a retenção de pessoal técnico de TI.</t>
    </r>
  </si>
  <si>
    <t xml:space="preserve">Q15c</t>
  </si>
  <si>
    <r>
      <rPr>
        <sz val="10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formalmente diretrizes para avaliação e incentivo ao desempenho de gestores de TI.</t>
    </r>
  </si>
  <si>
    <t xml:space="preserve">Q15d</t>
  </si>
  <si>
    <r>
      <rPr>
        <sz val="10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 organização define formalmente diretrizes para avaliação e incentivo ao desempenho de pessoal técnico de TI.</t>
    </r>
  </si>
  <si>
    <t xml:space="preserve">Q15e</t>
  </si>
  <si>
    <r>
      <rPr>
        <sz val="10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define formalmente diretrizes para escolha dos líderes da área de TI, ocupantes dos cargos de chefia e de assessoramento.</t>
    </r>
  </si>
  <si>
    <t xml:space="preserve">Nota Q15</t>
  </si>
  <si>
    <t xml:space="preserve">Q16</t>
  </si>
  <si>
    <t xml:space="preserve">1.6. Com relação ao monitoramento da governança e da gestão de TI:</t>
  </si>
  <si>
    <t xml:space="preserve">q16_a</t>
  </si>
  <si>
    <r>
      <rPr>
        <sz val="10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define formalmente diretrizes para avaliação da governança e da gestão de TI.</t>
    </r>
  </si>
  <si>
    <t xml:space="preserve">q16_b</t>
  </si>
  <si>
    <r>
      <rPr>
        <sz val="10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realiza avaliação periódica de governança e de gestão de TI.</t>
    </r>
  </si>
  <si>
    <t xml:space="preserve">q16_c</t>
  </si>
  <si>
    <r>
      <rPr>
        <sz val="10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realiza avaliação periódica de sistemas de informação.</t>
    </r>
  </si>
  <si>
    <t xml:space="preserve">q16_d</t>
  </si>
  <si>
    <r>
      <rPr>
        <sz val="10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realiza avaliação periódica de segurança da informação.</t>
    </r>
  </si>
  <si>
    <t xml:space="preserve">q16_e</t>
  </si>
  <si>
    <r>
      <rPr>
        <sz val="10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realiza avaliação periódica de contratos de TI.</t>
    </r>
  </si>
  <si>
    <t xml:space="preserve">Nota Q16</t>
  </si>
  <si>
    <t xml:space="preserve">-</t>
  </si>
  <si>
    <t xml:space="preserve">Q17</t>
  </si>
  <si>
    <t xml:space="preserve">1.7. Com relação à auditoria interna:</t>
  </si>
  <si>
    <t xml:space="preserve">q17_a</t>
  </si>
  <si>
    <r>
      <rPr>
        <sz val="10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auditoria interna possui pessoal capacitado para avaliar a governança e a gestão de TI.</t>
    </r>
  </si>
  <si>
    <t xml:space="preserve">q17_b</t>
  </si>
  <si>
    <r>
      <rPr>
        <sz val="10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auditoria interna monitora as ações de governança e de gestão de TI.</t>
    </r>
  </si>
  <si>
    <t xml:space="preserve">q17_c</t>
  </si>
  <si>
    <r>
      <rPr>
        <sz val="10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aprova, de forma periódica, plano de auditoria que inclua avaliação da governança e da gestão de TI.</t>
    </r>
  </si>
  <si>
    <t xml:space="preserve">q17_d</t>
  </si>
  <si>
    <r>
      <rPr>
        <sz val="10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auditoria interna avalia a gestão de riscos de TI.</t>
    </r>
  </si>
  <si>
    <t xml:space="preserve">q17_e</t>
  </si>
  <si>
    <r>
      <rPr>
        <sz val="10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auditoria interna avalia os riscos considerados críticos para o negócio e a eficácia dos respectivos controles.</t>
    </r>
  </si>
  <si>
    <t xml:space="preserve">q17_f</t>
  </si>
  <si>
    <r>
      <rPr>
        <sz val="10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auditoria interna considera o resultado dos levantamentos de governança de TI realizados pelo TCU como subsídio para o planejamento de seus trabalhos.</t>
    </r>
  </si>
  <si>
    <t xml:space="preserve">Nota Q17</t>
  </si>
  <si>
    <t xml:space="preserve">Resumo da Dimensão Liderança</t>
  </si>
  <si>
    <t xml:space="preserve">Questões</t>
  </si>
  <si>
    <t xml:space="preserve">Nota</t>
  </si>
  <si>
    <t xml:space="preserve">Nota Dimensão</t>
  </si>
  <si>
    <t xml:space="preserve">Dimensão 2 - Estratégias e Planos</t>
  </si>
  <si>
    <t xml:space="preserve">Q21</t>
  </si>
  <si>
    <t xml:space="preserve">2.1. Com relação ao planejamento estratégico institucional:</t>
  </si>
  <si>
    <t xml:space="preserve">Processo</t>
  </si>
  <si>
    <t xml:space="preserve">q21_a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</si>
  <si>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executa periodicamente </t>
    </r>
    <r>
      <rPr>
        <b val="true"/>
        <sz val="11"/>
        <color rgb="FF000000"/>
        <rFont val="Calibri"/>
        <family val="2"/>
        <charset val="1"/>
      </rPr>
      <t xml:space="preserve">processo</t>
    </r>
    <r>
      <rPr>
        <sz val="11"/>
        <color rgb="FF000000"/>
        <rFont val="Calibri"/>
        <family val="2"/>
        <charset val="1"/>
      </rPr>
      <t xml:space="preserve"> de planejamento estratégico institucional.</t>
    </r>
  </si>
  <si>
    <t xml:space="preserve">q21_b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</si>
  <si>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processo</t>
    </r>
    <r>
      <rPr>
        <sz val="11"/>
        <color rgb="FF000000"/>
        <rFont val="Calibri"/>
        <family val="2"/>
        <charset val="1"/>
      </rPr>
      <t xml:space="preserve"> de planejamento estratégico institucional prevê a participação das áreas mais relevantes da organização.</t>
    </r>
  </si>
  <si>
    <t xml:space="preserve">q21_c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</si>
  <si>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processo</t>
    </r>
    <r>
      <rPr>
        <sz val="11"/>
        <color rgb="FF000000"/>
        <rFont val="Calibri"/>
        <family val="2"/>
        <charset val="1"/>
      </rPr>
      <t xml:space="preserve"> de planejamento estratégico institucional prevê a participação da área de TI.</t>
    </r>
  </si>
  <si>
    <t xml:space="preserve">q21_d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</si>
  <si>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processo</t>
    </r>
    <r>
      <rPr>
        <sz val="11"/>
        <color rgb="FF000000"/>
        <rFont val="Calibri"/>
        <family val="2"/>
        <charset val="1"/>
      </rPr>
      <t xml:space="preserve"> de planejamento estratégico institucional está formalmente instituído como norma de cumprimento obrigatório.</t>
    </r>
  </si>
  <si>
    <t xml:space="preserve">Plano Vigente</t>
  </si>
  <si>
    <t xml:space="preserve">q21_e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</si>
  <si>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possui </t>
    </r>
    <r>
      <rPr>
        <b val="true"/>
        <sz val="11"/>
        <color rgb="FF000000"/>
        <rFont val="Calibri"/>
        <family val="2"/>
        <charset val="1"/>
      </rPr>
      <t xml:space="preserve">plano </t>
    </r>
    <r>
      <rPr>
        <sz val="11"/>
        <color rgb="FF000000"/>
        <rFont val="Calibri"/>
        <family val="2"/>
        <charset val="1"/>
      </rPr>
      <t xml:space="preserve">estratégico institucional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, formalmente instituído pelo seu dirigente máximo.</t>
    </r>
  </si>
  <si>
    <t xml:space="preserve">q21_f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</si>
  <si>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estratégico institucional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contém pelo menos um indicador de resultado para quantificar o cumprimento de cada objetivo estratégico estabelecido.</t>
    </r>
  </si>
  <si>
    <t xml:space="preserve">q21_g</t>
  </si>
  <si>
    <r>
      <rPr>
        <sz val="10"/>
        <color rgb="FF000000"/>
        <rFont val="Arial Narrow"/>
        <family val="2"/>
        <charset val="1"/>
      </rPr>
      <t xml:space="preserve">g.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estratégico institucional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contém metas associadas aos indicadores de resultado.</t>
    </r>
  </si>
  <si>
    <t xml:space="preserve">q21_h</t>
  </si>
  <si>
    <r>
      <rPr>
        <sz val="11"/>
        <color rgb="FF000000"/>
        <rFont val="Calibri"/>
        <family val="2"/>
        <charset val="1"/>
      </rPr>
      <t xml:space="preserve">h.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estratégico institucional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estabelece as ações (atividades e projetos) consideradas necessária para o alcance das metas fixadas.</t>
    </r>
  </si>
  <si>
    <t xml:space="preserve">q21_i</t>
  </si>
  <si>
    <r>
      <rPr>
        <sz val="11"/>
        <color rgb="FF000000"/>
        <rFont val="Calibri"/>
        <family val="2"/>
        <charset val="1"/>
      </rPr>
      <t xml:space="preserve">i.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 execução do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estratégico institucional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é acompanhada periodicamente quanto ao alcance das metas estabelecidas, para correção de desvios.</t>
    </r>
  </si>
  <si>
    <t xml:space="preserve">q21_j</t>
  </si>
  <si>
    <r>
      <rPr>
        <sz val="11"/>
        <color rgb="FF000000"/>
        <rFont val="Calibri"/>
        <family val="2"/>
        <charset val="1"/>
      </rPr>
      <t xml:space="preserve">j.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estratégico institucional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está publicado na internet para acesso livre. </t>
    </r>
  </si>
  <si>
    <t xml:space="preserve">Nota Q21</t>
  </si>
  <si>
    <t xml:space="preserve">Q22</t>
  </si>
  <si>
    <t xml:space="preserve">2.2. Com relação ao planejamento de tecnologia de informação:</t>
  </si>
  <si>
    <t xml:space="preserve">Processo </t>
  </si>
  <si>
    <t xml:space="preserve">q22_a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</si>
  <si>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executa periodicamente </t>
    </r>
    <r>
      <rPr>
        <b val="true"/>
        <sz val="11"/>
        <color rgb="FF000000"/>
        <rFont val="Calibri"/>
        <family val="2"/>
        <charset val="1"/>
      </rPr>
      <t xml:space="preserve">processo</t>
    </r>
    <r>
      <rPr>
        <sz val="11"/>
        <color rgb="FF000000"/>
        <rFont val="Calibri"/>
        <family val="2"/>
        <charset val="1"/>
      </rPr>
      <t xml:space="preserve"> de planejamento de TI.</t>
    </r>
  </si>
  <si>
    <t xml:space="preserve">q22_b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</si>
  <si>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processo</t>
    </r>
    <r>
      <rPr>
        <sz val="11"/>
        <color rgb="FF000000"/>
        <rFont val="Calibri"/>
        <family val="2"/>
        <charset val="1"/>
      </rPr>
      <t xml:space="preserve"> de planejamento de TI prevê a participação das áreas mais relevantes da organização.</t>
    </r>
  </si>
  <si>
    <t xml:space="preserve">q22_c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</si>
  <si>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processo</t>
    </r>
    <r>
      <rPr>
        <sz val="11"/>
        <color rgb="FF000000"/>
        <rFont val="Calibri"/>
        <family val="2"/>
        <charset val="1"/>
      </rPr>
      <t xml:space="preserve"> de planejamento de TI prevê o apoio do comitê de TI.</t>
    </r>
  </si>
  <si>
    <t xml:space="preserve">q22_d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</si>
  <si>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processo</t>
    </r>
    <r>
      <rPr>
        <sz val="11"/>
        <color rgb="FF000000"/>
        <rFont val="Calibri"/>
        <family val="2"/>
        <charset val="1"/>
      </rPr>
      <t xml:space="preserve"> de planejamento de TI está formalmente instituído como norma de cumprimento obrigatório.</t>
    </r>
  </si>
  <si>
    <t xml:space="preserve">q22_e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</si>
  <si>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possui </t>
    </r>
    <r>
      <rPr>
        <b val="true"/>
        <sz val="11"/>
        <color rgb="FF000000"/>
        <rFont val="Calibri"/>
        <family val="2"/>
        <charset val="1"/>
      </rPr>
      <t xml:space="preserve">plano </t>
    </r>
    <r>
      <rPr>
        <sz val="11"/>
        <color rgb="FF000000"/>
        <rFont val="Calibri"/>
        <family val="2"/>
        <charset val="1"/>
      </rPr>
      <t xml:space="preserve">de TI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, formalmente instituído pelo seu dirigente máximo.</t>
    </r>
  </si>
  <si>
    <t xml:space="preserve">q22_f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</si>
  <si>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de TI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contempla objetivos, indicadores e metas para a TI, com os objetivos explicitamente alinhados aos objetivos de negócio constantes do plano estratégico institucional.</t>
    </r>
  </si>
  <si>
    <t xml:space="preserve">q22_g</t>
  </si>
  <si>
    <r>
      <rPr>
        <sz val="11"/>
        <color rgb="FF000000"/>
        <rFont val="Calibri"/>
        <family val="2"/>
        <charset val="1"/>
      </rPr>
      <t xml:space="preserve">g.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de TI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contém alocação de recursos (orçamentários, humanos e materiais) e estratégia de execução indireta (terceirização).</t>
    </r>
  </si>
  <si>
    <t xml:space="preserve">q22_h</t>
  </si>
  <si>
    <r>
      <rPr>
        <sz val="11"/>
        <color rgb="FF000000"/>
        <rFont val="Calibri"/>
        <family val="2"/>
        <charset val="1"/>
      </rPr>
      <t xml:space="preserve">h.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execução do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de TI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é acompanhada periodicamente quanto ao alcance das metas estabelecidas, para correção de desvios.</t>
    </r>
  </si>
  <si>
    <t xml:space="preserve">q22_i</t>
  </si>
  <si>
    <r>
      <rPr>
        <sz val="11"/>
        <color rgb="FF000000"/>
        <rFont val="Calibri"/>
        <family val="2"/>
        <charset val="1"/>
      </rPr>
      <t xml:space="preserve">i.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de TI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vincula as ações (atividades e projetos) a indicadores e metas de negócio.</t>
    </r>
  </si>
  <si>
    <t xml:space="preserve">q22_j</t>
  </si>
  <si>
    <r>
      <rPr>
        <sz val="11"/>
        <color rgb="FF000000"/>
        <rFont val="Calibri"/>
        <family val="2"/>
        <charset val="1"/>
      </rPr>
      <t xml:space="preserve">j.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 </t>
    </r>
    <r>
      <rPr>
        <b val="true"/>
        <sz val="11"/>
        <color rgb="FF000000"/>
        <rFont val="Calibri"/>
        <family val="2"/>
        <charset val="1"/>
      </rPr>
      <t xml:space="preserve">plano</t>
    </r>
    <r>
      <rPr>
        <sz val="11"/>
        <color rgb="FF000000"/>
        <rFont val="Calibri"/>
        <family val="2"/>
        <charset val="1"/>
      </rPr>
      <t xml:space="preserve"> de TI </t>
    </r>
    <r>
      <rPr>
        <b val="true"/>
        <sz val="11"/>
        <color rgb="FF000000"/>
        <rFont val="Calibri"/>
        <family val="2"/>
        <charset val="1"/>
      </rPr>
      <t xml:space="preserve">vigente</t>
    </r>
    <r>
      <rPr>
        <sz val="11"/>
        <color rgb="FF000000"/>
        <rFont val="Calibri"/>
        <family val="2"/>
        <charset val="1"/>
      </rPr>
      <t xml:space="preserve"> fundamenta a proposta orçamentária de TI.</t>
    </r>
  </si>
  <si>
    <t xml:space="preserve">Nota Q22</t>
  </si>
  <si>
    <t xml:space="preserve">Resumo da Dimensão Estratégias e Planos</t>
  </si>
  <si>
    <t xml:space="preserve">Dimensão 3 - Informações</t>
  </si>
  <si>
    <t xml:space="preserve">Q31</t>
  </si>
  <si>
    <t xml:space="preserve">3.1. Com relação à informatização dos processos organizacionais:</t>
  </si>
  <si>
    <t xml:space="preserve">q31_a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</si>
  <si>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identifica e mapeia os principais processos de negócio.</t>
    </r>
  </si>
  <si>
    <t xml:space="preserve">q31_b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</si>
  <si>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os principais processos de negócio da organização são suportados por sistemas informatizados.</t>
    </r>
  </si>
  <si>
    <t xml:space="preserve">q31_c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</si>
  <si>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há catálogo publicado com informações atualizadas de cada um dos sistemas informatizados.</t>
    </r>
  </si>
  <si>
    <t xml:space="preserve">q31_d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</si>
  <si>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designa formalmente responsáveis da área de negócio para a gestão dos respectivos sistemas informatizados.</t>
    </r>
  </si>
  <si>
    <t xml:space="preserve">Nota Q31</t>
  </si>
  <si>
    <t xml:space="preserve">Q32</t>
  </si>
  <si>
    <t xml:space="preserve">3.2. Com relação à transparência das informações relacionadas à gestão e uso de TI:</t>
  </si>
  <si>
    <t xml:space="preserve">q32_a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</si>
  <si>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os planos de TI vigentes são divulgados na internet, sendo facilmente acessados.</t>
    </r>
  </si>
  <si>
    <t xml:space="preserve">q32_b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</si>
  <si>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as informações sobre o alcance dos objetivos de TI planejados são divulgados na internet, sendo facilmente acessadas.</t>
    </r>
  </si>
  <si>
    <t xml:space="preserve">q32_c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</si>
  <si>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as informações sobre o acompanhamento das ações e dos projetos de TI são divulgadas na internet, sendo facilmente acessadas.</t>
    </r>
  </si>
  <si>
    <t xml:space="preserve">q32_d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</si>
  <si>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os editais, seus respectivos anexos e os resultados das licitações de TI (inteiro teor) são divulgados na internet, sendo facilmente acessados.</t>
    </r>
  </si>
  <si>
    <t xml:space="preserve">q32_e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</si>
  <si>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os estudos técnicos preliminares (inteiro teor) são divulgados na internet, juntamente com os  editais de licitação de TI, sendo facilmente acessados.</t>
    </r>
  </si>
  <si>
    <t xml:space="preserve">q32_f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</si>
  <si>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os contratos de TI e os respectivos aditivos (inteiro teor) são divulgados na internet, sendo facilmente acessados.</t>
    </r>
  </si>
  <si>
    <t xml:space="preserve">q32_g</t>
  </si>
  <si>
    <r>
      <rPr>
        <sz val="11"/>
        <color rgb="FF000000"/>
        <rFont val="Calibri"/>
        <family val="2"/>
        <charset val="1"/>
      </rPr>
      <t xml:space="preserve">g.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execução orçamentária de TI, ao longo do exercício, é divulgada na internet, sendo facilmente acessada.</t>
    </r>
  </si>
  <si>
    <t xml:space="preserve">q32_h</t>
  </si>
  <si>
    <r>
      <rPr>
        <sz val="11"/>
        <color rgb="FF000000"/>
        <rFont val="Calibri"/>
        <family val="2"/>
        <charset val="1"/>
      </rPr>
      <t xml:space="preserve">h.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as respostas aos questionários dos levantamentos de governança de TI realizados pelo TCU, bem como os respectivos relatórios de </t>
    </r>
    <r>
      <rPr>
        <i val="true"/>
        <sz val="11"/>
        <color rgb="FF000000"/>
        <rFont val="Calibri"/>
        <family val="2"/>
        <charset val="1"/>
      </rPr>
      <t xml:space="preserve">feedback</t>
    </r>
    <r>
      <rPr>
        <sz val="11"/>
        <color rgb="FF000000"/>
        <rFont val="Calibri"/>
        <family val="2"/>
        <charset val="1"/>
      </rPr>
      <t xml:space="preserve">, são divulgados na internet, sendo facilmente acessados.</t>
    </r>
  </si>
  <si>
    <t xml:space="preserve">q32_i</t>
  </si>
  <si>
    <r>
      <rPr>
        <sz val="11"/>
        <color rgb="FF000000"/>
        <rFont val="Calibri"/>
        <family val="2"/>
        <charset val="1"/>
      </rPr>
      <t xml:space="preserve">i.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as informações sobre gestão e uso de TI divulgadas pela organização atendem aos princípios dos “Dados Abertos Governamentais” (http://dados.gov.br/dados-abertos).</t>
    </r>
  </si>
  <si>
    <t xml:space="preserve">Nota Q32</t>
  </si>
  <si>
    <t xml:space="preserve">Q33</t>
  </si>
  <si>
    <t xml:space="preserve">3.3. Com relação à transparência das informações relacionadas à gestão e uso de TI:
 (questão não incluída no cálculo) </t>
  </si>
  <si>
    <t xml:space="preserve">Resumo Dimensão Informação e Conhecimento</t>
  </si>
  <si>
    <t xml:space="preserve">Questão</t>
  </si>
  <si>
    <t xml:space="preserve">Dimensão 4 - Pessoas</t>
  </si>
  <si>
    <t xml:space="preserve">Q41</t>
  </si>
  <si>
    <t xml:space="preserve">4.1. Com relação ao desenvolvimento de competências de TI:</t>
  </si>
  <si>
    <t xml:space="preserve">q41_a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</si>
  <si>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define as competências necessárias para o pessoal de TI executar suas atividades.</t>
    </r>
  </si>
  <si>
    <t xml:space="preserve">q41_b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</si>
  <si>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define critérios para avaliação e atendimento dos pedidos de capacitação.</t>
    </r>
  </si>
  <si>
    <t xml:space="preserve">q41_c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</si>
  <si>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elabora, periodicamente, plano de capacitação para suprir as necessidades de desenvolvimento de competências de TI.</t>
    </r>
  </si>
  <si>
    <t xml:space="preserve">q41_d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</si>
  <si>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acompanha a execução do plano de capacitação, com identificação e correção de desvios.         </t>
    </r>
  </si>
  <si>
    <t xml:space="preserve">q41_e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</si>
  <si>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avalia a execução do plano de capacitação, verificando se os objetivos e resultados esperados foram alcançados.         </t>
    </r>
  </si>
  <si>
    <t xml:space="preserve">q41_f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</si>
  <si>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plano de capacitação inclui o desenvolvimento de competências em gestão de TI.</t>
    </r>
  </si>
  <si>
    <t xml:space="preserve">q41_g</t>
  </si>
  <si>
    <r>
      <rPr>
        <sz val="11"/>
        <color rgb="FF000000"/>
        <rFont val="Calibri"/>
        <family val="2"/>
        <charset val="1"/>
      </rPr>
      <t xml:space="preserve">g.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plano de capacitação inclui o desenvolvimento de competências em contratação de bens e serviços de TI e na gestão dos contratos decorrentes.</t>
    </r>
  </si>
  <si>
    <t xml:space="preserve">q41_h</t>
  </si>
  <si>
    <r>
      <rPr>
        <sz val="11"/>
        <color rgb="FF000000"/>
        <rFont val="Calibri"/>
        <family val="2"/>
        <charset val="1"/>
      </rPr>
      <t xml:space="preserve">h.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possui algum programa de benefício, financeiro ou não, para incentivar o desenvolvimento de competências do pessoal de TI.</t>
    </r>
  </si>
  <si>
    <t xml:space="preserve">Nota Q41</t>
  </si>
  <si>
    <t xml:space="preserve">Q42</t>
  </si>
  <si>
    <t xml:space="preserve">4.2. Com relação ao desempenho do pessoal de TI:</t>
  </si>
  <si>
    <t xml:space="preserve">q42_a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</si>
  <si>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estabelece metas de desempenho para o pessoal de TI.</t>
    </r>
  </si>
  <si>
    <t xml:space="preserve">q42_b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</si>
  <si>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avalia periodicamente o desempenho do pessoal de TI.</t>
    </r>
  </si>
  <si>
    <t xml:space="preserve">q42_c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</si>
  <si>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estabelece benefício, financeiro ou não, em função do desempenho alcançado pelo pessoal de TI.</t>
    </r>
  </si>
  <si>
    <t xml:space="preserve">Nota Q42</t>
  </si>
  <si>
    <t xml:space="preserve">Q43</t>
  </si>
  <si>
    <t xml:space="preserve">4.3. Com relação à força de trabalho de TI, informe:</t>
  </si>
  <si>
    <t xml:space="preserve">Resposta (Qtd)</t>
  </si>
  <si>
    <t xml:space="preserve">q43_a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</si>
  <si>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quantitativo aprovado como força de trabalho em TI.</t>
    </r>
  </si>
  <si>
    <t xml:space="preserve">q43_b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</si>
  <si>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quantitativo necessário (ideal) como força de trabalho em TI.</t>
    </r>
  </si>
  <si>
    <t xml:space="preserve">q43_c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</si>
  <si>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quantitativo total da força de trabalho existente (real) em TI.</t>
    </r>
  </si>
  <si>
    <t xml:space="preserve">q43_d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</si>
  <si>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quantitativo de servidores/empregados públicos efetivos da carreira de TI da própria instituição.</t>
    </r>
  </si>
  <si>
    <t xml:space="preserve">q43_e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</si>
  <si>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quantitativo de servidores/empregados públicos efetivos de outras carreiras (não TI) da própria instituição.</t>
    </r>
  </si>
  <si>
    <t xml:space="preserve">q43_f - q43_n</t>
  </si>
  <si>
    <t xml:space="preserve">(Itens não incluídos no cálculo)</t>
  </si>
  <si>
    <t xml:space="preserve">Força de Trabalho Total Aprovada</t>
  </si>
  <si>
    <t xml:space="preserve">Força de Trabalho Própria</t>
  </si>
  <si>
    <t xml:space="preserve">Índice de Autonomia da Força de Trabalho em TI</t>
  </si>
  <si>
    <t xml:space="preserve">Índice de Suficiência da Força de Trabalho em TI</t>
  </si>
  <si>
    <t xml:space="preserve">Nota Q43</t>
  </si>
  <si>
    <t xml:space="preserve">Resumo da Dimensão Pessoas</t>
  </si>
  <si>
    <t xml:space="preserve">Dimensão 5 - Processos</t>
  </si>
  <si>
    <t xml:space="preserve">Q51</t>
  </si>
  <si>
    <t xml:space="preserve">5.1. Com relação aos processos de gerenciamento de serviços de TI:
Obs.: conceitos baseados na biblioteca ITIL v.3</t>
  </si>
  <si>
    <t xml:space="preserve">Desenho de serviço</t>
  </si>
  <si>
    <t xml:space="preserve">q51_a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</si>
  <si>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gerenciamento do catálogo de serviços.</t>
    </r>
  </si>
  <si>
    <t xml:space="preserve">q51_b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</si>
  <si>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gerenciamento do catálogo de serviços está formalmente instituído como norma de cumprimento obrigatório.</t>
    </r>
  </si>
  <si>
    <t xml:space="preserve">q51_c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</si>
  <si>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executa processo de gerenciamento da continuidade dos serviços de TI.</t>
    </r>
  </si>
  <si>
    <t xml:space="preserve">q51_d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</si>
  <si>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gerenciamento de continuidade dos serviços de TI está formalmente instituído como norma de cumprimento obrigatório.</t>
    </r>
  </si>
  <si>
    <t xml:space="preserve">Transição de serviço</t>
  </si>
  <si>
    <t xml:space="preserve">q51_e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</si>
  <si>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gerenciamento de mudanças.</t>
    </r>
  </si>
  <si>
    <t xml:space="preserve">q51_f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</si>
  <si>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processo de gerenciamento de mudanças está formalmente instituído como norma de cumprimento obrigatório.</t>
    </r>
  </si>
  <si>
    <t xml:space="preserve">q51_g</t>
  </si>
  <si>
    <r>
      <rPr>
        <sz val="11"/>
        <color rgb="FF000000"/>
        <rFont val="Calibri"/>
        <family val="2"/>
        <charset val="1"/>
      </rPr>
      <t xml:space="preserve">g.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gerenciamento de configuração e ativos.</t>
    </r>
  </si>
  <si>
    <t xml:space="preserve">q51_h</t>
  </si>
  <si>
    <r>
      <rPr>
        <sz val="11"/>
        <color rgb="FF000000"/>
        <rFont val="Calibri"/>
        <family val="2"/>
        <charset val="1"/>
      </rPr>
      <t xml:space="preserve">h.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gerenciamento de configuração e ativos está formalmente instituído como norma de cumprimento obrigatório.</t>
    </r>
  </si>
  <si>
    <t xml:space="preserve">q51_i</t>
  </si>
  <si>
    <r>
      <rPr>
        <sz val="11"/>
        <color rgb="FF000000"/>
        <rFont val="Calibri"/>
        <family val="2"/>
        <charset val="1"/>
      </rPr>
      <t xml:space="preserve">i.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 organização executa processo de gerenciamento de liberação e implantação.</t>
    </r>
  </si>
  <si>
    <t xml:space="preserve">q51_j</t>
  </si>
  <si>
    <r>
      <rPr>
        <sz val="11"/>
        <color rgb="FF000000"/>
        <rFont val="Calibri"/>
        <family val="2"/>
        <charset val="1"/>
      </rPr>
      <t xml:space="preserve">j.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 processo de gerenciamento de liberação e implantação está formalmente instituído como norma de cumprimento obrigatório.</t>
    </r>
  </si>
  <si>
    <t xml:space="preserve">Operação de serviço</t>
  </si>
  <si>
    <t xml:space="preserve">q51_k</t>
  </si>
  <si>
    <r>
      <rPr>
        <sz val="11"/>
        <color rgb="FF000000"/>
        <rFont val="Calibri"/>
        <family val="2"/>
        <charset val="1"/>
      </rPr>
      <t xml:space="preserve">k.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gerenciamento de incidentes.</t>
    </r>
  </si>
  <si>
    <t xml:space="preserve">q51_l</t>
  </si>
  <si>
    <r>
      <rPr>
        <sz val="11"/>
        <color rgb="FF000000"/>
        <rFont val="Calibri"/>
        <family val="2"/>
        <charset val="1"/>
      </rPr>
      <t xml:space="preserve">l.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 processo de gerenciamento de incidentes está formalmente instituído como norma de cumprimento obrigatório.</t>
    </r>
  </si>
  <si>
    <t xml:space="preserve">q51_m</t>
  </si>
  <si>
    <r>
      <rPr>
        <sz val="11"/>
        <color rgb="FF000000"/>
        <rFont val="Calibri"/>
        <family val="2"/>
        <charset val="1"/>
      </rPr>
      <t xml:space="preserve">m.</t>
    </r>
    <r>
      <rPr>
        <sz val="7"/>
        <color rgb="FF000000"/>
        <rFont val="Times New Roman"/>
        <family val="1"/>
        <charset val="1"/>
      </rPr>
      <t xml:space="preserve">  </t>
    </r>
    <r>
      <rPr>
        <sz val="11"/>
        <color rgb="FF000000"/>
        <rFont val="Calibri"/>
        <family val="2"/>
        <charset val="1"/>
      </rPr>
      <t xml:space="preserve">a organização executa processo de gerenciamento de problemas.</t>
    </r>
  </si>
  <si>
    <t xml:space="preserve">q51_n</t>
  </si>
  <si>
    <r>
      <rPr>
        <sz val="11"/>
        <color rgb="FF000000"/>
        <rFont val="Calibri"/>
        <family val="2"/>
        <charset val="1"/>
      </rPr>
      <t xml:space="preserve">n.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gerenciamento de problemas está formalmente instituído como norma de cumprimento obrigatório.</t>
    </r>
  </si>
  <si>
    <t xml:space="preserve">Nota Q51</t>
  </si>
  <si>
    <t xml:space="preserve">Q52</t>
  </si>
  <si>
    <t xml:space="preserve">5.2. Com relação ao gerenciamento de nível de serviço de TI:</t>
  </si>
  <si>
    <t xml:space="preserve">q52_a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</si>
  <si>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mantém um catálogo publicado e atualizado dos serviços de TI oferecidos às áreas clientes, incluindo os níveis de serviço definidos.</t>
    </r>
  </si>
  <si>
    <t xml:space="preserve">q52_b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</si>
  <si>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os níveis de serviço são formalmente definidos entre a área de TI e as áreas clientes (Acordo de Nível de Serviço - ANS).</t>
    </r>
  </si>
  <si>
    <t xml:space="preserve">q52_c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</si>
  <si>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os ANS incluem, como indicador de nível de serviço, o grau de satisfação dos usuários, apurado mediante a avaliação dos serviços de TI pelas áreas clientes.</t>
    </r>
  </si>
  <si>
    <t xml:space="preserve">q52_d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</si>
  <si>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área de TI monitora o alcance dos níveis de serviço definidos.</t>
    </r>
  </si>
  <si>
    <t xml:space="preserve">q52_e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</si>
  <si>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área de TI implementa ações corretivas em caso de não alcance dos níveis de serviço definidos.</t>
    </r>
  </si>
  <si>
    <t xml:space="preserve">q52_f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</si>
  <si>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área de TI comunica periodicamente o resultado desse monitoramento às áreas clientes.</t>
    </r>
  </si>
  <si>
    <t xml:space="preserve">Nota Q52</t>
  </si>
  <si>
    <t xml:space="preserve">Q53</t>
  </si>
  <si>
    <t xml:space="preserve">5.3. Com relação à gestão de riscos de TI:</t>
  </si>
  <si>
    <t xml:space="preserve">q53_a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</si>
  <si>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identifica os riscos de TI dos processos críticos de negócio.</t>
    </r>
  </si>
  <si>
    <t xml:space="preserve">q53_b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</si>
  <si>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avalia os riscos de TI dos processos críticos de negócio.</t>
    </r>
  </si>
  <si>
    <t xml:space="preserve">q53_c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</si>
  <si>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trata os riscos de TI dos processos críticos de negócio com base em um plano de tratamento de risco.</t>
    </r>
  </si>
  <si>
    <t xml:space="preserve">q53_d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</si>
  <si>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um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processo de gestão de riscos de TI.</t>
    </r>
  </si>
  <si>
    <t xml:space="preserve">q53_e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</si>
  <si>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gestão de riscos de TI está formalmente instituído como norma de cumprimento obrigatório.</t>
    </r>
  </si>
  <si>
    <t xml:space="preserve">Nota Q53</t>
  </si>
  <si>
    <t xml:space="preserve">Q54</t>
  </si>
  <si>
    <t xml:space="preserve">5.4. Com relação à gestão corporativa da segurança da informação:</t>
  </si>
  <si>
    <t xml:space="preserve">Políticas e Responsabilidades</t>
  </si>
  <si>
    <t xml:space="preserve">q54_a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</si>
  <si>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dispõe de uma política de segurança da informação formalmente instituída como norma de cumprimento obrigatório.</t>
    </r>
  </si>
  <si>
    <t xml:space="preserve">q54_b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</si>
  <si>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dispõe de comitê de segurança da informação formalmente instituído, responsável por formular e conduzir diretrizes para a segurança da informação corporativa, composto por representantes de áreas relevantes da organização.</t>
    </r>
  </si>
  <si>
    <t xml:space="preserve">q54_c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</si>
  <si>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possui gestor de segurança da informação formalmente designado, responsável pelas ações corporativas de segurança da informação.</t>
    </r>
  </si>
  <si>
    <t xml:space="preserve">q54_d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</si>
  <si>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dispõe de política de controle de acesso à informação e aos recursos e serviços de TI formalmente instituída como norma de cumprimento obrigatório.</t>
    </r>
  </si>
  <si>
    <t xml:space="preserve">q54_e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</si>
  <si>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dispõe de política de cópias de segurança (</t>
    </r>
    <r>
      <rPr>
        <i val="true"/>
        <sz val="11"/>
        <color rgb="FF000000"/>
        <rFont val="Calibri"/>
        <family val="2"/>
        <charset val="1"/>
      </rPr>
      <t xml:space="preserve">backup</t>
    </r>
    <r>
      <rPr>
        <sz val="11"/>
        <color rgb="FF000000"/>
        <rFont val="Calibri"/>
        <family val="2"/>
        <charset val="1"/>
      </rPr>
      <t xml:space="preserve">) formalmente instituída como norma de cumprimento obrigatório.</t>
    </r>
  </si>
  <si>
    <t xml:space="preserve">Controles e Atividades</t>
  </si>
  <si>
    <t xml:space="preserve">q54_f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</si>
  <si>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executa processo de gestão de ativos, assegurando a definição de responsabilidades e a manutenção de inventário dos ativos.</t>
    </r>
  </si>
  <si>
    <t xml:space="preserve">q54_g</t>
  </si>
  <si>
    <r>
      <rPr>
        <sz val="11"/>
        <color rgb="FF000000"/>
        <rFont val="Calibri"/>
        <family val="2"/>
        <charset val="1"/>
      </rPr>
      <t xml:space="preserve">g.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gestão de ativos está formalmente instituído como norma de cumprimento obrigatório.</t>
    </r>
  </si>
  <si>
    <t xml:space="preserve">q54_h</t>
  </si>
  <si>
    <r>
      <rPr>
        <sz val="11"/>
        <color rgb="FF000000"/>
        <rFont val="Calibri"/>
        <family val="2"/>
        <charset val="1"/>
      </rPr>
      <t xml:space="preserve">h.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para classificação e tratamento de informações.</t>
    </r>
  </si>
  <si>
    <t xml:space="preserve">q54_i</t>
  </si>
  <si>
    <r>
      <rPr>
        <sz val="11"/>
        <color rgb="FF000000"/>
        <rFont val="Calibri"/>
        <family val="2"/>
        <charset val="1"/>
      </rPr>
      <t xml:space="preserve">i.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 processo para classificação e tratamento de informações está formalmente instituído como norma de cumprimento obrigatório.</t>
    </r>
  </si>
  <si>
    <t xml:space="preserve">q54_j</t>
  </si>
  <si>
    <r>
      <rPr>
        <sz val="11"/>
        <color rgb="FF000000"/>
        <rFont val="Calibri"/>
        <family val="2"/>
        <charset val="1"/>
      </rPr>
      <t xml:space="preserve">j.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 organização implementa controles para garantir a proteção adequada ao grau de confidencialidade de cada classe de informação.</t>
    </r>
  </si>
  <si>
    <t xml:space="preserve">q54_k</t>
  </si>
  <si>
    <r>
      <rPr>
        <sz val="11"/>
        <color rgb="FF000000"/>
        <rFont val="Calibri"/>
        <family val="2"/>
        <charset val="1"/>
      </rPr>
      <t xml:space="preserve">k.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gestão de riscos de segurança da informação.</t>
    </r>
  </si>
  <si>
    <t xml:space="preserve">q54_l</t>
  </si>
  <si>
    <r>
      <rPr>
        <sz val="11"/>
        <color rgb="FF000000"/>
        <rFont val="Calibri"/>
        <family val="2"/>
        <charset val="1"/>
      </rPr>
      <t xml:space="preserve">l.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 processo de gestão de riscos de segurança da informação está formalmente instituído como norma de cumprimento obrigatório.</t>
    </r>
  </si>
  <si>
    <t xml:space="preserve">q54_m</t>
  </si>
  <si>
    <r>
      <rPr>
        <sz val="11"/>
        <color rgb="FF000000"/>
        <rFont val="Calibri"/>
        <family val="2"/>
        <charset val="1"/>
      </rPr>
      <t xml:space="preserve">m.</t>
    </r>
    <r>
      <rPr>
        <sz val="7"/>
        <color rgb="FF000000"/>
        <rFont val="Times New Roman"/>
        <family val="1"/>
        <charset val="1"/>
      </rPr>
      <t xml:space="preserve">  </t>
    </r>
    <r>
      <rPr>
        <sz val="11"/>
        <color rgb="FF000000"/>
        <rFont val="Calibri"/>
        <family val="2"/>
        <charset val="1"/>
      </rPr>
      <t xml:space="preserve">a organização executa processo de gestão de vulnerabilidades técnicas de TI, com objetivo de reduzir o risco de exploração de vulnerabilidades conhecidas.</t>
    </r>
  </si>
  <si>
    <t xml:space="preserve">q54_n</t>
  </si>
  <si>
    <r>
      <rPr>
        <sz val="11"/>
        <color rgb="FF000000"/>
        <rFont val="Calibri"/>
        <family val="2"/>
        <charset val="1"/>
      </rPr>
      <t xml:space="preserve">n.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gestão de vulnerabilidades técnicas de TI está formalmente instituído como norma de cumprimento obrigatório.</t>
    </r>
  </si>
  <si>
    <t xml:space="preserve">q54_o</t>
  </si>
  <si>
    <r>
      <rPr>
        <sz val="11"/>
        <color rgb="FF000000"/>
        <rFont val="Calibri"/>
        <family val="2"/>
        <charset val="1"/>
      </rPr>
      <t xml:space="preserve">o.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monitoramento do uso dos recursos de TI, com objetivo de detectar atividades não autorizadas.</t>
    </r>
  </si>
  <si>
    <t xml:space="preserve">q54_p</t>
  </si>
  <si>
    <r>
      <rPr>
        <sz val="11"/>
        <color rgb="FF000000"/>
        <rFont val="Calibri"/>
        <family val="2"/>
        <charset val="1"/>
      </rPr>
      <t xml:space="preserve">p.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monitoramento do uso dos recursos de TI está formalmente instituído como norma de cumprimento obrigatório.</t>
    </r>
  </si>
  <si>
    <t xml:space="preserve">q54_q</t>
  </si>
  <si>
    <r>
      <rPr>
        <sz val="11"/>
        <color rgb="FF000000"/>
        <rFont val="Calibri"/>
        <family val="2"/>
        <charset val="1"/>
      </rPr>
      <t xml:space="preserve">q.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gestão de incidentes de segurança da informação.</t>
    </r>
  </si>
  <si>
    <t xml:space="preserve">q54_r</t>
  </si>
  <si>
    <r>
      <rPr>
        <sz val="11"/>
        <color rgb="FF000000"/>
        <rFont val="Calibri"/>
        <family val="2"/>
        <charset val="1"/>
      </rPr>
      <t xml:space="preserve">r.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processo de gestão de incidentes de segurança da informação está formalmente instituído como norma de cumprimento obrigatório.</t>
    </r>
  </si>
  <si>
    <t xml:space="preserve">q54_s</t>
  </si>
  <si>
    <r>
      <rPr>
        <sz val="11"/>
        <color rgb="FF000000"/>
        <rFont val="Calibri"/>
        <family val="2"/>
        <charset val="1"/>
      </rPr>
      <t xml:space="preserve">s.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possui equipe de tratamento e resposta a incidentes de segurança em redes computacionais, formalmente instituída.</t>
    </r>
  </si>
  <si>
    <t xml:space="preserve">q54_t</t>
  </si>
  <si>
    <r>
      <rPr>
        <sz val="11"/>
        <color rgb="FF000000"/>
        <rFont val="Calibri"/>
        <family val="2"/>
        <charset val="1"/>
      </rPr>
      <t xml:space="preserve">t.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realiza, de forma periódica, ações de conscientização, educação e treinamento em segurança da informação para seus colaboradores.</t>
    </r>
  </si>
  <si>
    <t xml:space="preserve">q54_u</t>
  </si>
  <si>
    <r>
      <rPr>
        <sz val="11"/>
        <color rgb="FF000000"/>
        <rFont val="Calibri"/>
        <family val="2"/>
        <charset val="1"/>
      </rPr>
      <t xml:space="preserve">u.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utiliza sistema criptográfico, aderente ao processo de certificação digital da ICP-Brasil, para garantir a autenticidade (autoria e integridade) das informações.</t>
    </r>
  </si>
  <si>
    <t xml:space="preserve">Nota Q54</t>
  </si>
  <si>
    <t xml:space="preserve">Q55</t>
  </si>
  <si>
    <t xml:space="preserve">5.5. Com relação ao processo de software:</t>
  </si>
  <si>
    <t xml:space="preserve">q55_a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</si>
  <si>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um processo de software, com o objetivo de assegurar que o software a ser desenvolvido, direta ou indiretamente, atenda às suas necessidades.</t>
    </r>
  </si>
  <si>
    <t xml:space="preserve">q55_b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</si>
  <si>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software é acompanhado por meio de mensurações, com indicadores quantitativos e metas de processo a cumprir.</t>
    </r>
  </si>
  <si>
    <t xml:space="preserve">q55_c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</si>
  <si>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processo de software é periodicamente revisado e melhorado com base nas mensurações obtidas.</t>
    </r>
  </si>
  <si>
    <t xml:space="preserve">q55_d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</si>
  <si>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possui pessoal próprio capacitado para executar o processo de software.</t>
    </r>
  </si>
  <si>
    <t xml:space="preserve">q55_e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</si>
  <si>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software está formalmente instituído como norma de cumprimento obrigatório.</t>
    </r>
  </si>
  <si>
    <t xml:space="preserve">Nota Q55</t>
  </si>
  <si>
    <t xml:space="preserve">Q56</t>
  </si>
  <si>
    <t xml:space="preserve">5.6. Com relação ao gerenciamento de projetos de TI:</t>
  </si>
  <si>
    <t xml:space="preserve">q56_a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</si>
  <si>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possui portfólio de projetos de TI.</t>
    </r>
  </si>
  <si>
    <t xml:space="preserve">q56_b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</si>
  <si>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gerenciamento de projetos de TI.</t>
    </r>
  </si>
  <si>
    <t xml:space="preserve">q56_c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</si>
  <si>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gerenciamento de projetos de TI é acompanhado por meio de mensurações, com indicadores quantitativos e metas de processo a cumprir.</t>
    </r>
  </si>
  <si>
    <t xml:space="preserve">q56_d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</si>
  <si>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processo de gerenciamento de projetos de TI é periodicamente revisado e melhorado com base nas mensurações obtidas.</t>
    </r>
  </si>
  <si>
    <t xml:space="preserve">q56_e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</si>
  <si>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gerenciamento de projetos de TI está formalmente instituído como norma de cumprimento obrigatório.</t>
    </r>
  </si>
  <si>
    <t xml:space="preserve">q56_f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</si>
  <si>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possui um escritório de projetos, ao menos para projetos de TI.</t>
    </r>
  </si>
  <si>
    <t xml:space="preserve">Nota Q56</t>
  </si>
  <si>
    <t xml:space="preserve">Q57</t>
  </si>
  <si>
    <t xml:space="preserve">5.7. Com relação às contratações de serviços de TI:</t>
  </si>
  <si>
    <t xml:space="preserve">q57_a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</si>
  <si>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realiza estudos técnicos preliminares para avaliar a viabilidade da contratação.</t>
    </r>
  </si>
  <si>
    <t xml:space="preserve">q57_b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</si>
  <si>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explicita, nos autos, as necessidades de negócio que se pretende atender com a contratação.</t>
    </r>
  </si>
  <si>
    <t xml:space="preserve">q57_c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</si>
  <si>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explicita, nos autos, os indicadores dos benefícios de negócio que serão alcançados.</t>
    </r>
  </si>
  <si>
    <t xml:space="preserve">q57_d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</si>
  <si>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explicita, nos autos, o alinhamento entre a contratação e os </t>
    </r>
    <r>
      <rPr>
        <b val="true"/>
        <sz val="11"/>
        <color rgb="FF000000"/>
        <rFont val="Calibri"/>
        <family val="2"/>
        <charset val="1"/>
      </rPr>
      <t xml:space="preserve">planos </t>
    </r>
    <r>
      <rPr>
        <sz val="11"/>
        <color rgb="FF000000"/>
        <rFont val="Calibri"/>
        <family val="2"/>
        <charset val="1"/>
      </rPr>
      <t xml:space="preserve">estratégico institucional e de TI </t>
    </r>
    <r>
      <rPr>
        <b val="true"/>
        <sz val="11"/>
        <color rgb="FF000000"/>
        <rFont val="Calibri"/>
        <family val="2"/>
        <charset val="1"/>
      </rPr>
      <t xml:space="preserve">vigentes</t>
    </r>
    <r>
      <rPr>
        <sz val="11"/>
        <color rgb="FF000000"/>
        <rFont val="Calibri"/>
        <family val="2"/>
        <charset val="1"/>
      </rPr>
      <t xml:space="preserve">.</t>
    </r>
  </si>
  <si>
    <t xml:space="preserve">q57_e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</si>
  <si>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realiza análise dos riscos que possam comprometer o sucesso do processo de contratação e dos resultados que atendam as necessidades de negócio.</t>
    </r>
  </si>
  <si>
    <t xml:space="preserve">q57_f</t>
  </si>
  <si>
    <r>
      <rPr>
        <sz val="11"/>
        <color rgb="FF000000"/>
        <rFont val="Calibri"/>
        <family val="2"/>
        <charset val="1"/>
      </rPr>
      <t xml:space="preserve">f.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adota métricas objetivas para mensuração de resultados do contrato.</t>
    </r>
  </si>
  <si>
    <t xml:space="preserve">q57_g</t>
  </si>
  <si>
    <r>
      <rPr>
        <sz val="11"/>
        <color rgb="FF000000"/>
        <rFont val="Calibri"/>
        <family val="2"/>
        <charset val="1"/>
      </rPr>
      <t xml:space="preserve">g.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 organização realiza os pagamentos dos contratos em função da mensuração objetiva dos resultados entregues e aceitos.</t>
    </r>
  </si>
  <si>
    <t xml:space="preserve">q57_h</t>
  </si>
  <si>
    <r>
      <rPr>
        <sz val="11"/>
        <color rgb="FF000000"/>
        <rFont val="Calibri"/>
        <family val="2"/>
        <charset val="1"/>
      </rPr>
      <t xml:space="preserve">h.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realiza a análise dos benefícios reais já obtidos, utilizando-a como critério para prorrogar o contrato.</t>
    </r>
  </si>
  <si>
    <t xml:space="preserve">q57_i</t>
  </si>
  <si>
    <r>
      <rPr>
        <sz val="11"/>
        <color rgb="FF000000"/>
        <rFont val="Calibri"/>
        <family val="2"/>
        <charset val="1"/>
      </rPr>
      <t xml:space="preserve">i.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diferencia e define formalmente os papéis de gestor e fiscal do contrato.</t>
    </r>
  </si>
  <si>
    <t xml:space="preserve">Nota Q57</t>
  </si>
  <si>
    <t xml:space="preserve">Q58</t>
  </si>
  <si>
    <t xml:space="preserve">5.8. Com relação ao processo de planejamento das contratações de TI:</t>
  </si>
  <si>
    <t xml:space="preserve">q58_a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</si>
  <si>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possui procedimentos internos que auxiliam na padronização das atividades de planejamento das contratações de TI.</t>
    </r>
  </si>
  <si>
    <t xml:space="preserve">q58_b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</si>
  <si>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planejamento das contratações de TI.</t>
    </r>
  </si>
  <si>
    <t xml:space="preserve">q58_c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</si>
  <si>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planejamento das contratações de TI é acompanhado por meio de mensurações, com indicadores quantitativos e metas de processo a cumprir.</t>
    </r>
  </si>
  <si>
    <t xml:space="preserve">q58_d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</si>
  <si>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processo de planejamento das contratações de TI é periodicamente revisado e melhorado com base nas mensurações obtidas.</t>
    </r>
  </si>
  <si>
    <t xml:space="preserve">q58_e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</si>
  <si>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planejamento das contratações está formalmente instituído como norma de cumprimento obrigatório.</t>
    </r>
  </si>
  <si>
    <t xml:space="preserve">Nota Q58</t>
  </si>
  <si>
    <t xml:space="preserve">Q59</t>
  </si>
  <si>
    <t xml:space="preserve">5.9. Com relação ao processo de gestão dos contratos de TI:</t>
  </si>
  <si>
    <t xml:space="preserve">q59_a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</si>
  <si>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possui procedimentos internos que auxiliam na padronização das atividades de gestão de contratos de TI.</t>
    </r>
  </si>
  <si>
    <t xml:space="preserve">q59_b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</si>
  <si>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a organização executa processo de gestão de contratos de TI.</t>
    </r>
  </si>
  <si>
    <t xml:space="preserve">q59_c</t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</si>
  <si>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gestão de contratos de TI é acompanhado por meio de mensurações, com indicadores quantitativos e metas de processo a cumprir.</t>
    </r>
  </si>
  <si>
    <t xml:space="preserve">q59_d</t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</si>
  <si>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o processo de gestão de contratos de TI é periodicamente revisado e melhorado com base nas mensurações obtidas.</t>
    </r>
  </si>
  <si>
    <t xml:space="preserve">q59_e</t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</si>
  <si>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 processo de gestão de contratos de TI está formalmente instituído como norma de cumprimento obrigatório.</t>
    </r>
  </si>
  <si>
    <t xml:space="preserve">Nota Q59</t>
  </si>
  <si>
    <t xml:space="preserve">Q510</t>
  </si>
  <si>
    <t xml:space="preserve">5.10. Com relação às contratações de TI (bens ou serviços) realizadas em 2015, informe:
(questão não incluída no cálculo)</t>
  </si>
  <si>
    <t xml:space="preserve">Resumo da Dimensão Processos</t>
  </si>
  <si>
    <t xml:space="preserve">Dimensão 6 - Resultados de TI</t>
  </si>
  <si>
    <t xml:space="preserve">Q61</t>
  </si>
  <si>
    <t xml:space="preserve">6.1. Com relação aos objetivos de TI planejados pela organização, informe as metas mais relevantes para cumprimento em 2015 (até cinco):</t>
  </si>
  <si>
    <t xml:space="preserve">Objetivo 1</t>
  </si>
  <si>
    <t xml:space="preserve">q61_a3</t>
  </si>
  <si>
    <t xml:space="preserve">Meta 2015</t>
  </si>
  <si>
    <t xml:space="preserve">q61_a4</t>
  </si>
  <si>
    <t xml:space="preserve">Percentual de cumprimento da meta</t>
  </si>
  <si>
    <t xml:space="preserve">Objetivo 2</t>
  </si>
  <si>
    <t xml:space="preserve">q61_b3</t>
  </si>
  <si>
    <t xml:space="preserve">q61_b4</t>
  </si>
  <si>
    <t xml:space="preserve">Objetivo 3</t>
  </si>
  <si>
    <t xml:space="preserve">q61_c3</t>
  </si>
  <si>
    <t xml:space="preserve">q61_c4</t>
  </si>
  <si>
    <t xml:space="preserve">Objetivo 4</t>
  </si>
  <si>
    <t xml:space="preserve">q61_d3</t>
  </si>
  <si>
    <t xml:space="preserve">q61_d4</t>
  </si>
  <si>
    <t xml:space="preserve">Objetivo 5</t>
  </si>
  <si>
    <t xml:space="preserve">q61_e3</t>
  </si>
  <si>
    <t xml:space="preserve">q61_e4</t>
  </si>
  <si>
    <t xml:space="preserve">Nota Q61</t>
  </si>
  <si>
    <t xml:space="preserve">Q62</t>
  </si>
  <si>
    <t xml:space="preserve">6.2. Com relação aos projetos de TI:</t>
  </si>
  <si>
    <t xml:space="preserve">Projetos em andamento</t>
  </si>
  <si>
    <t xml:space="preserve">Projeto 1 (Se existir, marque a caixa de seleção)</t>
  </si>
  <si>
    <t xml:space="preserve">q621_a3</t>
  </si>
  <si>
    <t xml:space="preserve">Custo Estimado</t>
  </si>
  <si>
    <t xml:space="preserve">q621_a5</t>
  </si>
  <si>
    <t xml:space="preserve">Percentual de atraso em relação ao prazo estimado</t>
  </si>
  <si>
    <t xml:space="preserve">Projeto 2 (Se existir marque a caixa de seleção)</t>
  </si>
  <si>
    <t xml:space="preserve">q621_b3</t>
  </si>
  <si>
    <t xml:space="preserve">q621_b5</t>
  </si>
  <si>
    <t xml:space="preserve">Projeto 3 (Se existir marque a caixa de seleção)</t>
  </si>
  <si>
    <t xml:space="preserve">q621_c3</t>
  </si>
  <si>
    <t xml:space="preserve">q621_c5</t>
  </si>
  <si>
    <t xml:space="preserve">Projeto 4 (Se existir, marque a caixa de seleção)</t>
  </si>
  <si>
    <t xml:space="preserve">q621_d3</t>
  </si>
  <si>
    <t xml:space="preserve">q621_d5</t>
  </si>
  <si>
    <t xml:space="preserve">Projeto 5 (Se existir, marque a caixa de seleção)</t>
  </si>
  <si>
    <t xml:space="preserve">q621_e3</t>
  </si>
  <si>
    <t xml:space="preserve">q621_e5</t>
  </si>
  <si>
    <t xml:space="preserve">Resumo Projetos em Andamento</t>
  </si>
  <si>
    <t xml:space="preserve">Quantidade de Projetos</t>
  </si>
  <si>
    <t xml:space="preserve">Índice de Cumprimento do Cronograma</t>
  </si>
  <si>
    <t xml:space="preserve">Indíce de Estimativa de Custo</t>
  </si>
  <si>
    <t xml:space="preserve">Projetos Encerrados</t>
  </si>
  <si>
    <t xml:space="preserve">q622_a3</t>
  </si>
  <si>
    <t xml:space="preserve">q622_a4</t>
  </si>
  <si>
    <t xml:space="preserve">Custo Final</t>
  </si>
  <si>
    <t xml:space="preserve">q622_a5</t>
  </si>
  <si>
    <t xml:space="preserve">Percentual de execução física em relação ao escopo</t>
  </si>
  <si>
    <t xml:space="preserve">q622_a6</t>
  </si>
  <si>
    <t xml:space="preserve">Projeto 2 (Se existir, marque a caixa de seleção)</t>
  </si>
  <si>
    <t xml:space="preserve">q622_b3</t>
  </si>
  <si>
    <t xml:space="preserve">q622_b4</t>
  </si>
  <si>
    <t xml:space="preserve">q622_b5</t>
  </si>
  <si>
    <t xml:space="preserve">q622_b6</t>
  </si>
  <si>
    <t xml:space="preserve">Projeto 3 (Se existir, marque a caixa de seleção)</t>
  </si>
  <si>
    <t xml:space="preserve">q622_c3</t>
  </si>
  <si>
    <t xml:space="preserve">q622_c4</t>
  </si>
  <si>
    <t xml:space="preserve">q622_c5</t>
  </si>
  <si>
    <t xml:space="preserve">q622_c6</t>
  </si>
  <si>
    <t xml:space="preserve">q622_d3</t>
  </si>
  <si>
    <t xml:space="preserve">q622_d4</t>
  </si>
  <si>
    <t xml:space="preserve">q622_d6</t>
  </si>
  <si>
    <t xml:space="preserve">q622_e3</t>
  </si>
  <si>
    <t xml:space="preserve">q622_e4</t>
  </si>
  <si>
    <t xml:space="preserve">q622_e5</t>
  </si>
  <si>
    <t xml:space="preserve">q622_e6</t>
  </si>
  <si>
    <t xml:space="preserve">Resumo Projetos Encerrados</t>
  </si>
  <si>
    <t xml:space="preserve">Índice de Execução</t>
  </si>
  <si>
    <t xml:space="preserve">Índice de Acerto do Custo</t>
  </si>
  <si>
    <t xml:space="preserve">Nota Q62</t>
  </si>
  <si>
    <t xml:space="preserve">Q63</t>
  </si>
  <si>
    <t xml:space="preserve">6.3. Com relação aos principais serviços de TI que sustentam as atividades da organização, informe:</t>
  </si>
  <si>
    <t xml:space="preserve">Serviço 1</t>
  </si>
  <si>
    <t xml:space="preserve">q63_a3</t>
  </si>
  <si>
    <t xml:space="preserve">q63_a4</t>
  </si>
  <si>
    <t xml:space="preserve">Serviço 2</t>
  </si>
  <si>
    <t xml:space="preserve">q63_b3</t>
  </si>
  <si>
    <t xml:space="preserve">q63_b4</t>
  </si>
  <si>
    <t xml:space="preserve">Serviço 3</t>
  </si>
  <si>
    <t xml:space="preserve">q63_c3</t>
  </si>
  <si>
    <t xml:space="preserve">q63_c4</t>
  </si>
  <si>
    <t xml:space="preserve">Serviço 4</t>
  </si>
  <si>
    <t xml:space="preserve">q63_d3</t>
  </si>
  <si>
    <t xml:space="preserve">q63_d4</t>
  </si>
  <si>
    <t xml:space="preserve">Serviço 5</t>
  </si>
  <si>
    <t xml:space="preserve">q63_e3</t>
  </si>
  <si>
    <t xml:space="preserve">q63_e4</t>
  </si>
  <si>
    <t xml:space="preserve">Nota Q63</t>
  </si>
  <si>
    <t xml:space="preserve">Q64</t>
  </si>
  <si>
    <t xml:space="preserve">6.4 Com relação ao rol de serviços públicos disponíveis (a exemplo daqueles constantes da Carta de Serviços ao Cidadão):
(questão não incluída no cálculo)</t>
  </si>
  <si>
    <t xml:space="preserve">Q65</t>
  </si>
  <si>
    <t xml:space="preserve">6.5 Com relação aos serviços públicos prestados sob a forma eletrônica disponíveis:</t>
  </si>
  <si>
    <t xml:space="preserve">q65_a</t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</si>
  <si>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 </t>
    </r>
    <r>
      <rPr>
        <sz val="11"/>
        <color rgb="FF000000"/>
        <rFont val="Calibri"/>
        <family val="2"/>
        <charset val="1"/>
      </rPr>
      <t xml:space="preserve">os serviços são acessíveis via internet.</t>
    </r>
  </si>
  <si>
    <t xml:space="preserve">q65_b</t>
  </si>
  <si>
    <t xml:space="preserve">b. os serviços acessíveis via internet implementam as recomendações do Modelo de Acessibilidade em Governo Eletrônico (eMAG), previstas no Programa de Governo Eletrônico Brasileiro</t>
  </si>
  <si>
    <t xml:space="preserve">q65_c</t>
  </si>
  <si>
    <t xml:space="preserve">c. Os serviços oferecidos por meio eletrônico adotam os Padrões de Interoperabilidade do Governo Eletrônico (e-PING), previstos no Programa de Governo Eletrônico Brasileiro</t>
  </si>
  <si>
    <t xml:space="preserve">q65_d</t>
  </si>
  <si>
    <t xml:space="preserve">d. os serviços acessíveis via internet observam as recomendações dos Padrões Web em Governo Eletrônico (ePWG), previstas no Programa de Governo Eletrônico Brasileiro.</t>
  </si>
  <si>
    <t xml:space="preserve">q65_e</t>
  </si>
  <si>
    <t xml:space="preserve">e. a instituição elabora, divulga e atualiza a sua Carta de Serviços ao Cidadão, conforme estabelecido no art. 11 do Decreto 6.932/2009, ou documento similar no caso de instituição que não pertença ao Poder Executivo Federal.</t>
  </si>
  <si>
    <t xml:space="preserve">q65_f</t>
  </si>
  <si>
    <t xml:space="preserve">f. os serviços públicos prestados sob a forma eletrônica são avaliados pelo usuário por meio de pesquisas periódicas de satisfação. </t>
  </si>
  <si>
    <t xml:space="preserve">q65_g</t>
  </si>
  <si>
    <t xml:space="preserve">g. os resultados das avaliações dos serviços públicos prestados sob a forma eletrônica são divulgados aos usuários. </t>
  </si>
  <si>
    <t xml:space="preserve">q65_h</t>
  </si>
  <si>
    <t xml:space="preserve">h. a organização possui perfil oficial em rede social com a finalidade de descobrir e atender às necessidades do usuário.</t>
  </si>
  <si>
    <t xml:space="preserve">q65_i - q65_m</t>
  </si>
  <si>
    <t xml:space="preserve">Nota Q65</t>
  </si>
  <si>
    <t xml:space="preserve">Resumo da Dimensão Resultados</t>
  </si>
  <si>
    <t xml:space="preserve">Resumo do iGovTI2016</t>
  </si>
  <si>
    <t xml:space="preserve">Dimensão</t>
  </si>
  <si>
    <t xml:space="preserve">1 - Liderança</t>
  </si>
  <si>
    <t xml:space="preserve">2 - Estratégias e Planos</t>
  </si>
  <si>
    <t xml:space="preserve">3 - Informações</t>
  </si>
  <si>
    <t xml:space="preserve">4 - Pessoas</t>
  </si>
  <si>
    <t xml:space="preserve">5 - Processos</t>
  </si>
  <si>
    <t xml:space="preserve">6 - Resultados</t>
  </si>
  <si>
    <t xml:space="preserve">Nota iGovTI2016</t>
  </si>
  <si>
    <t xml:space="preserve">Nível de Capacidade em Governança de TI</t>
  </si>
  <si>
    <t xml:space="preserve">Escala de resposta</t>
  </si>
  <si>
    <t xml:space="preserve">Não se aplica</t>
  </si>
  <si>
    <t xml:space="preserve">Não adota</t>
  </si>
  <si>
    <t xml:space="preserve">Iniciou plano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</si>
</sst>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0.00"/>
    <numFmt numFmtId="167" formatCode="0"/>
    <numFmt numFmtId="168" formatCode="0%"/>
    <numFmt numFmtId="169" formatCode="#,##0"/>
    <numFmt numFmtId="170" formatCode="0.00%"/>
    <numFmt numFmtId="171" formatCode="_-&quot;R$ &quot;* #,##0.00_-;&quot;-R$ &quot;* #,##0.00_-;_-&quot;R$ &quot;* \-??_-;_-@_-"/>
    <numFmt numFmtId="172" formatCode="0.0%"/>
    <numFmt numFmtId="173" formatCode="0.000000"/>
    <numFmt numFmtId="174" formatCode="_-* #,##0.00_-;\-* #,##0.00_-;_-* \-??_-;_-@_-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b val="true"/>
      <sz val="12"/>
      <color rgb="FFFF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i val="true"/>
      <sz val="11"/>
      <color rgb="FF984806"/>
      <name val="Calibri"/>
      <family val="2"/>
      <charset val="1"/>
    </font>
    <font>
      <sz val="10"/>
      <color rgb="FF000000"/>
      <name val="Arial Narrow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color rgb="FF37609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37609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CD5B5"/>
        <bgColor rgb="FFD9D9D9"/>
      </patternFill>
    </fill>
    <fill>
      <patternFill patternType="solid">
        <fgColor rgb="FFA6A6A6"/>
        <bgColor rgb="FFBFBFBF"/>
      </patternFill>
    </fill>
    <fill>
      <patternFill patternType="solid">
        <fgColor rgb="FFD9D9D9"/>
        <bgColor rgb="FFFCD5B5"/>
      </patternFill>
    </fill>
    <fill>
      <patternFill patternType="solid">
        <fgColor rgb="FFBFBFBF"/>
        <bgColor rgb="FFA6A6A6"/>
      </patternFill>
    </fill>
    <fill>
      <patternFill patternType="solid">
        <fgColor rgb="FFF2F2F2"/>
        <bgColor rgb="FFFFFFFF"/>
      </patternFill>
    </fill>
    <fill>
      <patternFill patternType="solid">
        <fgColor rgb="FF376092"/>
        <bgColor rgb="FF33339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1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3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3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2" borderId="4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5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1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2" xfId="19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11" fillId="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2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2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9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7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4" fillId="7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7" borderId="2" xfId="19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3" fillId="7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3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5" borderId="1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4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11" fillId="2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1" fillId="2" borderId="6" xfId="19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11" fillId="2" borderId="2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1" fillId="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0" xfId="19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11" fillId="2" borderId="18" xfId="19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4" fillId="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19" xfId="19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14" fillId="7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2" borderId="8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13" xfId="19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8" fillId="5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3" fillId="5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5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3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7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4" fillId="7" borderId="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7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7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3" fillId="7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2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5" borderId="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8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5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5" borderId="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6" fontId="11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1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2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2" xfId="19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4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4" fillId="0" borderId="2" xfId="19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3" fontId="4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4" fillId="0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5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3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2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9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1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7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3" fillId="7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23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3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4" fillId="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8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2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5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1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13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376092"/>
      <rgbColor rgb="FFA6A6A6"/>
      <rgbColor rgb="FF003366"/>
      <rgbColor rgb="FF339966"/>
      <rgbColor rgb="FF003300"/>
      <rgbColor rgb="FF333300"/>
      <rgbColor rgb="FF984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D1048576"/>
  <sheetViews>
    <sheetView showFormulas="false" showGridLines="true" showRowColHeaders="true" showZeros="true" rightToLeft="false" tabSelected="true" showOutlineSymbols="true" defaultGridColor="true" view="normal" topLeftCell="A155" colorId="64" zoomScale="100" zoomScaleNormal="100" zoomScalePageLayoutView="100" workbookViewId="0">
      <selection pane="topLeft" activeCell="E7" activeCellId="0" sqref="E7"/>
    </sheetView>
  </sheetViews>
  <sheetFormatPr defaultRowHeight="15.75" zeroHeight="false" outlineLevelRow="0" outlineLevelCol="0"/>
  <cols>
    <col collapsed="false" customWidth="true" hidden="false" outlineLevel="0" max="1" min="1" style="1" width="14.85"/>
    <col collapsed="false" customWidth="true" hidden="false" outlineLevel="0" max="2" min="2" style="1" width="76"/>
    <col collapsed="false" customWidth="true" hidden="false" outlineLevel="0" max="3" min="3" style="1" width="22.43"/>
    <col collapsed="false" customWidth="true" hidden="true" outlineLevel="0" max="4" min="4" style="1" width="0.57"/>
    <col collapsed="false" customWidth="true" hidden="false" outlineLevel="0" max="5" min="5" style="1" width="15"/>
    <col collapsed="false" customWidth="true" hidden="false" outlineLevel="0" max="6" min="6" style="1" width="18"/>
    <col collapsed="false" customWidth="true" hidden="false" outlineLevel="0" max="7" min="7" style="2" width="16.28"/>
    <col collapsed="false" customWidth="true" hidden="false" outlineLevel="0" max="33" min="8" style="3" width="9.14"/>
    <col collapsed="false" customWidth="true" hidden="false" outlineLevel="0" max="1025" min="34" style="4" width="9.14"/>
  </cols>
  <sheetData>
    <row r="1" customFormat="false" ht="15.75" hidden="false" customHeight="false" outlineLevel="0" collapsed="false">
      <c r="A1" s="5" t="s">
        <v>0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9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1"/>
    </row>
    <row r="3" customFormat="false" ht="48.75" hidden="false" customHeight="true" outlineLevel="0" collapsed="false">
      <c r="A3" s="12" t="s">
        <v>1</v>
      </c>
      <c r="B3" s="12"/>
      <c r="C3" s="12"/>
      <c r="D3" s="12"/>
      <c r="E3" s="12"/>
      <c r="F3" s="12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1"/>
    </row>
    <row r="4" customFormat="false" ht="26.25" hidden="false" customHeight="true" outlineLevel="0" collapsed="false">
      <c r="A4" s="15" t="s">
        <v>2</v>
      </c>
      <c r="B4" s="15"/>
      <c r="C4" s="15"/>
      <c r="D4" s="15"/>
      <c r="E4" s="15"/>
      <c r="F4" s="15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1"/>
    </row>
    <row r="5" customFormat="false" ht="24.75" hidden="false" customHeight="true" outlineLevel="0" collapsed="false">
      <c r="A5" s="16" t="s">
        <v>3</v>
      </c>
      <c r="B5" s="16"/>
      <c r="C5" s="16"/>
      <c r="D5" s="16"/>
      <c r="E5" s="16"/>
      <c r="F5" s="16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1"/>
    </row>
    <row r="6" s="25" customFormat="true" ht="15.75" hidden="false" customHeight="false" outlineLevel="0" collapsed="false">
      <c r="A6" s="17" t="s">
        <v>4</v>
      </c>
      <c r="B6" s="18" t="s">
        <v>5</v>
      </c>
      <c r="C6" s="19" t="s">
        <v>6</v>
      </c>
      <c r="D6" s="20"/>
      <c r="E6" s="20" t="s">
        <v>7</v>
      </c>
      <c r="F6" s="20" t="s">
        <v>8</v>
      </c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4"/>
    </row>
    <row r="7" s="25" customFormat="true" ht="48" hidden="false" customHeight="true" outlineLevel="0" collapsed="false">
      <c r="A7" s="26" t="s">
        <v>9</v>
      </c>
      <c r="B7" s="27" t="s">
        <v>10</v>
      </c>
      <c r="C7" s="27"/>
      <c r="D7" s="28" t="s">
        <v>11</v>
      </c>
      <c r="E7" s="29" t="n">
        <f aca="false">IF(OR(D7=2,D7=3),0,IF(D7=4,0.2,IF(D7=5,0.5,IF(D7=6,1,0))))</f>
        <v>0</v>
      </c>
      <c r="F7" s="30" t="n">
        <v>17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4"/>
    </row>
    <row r="8" s="25" customFormat="true" ht="45.75" hidden="false" customHeight="false" outlineLevel="0" collapsed="false">
      <c r="A8" s="26" t="s">
        <v>12</v>
      </c>
      <c r="B8" s="27" t="s">
        <v>13</v>
      </c>
      <c r="C8" s="27"/>
      <c r="D8" s="28" t="s">
        <v>11</v>
      </c>
      <c r="E8" s="29" t="n">
        <f aca="false">IF(OR(D8=2,D8=3),0,IF(D8=4,0.2,IF(D8=5,0.5,IF(D8=6,1,0))))</f>
        <v>0</v>
      </c>
      <c r="F8" s="30" t="n">
        <v>13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4"/>
    </row>
    <row r="9" s="25" customFormat="true" ht="39.75" hidden="false" customHeight="true" outlineLevel="0" collapsed="false">
      <c r="A9" s="26" t="s">
        <v>14</v>
      </c>
      <c r="B9" s="27" t="s">
        <v>15</v>
      </c>
      <c r="C9" s="27"/>
      <c r="D9" s="28" t="s">
        <v>11</v>
      </c>
      <c r="E9" s="29" t="n">
        <f aca="false">IF(OR(D9=2,D9=3),0,IF(D9=4,0.2,IF(D9=5,0.5,IF(D9=6,1,0))))</f>
        <v>0</v>
      </c>
      <c r="F9" s="30" t="n">
        <v>20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4"/>
    </row>
    <row r="10" s="25" customFormat="true" ht="41.25" hidden="false" customHeight="true" outlineLevel="0" collapsed="false">
      <c r="A10" s="26" t="s">
        <v>16</v>
      </c>
      <c r="B10" s="27" t="s">
        <v>17</v>
      </c>
      <c r="C10" s="27"/>
      <c r="D10" s="28" t="s">
        <v>11</v>
      </c>
      <c r="E10" s="29" t="n">
        <f aca="false">IF(OR(D10=2,D10=3),0,IF(D10=4,0.2,IF(D10=5,0.5,IF(D10=6,1,0))))</f>
        <v>0</v>
      </c>
      <c r="F10" s="30" t="n">
        <v>17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4"/>
    </row>
    <row r="11" s="25" customFormat="true" ht="40.5" hidden="false" customHeight="true" outlineLevel="0" collapsed="false">
      <c r="A11" s="26" t="s">
        <v>18</v>
      </c>
      <c r="B11" s="27" t="s">
        <v>19</v>
      </c>
      <c r="C11" s="27"/>
      <c r="D11" s="28" t="s">
        <v>20</v>
      </c>
      <c r="E11" s="29" t="n">
        <f aca="false">IF(OR(D11=2,D11=3),0,IF(D11=4,0.2,IF(D11=5,0.5,IF(D11=6,1,0))))</f>
        <v>0</v>
      </c>
      <c r="F11" s="30" t="n">
        <v>19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4"/>
    </row>
    <row r="12" s="25" customFormat="true" ht="30.75" hidden="false" customHeight="false" outlineLevel="0" collapsed="false">
      <c r="A12" s="26" t="s">
        <v>21</v>
      </c>
      <c r="B12" s="27" t="s">
        <v>22</v>
      </c>
      <c r="C12" s="27"/>
      <c r="D12" s="28" t="s">
        <v>20</v>
      </c>
      <c r="E12" s="29" t="n">
        <f aca="false">IF(OR(D12=2,D12=3),0,IF(D12=4,0.2,IF(D12=5,0.5,IF(D12=6,1,0))))</f>
        <v>0</v>
      </c>
      <c r="F12" s="30" t="n">
        <v>14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4"/>
    </row>
    <row r="13" s="25" customFormat="true" ht="16.5" hidden="false" customHeight="false" outlineLevel="0" collapsed="false">
      <c r="A13" s="33"/>
      <c r="B13" s="34" t="s">
        <v>23</v>
      </c>
      <c r="C13" s="35" t="n">
        <f aca="false">SUMPRODUCT(F7:F12,E7:E12)/F13</f>
        <v>0</v>
      </c>
      <c r="D13" s="36"/>
      <c r="E13" s="37"/>
      <c r="F13" s="38" t="n">
        <f aca="false">SUM(F7:F12)</f>
        <v>100</v>
      </c>
      <c r="G13" s="39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4"/>
    </row>
    <row r="14" s="25" customFormat="true" ht="16.5" hidden="false" customHeight="false" outlineLevel="0" collapsed="false">
      <c r="A14" s="33"/>
      <c r="B14" s="34"/>
      <c r="C14" s="41"/>
      <c r="D14" s="36"/>
      <c r="E14" s="42"/>
      <c r="F14" s="36"/>
      <c r="G14" s="39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4"/>
    </row>
    <row r="15" s="25" customFormat="true" ht="15.75" hidden="false" customHeight="false" outlineLevel="0" collapsed="false">
      <c r="A15" s="17" t="s">
        <v>24</v>
      </c>
      <c r="B15" s="18" t="s">
        <v>25</v>
      </c>
      <c r="C15" s="19" t="s">
        <v>6</v>
      </c>
      <c r="D15" s="19"/>
      <c r="E15" s="20" t="s">
        <v>7</v>
      </c>
      <c r="F15" s="20" t="s">
        <v>8</v>
      </c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4"/>
    </row>
    <row r="16" s="25" customFormat="true" ht="42" hidden="false" customHeight="true" outlineLevel="0" collapsed="false">
      <c r="A16" s="26" t="s">
        <v>26</v>
      </c>
      <c r="B16" s="27" t="s">
        <v>27</v>
      </c>
      <c r="C16" s="28"/>
      <c r="D16" s="28" t="n">
        <v>1</v>
      </c>
      <c r="E16" s="29" t="n">
        <f aca="false">IF(OR(D16=2,D16=3),0,IF(D16=4,0.2,IF(D16=5,0.5,IF(D16=6,1,0))))</f>
        <v>0</v>
      </c>
      <c r="F16" s="30" t="n">
        <v>31</v>
      </c>
      <c r="G16" s="31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4"/>
    </row>
    <row r="17" s="25" customFormat="true" ht="37.5" hidden="false" customHeight="true" outlineLevel="0" collapsed="false">
      <c r="A17" s="26" t="s">
        <v>28</v>
      </c>
      <c r="B17" s="27" t="s">
        <v>29</v>
      </c>
      <c r="C17" s="28"/>
      <c r="D17" s="28" t="n">
        <v>1</v>
      </c>
      <c r="E17" s="29" t="n">
        <f aca="false">IF(OR(D17=2,D17=3),0,IF(D17=4,0.2,IF(D17=5,0.5,IF(D17=6,1,0))))</f>
        <v>0</v>
      </c>
      <c r="F17" s="30" t="n">
        <v>19</v>
      </c>
      <c r="G17" s="31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4"/>
    </row>
    <row r="18" s="25" customFormat="true" ht="33" hidden="false" customHeight="true" outlineLevel="0" collapsed="false">
      <c r="A18" s="26" t="s">
        <v>30</v>
      </c>
      <c r="B18" s="27" t="s">
        <v>31</v>
      </c>
      <c r="C18" s="28"/>
      <c r="D18" s="28" t="n">
        <v>1</v>
      </c>
      <c r="E18" s="29" t="n">
        <f aca="false">IF(OR(D18=2,D18=3),0,IF(D18=4,0.2,IF(D18=5,0.5,IF(D18=6,1,0))))</f>
        <v>0</v>
      </c>
      <c r="F18" s="30" t="n">
        <v>24</v>
      </c>
      <c r="G18" s="3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4"/>
    </row>
    <row r="19" s="25" customFormat="true" ht="44.25" hidden="false" customHeight="true" outlineLevel="0" collapsed="false">
      <c r="A19" s="26" t="s">
        <v>32</v>
      </c>
      <c r="B19" s="27" t="s">
        <v>33</v>
      </c>
      <c r="C19" s="28"/>
      <c r="D19" s="28" t="n">
        <v>1</v>
      </c>
      <c r="E19" s="29" t="n">
        <f aca="false">IF(OR(D19=2,D19=3),0,IF(D19=4,0.2,IF(D19=5,0.5,IF(D19=6,1,0))))</f>
        <v>0</v>
      </c>
      <c r="F19" s="30" t="n">
        <v>26</v>
      </c>
      <c r="G19" s="31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4"/>
    </row>
    <row r="20" s="25" customFormat="true" ht="16.5" hidden="false" customHeight="false" outlineLevel="0" collapsed="false">
      <c r="A20" s="43"/>
      <c r="B20" s="44" t="s">
        <v>34</v>
      </c>
      <c r="C20" s="35" t="n">
        <f aca="false">SUMPRODUCT(F16:F19,E16:E19)/F20</f>
        <v>0</v>
      </c>
      <c r="D20" s="45"/>
      <c r="E20" s="46"/>
      <c r="F20" s="38" t="n">
        <f aca="false">SUM(F16:F19)</f>
        <v>100</v>
      </c>
      <c r="G20" s="39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4"/>
    </row>
    <row r="21" s="25" customFormat="true" ht="16.5" hidden="false" customHeight="false" outlineLevel="0" collapsed="false">
      <c r="A21" s="43"/>
      <c r="B21" s="44"/>
      <c r="C21" s="47"/>
      <c r="D21" s="45"/>
      <c r="E21" s="48"/>
      <c r="F21" s="45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4"/>
    </row>
    <row r="22" s="25" customFormat="true" ht="15.75" hidden="false" customHeight="false" outlineLevel="0" collapsed="false">
      <c r="A22" s="17" t="s">
        <v>35</v>
      </c>
      <c r="B22" s="18" t="s">
        <v>36</v>
      </c>
      <c r="C22" s="19" t="s">
        <v>6</v>
      </c>
      <c r="D22" s="19"/>
      <c r="E22" s="20" t="s">
        <v>7</v>
      </c>
      <c r="F22" s="20" t="s">
        <v>8</v>
      </c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4"/>
    </row>
    <row r="23" s="25" customFormat="true" ht="37.5" hidden="false" customHeight="true" outlineLevel="0" collapsed="false">
      <c r="A23" s="49" t="s">
        <v>37</v>
      </c>
      <c r="B23" s="27" t="s">
        <v>38</v>
      </c>
      <c r="C23" s="28"/>
      <c r="D23" s="28" t="n">
        <v>1</v>
      </c>
      <c r="E23" s="29" t="n">
        <f aca="false">IF(OR(D23=2,D23=3),0,IF(D23=4,0.2,IF(D23=5,0.5,IF(D23=6,1,0))))</f>
        <v>0</v>
      </c>
      <c r="F23" s="30" t="n">
        <v>20</v>
      </c>
      <c r="G23" s="3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4"/>
    </row>
    <row r="24" s="25" customFormat="true" ht="45.75" hidden="false" customHeight="false" outlineLevel="0" collapsed="false">
      <c r="A24" s="49" t="s">
        <v>39</v>
      </c>
      <c r="B24" s="27" t="s">
        <v>40</v>
      </c>
      <c r="C24" s="28"/>
      <c r="D24" s="28" t="n">
        <v>1</v>
      </c>
      <c r="E24" s="29" t="n">
        <f aca="false">IF(OR(D24=2,D24=3),0,IF(D24=4,0.2,IF(D24=5,0.5,IF(D24=6,1,0))))</f>
        <v>0</v>
      </c>
      <c r="F24" s="30" t="n">
        <v>20</v>
      </c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4"/>
    </row>
    <row r="25" s="25" customFormat="true" ht="36.75" hidden="false" customHeight="true" outlineLevel="0" collapsed="false">
      <c r="A25" s="49" t="s">
        <v>41</v>
      </c>
      <c r="B25" s="27" t="s">
        <v>42</v>
      </c>
      <c r="C25" s="28"/>
      <c r="D25" s="28" t="n">
        <v>1</v>
      </c>
      <c r="E25" s="29" t="n">
        <f aca="false">IF(OR(D25=2,D25=3),0,IF(D25=4,0.2,IF(D25=5,0.5,IF(D25=6,1,0))))</f>
        <v>0</v>
      </c>
      <c r="F25" s="30" t="n">
        <v>21</v>
      </c>
      <c r="G25" s="3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4"/>
    </row>
    <row r="26" s="25" customFormat="true" ht="35.25" hidden="false" customHeight="true" outlineLevel="0" collapsed="false">
      <c r="A26" s="49" t="s">
        <v>43</v>
      </c>
      <c r="B26" s="27" t="s">
        <v>44</v>
      </c>
      <c r="C26" s="28"/>
      <c r="D26" s="28" t="n">
        <v>1</v>
      </c>
      <c r="E26" s="29" t="n">
        <f aca="false">IF(OR(D26=2,D26=3),0,IF(D26=4,0.2,IF(D26=5,0.5,IF(D26=6,1,0))))</f>
        <v>0</v>
      </c>
      <c r="F26" s="30" t="n">
        <v>21</v>
      </c>
      <c r="G26" s="31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4"/>
    </row>
    <row r="27" s="25" customFormat="true" ht="60.75" hidden="false" customHeight="false" outlineLevel="0" collapsed="false">
      <c r="A27" s="49" t="s">
        <v>45</v>
      </c>
      <c r="B27" s="27" t="s">
        <v>46</v>
      </c>
      <c r="C27" s="50"/>
      <c r="D27" s="50" t="n">
        <v>1</v>
      </c>
      <c r="E27" s="29" t="n">
        <f aca="false">IF(OR(D27=2,D27=3),0,IF(D27=4,0.2,IF(D27=5,0.5,IF(D27=6,1,0))))</f>
        <v>0</v>
      </c>
      <c r="F27" s="51" t="n">
        <v>18</v>
      </c>
      <c r="G27" s="31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4"/>
    </row>
    <row r="28" s="25" customFormat="true" ht="16.5" hidden="false" customHeight="false" outlineLevel="0" collapsed="false">
      <c r="A28" s="43"/>
      <c r="B28" s="44" t="s">
        <v>47</v>
      </c>
      <c r="C28" s="52" t="n">
        <f aca="false">SUMPRODUCT(F23:F27,E23:E27)/F28</f>
        <v>0</v>
      </c>
      <c r="D28" s="45"/>
      <c r="E28" s="46"/>
      <c r="F28" s="38" t="n">
        <f aca="false">SUM(F23:F27)</f>
        <v>100</v>
      </c>
      <c r="G28" s="39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4"/>
    </row>
    <row r="29" s="25" customFormat="true" ht="16.5" hidden="false" customHeight="false" outlineLevel="0" collapsed="false">
      <c r="A29" s="43"/>
      <c r="B29" s="44"/>
      <c r="C29" s="47"/>
      <c r="D29" s="45"/>
      <c r="E29" s="48"/>
      <c r="F29" s="45"/>
      <c r="G29" s="39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4"/>
    </row>
    <row r="30" s="25" customFormat="true" ht="15.75" hidden="false" customHeight="false" outlineLevel="0" collapsed="false">
      <c r="A30" s="17" t="s">
        <v>48</v>
      </c>
      <c r="B30" s="18" t="s">
        <v>49</v>
      </c>
      <c r="C30" s="19" t="s">
        <v>6</v>
      </c>
      <c r="D30" s="19"/>
      <c r="E30" s="20" t="s">
        <v>7</v>
      </c>
      <c r="F30" s="20" t="s">
        <v>8</v>
      </c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4"/>
    </row>
    <row r="31" s="25" customFormat="true" ht="39" hidden="false" customHeight="true" outlineLevel="0" collapsed="false">
      <c r="A31" s="49" t="s">
        <v>50</v>
      </c>
      <c r="B31" s="27" t="s">
        <v>51</v>
      </c>
      <c r="C31" s="28"/>
      <c r="D31" s="50" t="n">
        <v>1</v>
      </c>
      <c r="E31" s="29" t="n">
        <f aca="false">IF(OR(D31=2,D31=3),0,IF(D31=4,0.2,IF(D31=5,0.5,IF(D31=6,1,0))))</f>
        <v>0</v>
      </c>
      <c r="F31" s="51" t="n">
        <v>26</v>
      </c>
      <c r="G31" s="31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4"/>
    </row>
    <row r="32" s="25" customFormat="true" ht="34.5" hidden="false" customHeight="true" outlineLevel="0" collapsed="false">
      <c r="A32" s="49" t="s">
        <v>52</v>
      </c>
      <c r="B32" s="27" t="s">
        <v>53</v>
      </c>
      <c r="C32" s="28"/>
      <c r="D32" s="50" t="n">
        <v>1</v>
      </c>
      <c r="E32" s="29" t="n">
        <f aca="false">IF(OR(D32=2,D32=3),0,IF(D32=4,0.2,IF(D32=5,0.5,IF(D32=6,1,0))))</f>
        <v>0</v>
      </c>
      <c r="F32" s="51" t="n">
        <v>27</v>
      </c>
      <c r="G32" s="31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4"/>
    </row>
    <row r="33" s="25" customFormat="true" ht="33.75" hidden="false" customHeight="true" outlineLevel="0" collapsed="false">
      <c r="A33" s="49" t="s">
        <v>54</v>
      </c>
      <c r="B33" s="27" t="s">
        <v>55</v>
      </c>
      <c r="C33" s="28"/>
      <c r="D33" s="50" t="n">
        <v>1</v>
      </c>
      <c r="E33" s="29" t="n">
        <f aca="false">IF(OR(D33=2,D33=3),0,IF(D33=4,0.2,IF(D33=5,0.5,IF(D33=6,1,0))))</f>
        <v>0</v>
      </c>
      <c r="F33" s="51" t="n">
        <v>23</v>
      </c>
      <c r="G33" s="3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4"/>
    </row>
    <row r="34" s="25" customFormat="true" ht="33.75" hidden="false" customHeight="true" outlineLevel="0" collapsed="false">
      <c r="A34" s="49" t="s">
        <v>56</v>
      </c>
      <c r="B34" s="27" t="s">
        <v>57</v>
      </c>
      <c r="C34" s="28"/>
      <c r="D34" s="50" t="n">
        <v>1</v>
      </c>
      <c r="E34" s="29" t="n">
        <f aca="false">IF(OR(D34=2,D34=3),0,IF(D34=4,0.2,IF(D34=5,0.5,IF(D34=6,1,0))))</f>
        <v>0</v>
      </c>
      <c r="F34" s="51" t="n">
        <v>24</v>
      </c>
      <c r="G34" s="31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4"/>
    </row>
    <row r="35" s="25" customFormat="true" ht="16.5" hidden="false" customHeight="false" outlineLevel="0" collapsed="false">
      <c r="A35" s="43"/>
      <c r="B35" s="44" t="s">
        <v>58</v>
      </c>
      <c r="C35" s="52" t="n">
        <f aca="false">SUMPRODUCT(F31:F34,E31:E34)/F35</f>
        <v>0</v>
      </c>
      <c r="D35" s="45"/>
      <c r="E35" s="46"/>
      <c r="F35" s="38" t="n">
        <f aca="false">SUM(F31:F34)</f>
        <v>100</v>
      </c>
      <c r="G35" s="39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4"/>
    </row>
    <row r="36" s="25" customFormat="true" ht="16.5" hidden="false" customHeight="false" outlineLevel="0" collapsed="false">
      <c r="A36" s="43"/>
      <c r="B36" s="44"/>
      <c r="C36" s="47"/>
      <c r="D36" s="45"/>
      <c r="E36" s="48"/>
      <c r="F36" s="45"/>
      <c r="G36" s="39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4"/>
    </row>
    <row r="37" s="25" customFormat="true" ht="18" hidden="false" customHeight="true" outlineLevel="0" collapsed="false">
      <c r="A37" s="17" t="s">
        <v>59</v>
      </c>
      <c r="B37" s="18" t="s">
        <v>60</v>
      </c>
      <c r="C37" s="19" t="s">
        <v>6</v>
      </c>
      <c r="D37" s="19"/>
      <c r="E37" s="20" t="s">
        <v>7</v>
      </c>
      <c r="F37" s="19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4"/>
    </row>
    <row r="38" s="25" customFormat="true" ht="30.75" hidden="false" customHeight="false" outlineLevel="0" collapsed="false">
      <c r="A38" s="49" t="s">
        <v>61</v>
      </c>
      <c r="B38" s="27" t="s">
        <v>62</v>
      </c>
      <c r="C38" s="28"/>
      <c r="D38" s="50" t="n">
        <v>1</v>
      </c>
      <c r="E38" s="29" t="n">
        <f aca="false">IF(OR(D38=2,D38=3),0,IF(D38=4,0.2,IF(D38=5,0.5,IF(D38=6,1,0))))</f>
        <v>0</v>
      </c>
      <c r="F38" s="51" t="n">
        <v>21</v>
      </c>
      <c r="G38" s="3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4"/>
    </row>
    <row r="39" s="25" customFormat="true" ht="30.75" hidden="false" customHeight="false" outlineLevel="0" collapsed="false">
      <c r="A39" s="49" t="s">
        <v>63</v>
      </c>
      <c r="B39" s="27" t="s">
        <v>64</v>
      </c>
      <c r="C39" s="28"/>
      <c r="D39" s="50" t="n">
        <v>1</v>
      </c>
      <c r="E39" s="29" t="n">
        <f aca="false">IF(OR(D39=2,D39=3),0,IF(D39=4,0.2,IF(D39=5,0.5,IF(D39=6,1,0))))</f>
        <v>0</v>
      </c>
      <c r="F39" s="51" t="n">
        <v>20</v>
      </c>
      <c r="G39" s="31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4"/>
    </row>
    <row r="40" s="25" customFormat="true" ht="30.75" hidden="false" customHeight="false" outlineLevel="0" collapsed="false">
      <c r="A40" s="49" t="s">
        <v>65</v>
      </c>
      <c r="B40" s="27" t="s">
        <v>66</v>
      </c>
      <c r="C40" s="28"/>
      <c r="D40" s="50" t="n">
        <v>1</v>
      </c>
      <c r="E40" s="29" t="n">
        <f aca="false">IF(OR(D40=2,D40=3),0,IF(D40=4,0.2,IF(D40=5,0.5,IF(D40=6,1,0))))</f>
        <v>0</v>
      </c>
      <c r="F40" s="51" t="n">
        <v>21</v>
      </c>
      <c r="G40" s="31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4"/>
    </row>
    <row r="41" s="25" customFormat="true" ht="30.75" hidden="false" customHeight="false" outlineLevel="0" collapsed="false">
      <c r="A41" s="49" t="s">
        <v>67</v>
      </c>
      <c r="B41" s="27" t="s">
        <v>68</v>
      </c>
      <c r="C41" s="28"/>
      <c r="D41" s="50" t="n">
        <v>1</v>
      </c>
      <c r="E41" s="29" t="n">
        <f aca="false">IF(OR(D41=2,D41=3),0,IF(D41=4,0.2,IF(D41=5,0.5,IF(D41=6,1,0))))</f>
        <v>0</v>
      </c>
      <c r="F41" s="51" t="n">
        <v>20</v>
      </c>
      <c r="G41" s="31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4"/>
    </row>
    <row r="42" s="25" customFormat="true" ht="30.75" hidden="false" customHeight="false" outlineLevel="0" collapsed="false">
      <c r="A42" s="49" t="s">
        <v>69</v>
      </c>
      <c r="B42" s="27" t="s">
        <v>70</v>
      </c>
      <c r="C42" s="28"/>
      <c r="D42" s="50" t="n">
        <v>1</v>
      </c>
      <c r="E42" s="29" t="n">
        <f aca="false">IF(OR(D42=2,D42=3),0,IF(D42=4,0.2,IF(D42=5,0.5,IF(D42=6,1,0))))</f>
        <v>0</v>
      </c>
      <c r="F42" s="51" t="n">
        <v>18</v>
      </c>
      <c r="G42" s="31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4"/>
    </row>
    <row r="43" s="25" customFormat="true" ht="16.5" hidden="false" customHeight="false" outlineLevel="0" collapsed="false">
      <c r="A43" s="43"/>
      <c r="B43" s="44" t="s">
        <v>71</v>
      </c>
      <c r="C43" s="52" t="n">
        <f aca="false">SUMPRODUCT(F38:F42,E38:E42)/F43</f>
        <v>0</v>
      </c>
      <c r="D43" s="45"/>
      <c r="E43" s="46"/>
      <c r="F43" s="38" t="n">
        <f aca="false">SUM(F38:F42)</f>
        <v>100</v>
      </c>
      <c r="G43" s="39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4"/>
    </row>
    <row r="44" s="25" customFormat="true" ht="16.5" hidden="false" customHeight="false" outlineLevel="0" collapsed="false">
      <c r="A44" s="43"/>
      <c r="B44" s="44"/>
      <c r="C44" s="47"/>
      <c r="D44" s="45"/>
      <c r="E44" s="48"/>
      <c r="F44" s="45"/>
      <c r="G44" s="39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4"/>
    </row>
    <row r="45" s="25" customFormat="true" ht="21.75" hidden="false" customHeight="true" outlineLevel="0" collapsed="false">
      <c r="A45" s="17" t="s">
        <v>72</v>
      </c>
      <c r="B45" s="18" t="s">
        <v>73</v>
      </c>
      <c r="C45" s="19" t="s">
        <v>6</v>
      </c>
      <c r="D45" s="19"/>
      <c r="E45" s="20" t="s">
        <v>7</v>
      </c>
      <c r="F45" s="20" t="s">
        <v>8</v>
      </c>
      <c r="G45" s="31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4"/>
    </row>
    <row r="46" s="25" customFormat="true" ht="30.75" hidden="false" customHeight="false" outlineLevel="0" collapsed="false">
      <c r="A46" s="49" t="s">
        <v>74</v>
      </c>
      <c r="B46" s="27" t="s">
        <v>75</v>
      </c>
      <c r="C46" s="28"/>
      <c r="D46" s="50" t="n">
        <v>1</v>
      </c>
      <c r="E46" s="29" t="n">
        <f aca="false">IF(OR(D46=2,D46=3),0,IF(D46=4,0.2,IF(D46=5,0.5,IF(D46=6,1,0))))</f>
        <v>0</v>
      </c>
      <c r="F46" s="51" t="n">
        <v>19</v>
      </c>
      <c r="G46" s="39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4"/>
    </row>
    <row r="47" s="25" customFormat="true" ht="30.75" hidden="false" customHeight="true" outlineLevel="0" collapsed="false">
      <c r="A47" s="49" t="s">
        <v>76</v>
      </c>
      <c r="B47" s="27" t="s">
        <v>77</v>
      </c>
      <c r="C47" s="28"/>
      <c r="D47" s="50" t="n">
        <v>1</v>
      </c>
      <c r="E47" s="29" t="n">
        <f aca="false">IF(OR(D47=2,D47=3),0,IF(D47=4,0.2,IF(D47=5,0.5,IF(D47=6,1,0))))</f>
        <v>0</v>
      </c>
      <c r="F47" s="51" t="n">
        <v>21</v>
      </c>
      <c r="G47" s="39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4"/>
    </row>
    <row r="48" s="25" customFormat="true" ht="28.5" hidden="false" customHeight="true" outlineLevel="0" collapsed="false">
      <c r="A48" s="49" t="s">
        <v>78</v>
      </c>
      <c r="B48" s="27" t="s">
        <v>79</v>
      </c>
      <c r="C48" s="28"/>
      <c r="D48" s="50" t="n">
        <v>1</v>
      </c>
      <c r="E48" s="29" t="n">
        <f aca="false">IF(OR(D48=2,D48=3),0,IF(D48=4,0.2,IF(D48=5,0.5,IF(D48=6,1,0))))</f>
        <v>0</v>
      </c>
      <c r="F48" s="51" t="n">
        <v>19</v>
      </c>
      <c r="G48" s="39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4"/>
    </row>
    <row r="49" s="25" customFormat="true" ht="33.75" hidden="false" customHeight="true" outlineLevel="0" collapsed="false">
      <c r="A49" s="49" t="s">
        <v>80</v>
      </c>
      <c r="B49" s="27" t="s">
        <v>81</v>
      </c>
      <c r="C49" s="28"/>
      <c r="D49" s="50" t="n">
        <v>1</v>
      </c>
      <c r="E49" s="29" t="n">
        <f aca="false">IF(OR(D49=2,D49=3),0,IF(D49=4,0.2,IF(D49=5,0.5,IF(D49=6,1,0))))</f>
        <v>0</v>
      </c>
      <c r="F49" s="51" t="n">
        <v>21</v>
      </c>
      <c r="G49" s="39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4"/>
    </row>
    <row r="50" s="25" customFormat="true" ht="30" hidden="false" customHeight="true" outlineLevel="0" collapsed="false">
      <c r="A50" s="49" t="s">
        <v>82</v>
      </c>
      <c r="B50" s="27" t="s">
        <v>83</v>
      </c>
      <c r="C50" s="28"/>
      <c r="D50" s="50" t="n">
        <v>1</v>
      </c>
      <c r="E50" s="29" t="n">
        <f aca="false">IF(OR(D50=2,D50=3),0,IF(D50=4,0.2,IF(D50=5,0.5,IF(D50=6,1,0))))</f>
        <v>0</v>
      </c>
      <c r="F50" s="51" t="n">
        <v>20</v>
      </c>
      <c r="G50" s="39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4"/>
    </row>
    <row r="51" s="25" customFormat="true" ht="16.5" hidden="false" customHeight="false" outlineLevel="0" collapsed="false">
      <c r="A51" s="43"/>
      <c r="B51" s="44" t="s">
        <v>84</v>
      </c>
      <c r="C51" s="52" t="n">
        <f aca="false">SUMPRODUCT(F46:F50,E46:E50)/F51</f>
        <v>0</v>
      </c>
      <c r="D51" s="45"/>
      <c r="E51" s="46"/>
      <c r="F51" s="53" t="n">
        <f aca="false">SUM(F46:F50)</f>
        <v>100</v>
      </c>
      <c r="G51" s="39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4"/>
    </row>
    <row r="52" s="25" customFormat="true" ht="16.5" hidden="false" customHeight="false" outlineLevel="0" collapsed="false">
      <c r="A52" s="49"/>
      <c r="B52" s="54"/>
      <c r="C52" s="28"/>
      <c r="D52" s="50"/>
      <c r="E52" s="55"/>
      <c r="F52" s="50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4"/>
    </row>
    <row r="53" s="25" customFormat="true" ht="16.5" hidden="false" customHeight="false" outlineLevel="0" collapsed="false">
      <c r="A53" s="43"/>
      <c r="B53" s="44"/>
      <c r="C53" s="47" t="s">
        <v>85</v>
      </c>
      <c r="D53" s="45"/>
      <c r="E53" s="48"/>
      <c r="F53" s="45"/>
      <c r="G53" s="39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4"/>
    </row>
    <row r="54" s="25" customFormat="true" ht="21.75" hidden="false" customHeight="true" outlineLevel="0" collapsed="false">
      <c r="A54" s="17" t="s">
        <v>86</v>
      </c>
      <c r="B54" s="18" t="s">
        <v>87</v>
      </c>
      <c r="C54" s="19" t="s">
        <v>6</v>
      </c>
      <c r="D54" s="19"/>
      <c r="E54" s="20" t="s">
        <v>7</v>
      </c>
      <c r="F54" s="20" t="s">
        <v>8</v>
      </c>
      <c r="G54" s="39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4"/>
    </row>
    <row r="55" s="25" customFormat="true" ht="30.75" hidden="false" customHeight="false" outlineLevel="0" collapsed="false">
      <c r="A55" s="49" t="s">
        <v>88</v>
      </c>
      <c r="B55" s="27" t="s">
        <v>89</v>
      </c>
      <c r="C55" s="28"/>
      <c r="D55" s="50" t="n">
        <v>1</v>
      </c>
      <c r="E55" s="29" t="n">
        <f aca="false">IF(OR(D55=2,D55=3),0,IF(D55=4,0.2,IF(D55=5,0.5,IF(D55=6,1,0))))</f>
        <v>0</v>
      </c>
      <c r="F55" s="51" t="n">
        <v>19</v>
      </c>
      <c r="G55" s="39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4"/>
    </row>
    <row r="56" s="25" customFormat="true" ht="29.25" hidden="false" customHeight="true" outlineLevel="0" collapsed="false">
      <c r="A56" s="49" t="s">
        <v>90</v>
      </c>
      <c r="B56" s="27" t="s">
        <v>91</v>
      </c>
      <c r="C56" s="28"/>
      <c r="D56" s="50" t="n">
        <v>1</v>
      </c>
      <c r="E56" s="29" t="n">
        <f aca="false">IF(OR(D56=2,D56=3),0,IF(D56=4,0.2,IF(D56=5,0.5,IF(D56=6,1,0))))</f>
        <v>0</v>
      </c>
      <c r="F56" s="51" t="n">
        <v>16</v>
      </c>
      <c r="G56" s="39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4"/>
    </row>
    <row r="57" s="25" customFormat="true" ht="30.75" hidden="false" customHeight="false" outlineLevel="0" collapsed="false">
      <c r="A57" s="49" t="s">
        <v>92</v>
      </c>
      <c r="B57" s="27" t="s">
        <v>93</v>
      </c>
      <c r="C57" s="28"/>
      <c r="D57" s="50" t="n">
        <v>1</v>
      </c>
      <c r="E57" s="29" t="n">
        <f aca="false">IF(OR(D57=2,D57=3),0,IF(D57=4,0.2,IF(D57=5,0.5,IF(D57=6,1,0))))</f>
        <v>0</v>
      </c>
      <c r="F57" s="51" t="n">
        <v>17</v>
      </c>
      <c r="G57" s="39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4"/>
    </row>
    <row r="58" s="25" customFormat="true" ht="31.5" hidden="false" customHeight="true" outlineLevel="0" collapsed="false">
      <c r="A58" s="49" t="s">
        <v>94</v>
      </c>
      <c r="B58" s="27" t="s">
        <v>95</v>
      </c>
      <c r="C58" s="28"/>
      <c r="D58" s="50" t="n">
        <v>1</v>
      </c>
      <c r="E58" s="29" t="n">
        <f aca="false">IF(OR(D58=2,D58=3),0,IF(D58=4,0.2,IF(D58=5,0.5,IF(D58=6,1,0))))</f>
        <v>0</v>
      </c>
      <c r="F58" s="51" t="n">
        <v>19</v>
      </c>
      <c r="G58" s="39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4"/>
    </row>
    <row r="59" s="25" customFormat="true" ht="32.25" hidden="false" customHeight="true" outlineLevel="0" collapsed="false">
      <c r="A59" s="49" t="s">
        <v>96</v>
      </c>
      <c r="B59" s="27" t="s">
        <v>97</v>
      </c>
      <c r="C59" s="28"/>
      <c r="D59" s="50" t="n">
        <v>1</v>
      </c>
      <c r="E59" s="29" t="n">
        <f aca="false">IF(OR(D59=2,D59=3),0,IF(D59=4,0.2,IF(D59=5,0.5,IF(D59=6,1,0))))</f>
        <v>0</v>
      </c>
      <c r="F59" s="51" t="n">
        <v>17</v>
      </c>
      <c r="G59" s="31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4"/>
    </row>
    <row r="60" s="25" customFormat="true" ht="33.75" hidden="false" customHeight="true" outlineLevel="0" collapsed="false">
      <c r="A60" s="49" t="s">
        <v>98</v>
      </c>
      <c r="B60" s="27" t="s">
        <v>99</v>
      </c>
      <c r="C60" s="28"/>
      <c r="D60" s="50" t="n">
        <v>1</v>
      </c>
      <c r="E60" s="29" t="n">
        <f aca="false">IF(OR(D60=2,D60=3),0,IF(D60=4,0.2,IF(D60=5,0.5,IF(D60=6,1,0))))</f>
        <v>0</v>
      </c>
      <c r="F60" s="51" t="n">
        <v>12</v>
      </c>
      <c r="G60" s="31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4"/>
    </row>
    <row r="61" s="25" customFormat="true" ht="25.5" hidden="false" customHeight="true" outlineLevel="0" collapsed="false">
      <c r="A61" s="43"/>
      <c r="B61" s="44" t="s">
        <v>100</v>
      </c>
      <c r="C61" s="52" t="n">
        <f aca="false">SUMPRODUCT(F55:F60,E55:E60)/F61</f>
        <v>0</v>
      </c>
      <c r="D61" s="45"/>
      <c r="E61" s="46"/>
      <c r="F61" s="53" t="n">
        <f aca="false">SUM(F55:F60)</f>
        <v>100</v>
      </c>
      <c r="G61" s="21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4"/>
    </row>
    <row r="62" s="25" customFormat="true" ht="25.5" hidden="false" customHeight="true" outlineLevel="0" collapsed="false">
      <c r="A62" s="56"/>
      <c r="B62" s="57"/>
      <c r="C62" s="57"/>
      <c r="D62" s="57"/>
      <c r="E62" s="57"/>
      <c r="F62" s="58"/>
      <c r="G62" s="31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4"/>
    </row>
    <row r="63" s="25" customFormat="true" ht="21.75" hidden="false" customHeight="true" outlineLevel="0" collapsed="false">
      <c r="A63" s="56"/>
      <c r="B63" s="59" t="s">
        <v>101</v>
      </c>
      <c r="C63" s="59"/>
      <c r="D63" s="59"/>
      <c r="E63" s="59"/>
      <c r="F63" s="58"/>
      <c r="G63" s="31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4"/>
    </row>
    <row r="64" s="25" customFormat="true" ht="27" hidden="false" customHeight="true" outlineLevel="0" collapsed="false">
      <c r="A64" s="56"/>
      <c r="B64" s="60" t="s">
        <v>102</v>
      </c>
      <c r="C64" s="61" t="s">
        <v>103</v>
      </c>
      <c r="D64" s="62"/>
      <c r="E64" s="61" t="s">
        <v>8</v>
      </c>
      <c r="F64" s="58"/>
      <c r="G64" s="31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4"/>
    </row>
    <row r="65" s="25" customFormat="true" ht="16.5" hidden="false" customHeight="false" outlineLevel="0" collapsed="false">
      <c r="A65" s="56"/>
      <c r="B65" s="63" t="s">
        <v>4</v>
      </c>
      <c r="C65" s="64" t="n">
        <f aca="false">C13</f>
        <v>0</v>
      </c>
      <c r="D65" s="65"/>
      <c r="E65" s="66" t="n">
        <v>15</v>
      </c>
      <c r="F65" s="58"/>
      <c r="G65" s="31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4"/>
    </row>
    <row r="66" s="25" customFormat="true" ht="16.5" hidden="false" customHeight="false" outlineLevel="0" collapsed="false">
      <c r="A66" s="56"/>
      <c r="B66" s="63" t="s">
        <v>24</v>
      </c>
      <c r="C66" s="64" t="n">
        <f aca="false">C20</f>
        <v>0</v>
      </c>
      <c r="D66" s="65"/>
      <c r="E66" s="66" t="n">
        <v>14</v>
      </c>
      <c r="F66" s="58"/>
      <c r="G66" s="31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4"/>
    </row>
    <row r="67" s="25" customFormat="true" ht="16.5" hidden="false" customHeight="false" outlineLevel="0" collapsed="false">
      <c r="A67" s="56"/>
      <c r="B67" s="63" t="s">
        <v>35</v>
      </c>
      <c r="C67" s="64" t="n">
        <f aca="false">C28</f>
        <v>0</v>
      </c>
      <c r="D67" s="65"/>
      <c r="E67" s="66" t="n">
        <v>17</v>
      </c>
      <c r="F67" s="58"/>
      <c r="G67" s="39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4"/>
    </row>
    <row r="68" s="25" customFormat="true" ht="16.5" hidden="false" customHeight="false" outlineLevel="0" collapsed="false">
      <c r="A68" s="56"/>
      <c r="B68" s="63" t="s">
        <v>48</v>
      </c>
      <c r="C68" s="64" t="n">
        <f aca="false">C35</f>
        <v>0</v>
      </c>
      <c r="D68" s="65"/>
      <c r="E68" s="66" t="n">
        <v>14</v>
      </c>
      <c r="F68" s="58"/>
      <c r="G68" s="39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4"/>
    </row>
    <row r="69" s="25" customFormat="true" ht="16.5" hidden="false" customHeight="false" outlineLevel="0" collapsed="false">
      <c r="A69" s="56"/>
      <c r="B69" s="63" t="s">
        <v>59</v>
      </c>
      <c r="C69" s="67" t="n">
        <f aca="false">C43</f>
        <v>0</v>
      </c>
      <c r="D69" s="65"/>
      <c r="E69" s="66" t="n">
        <v>14</v>
      </c>
      <c r="F69" s="58"/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4"/>
    </row>
    <row r="70" s="25" customFormat="true" ht="16.5" hidden="false" customHeight="false" outlineLevel="0" collapsed="false">
      <c r="A70" s="56"/>
      <c r="B70" s="63" t="s">
        <v>72</v>
      </c>
      <c r="C70" s="67" t="n">
        <f aca="false">C51</f>
        <v>0</v>
      </c>
      <c r="D70" s="65"/>
      <c r="E70" s="66" t="n">
        <v>16</v>
      </c>
      <c r="F70" s="58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4"/>
    </row>
    <row r="71" s="25" customFormat="true" ht="18.75" hidden="false" customHeight="true" outlineLevel="0" collapsed="false">
      <c r="A71" s="56"/>
      <c r="B71" s="63" t="s">
        <v>86</v>
      </c>
      <c r="C71" s="64" t="n">
        <f aca="false">C61</f>
        <v>0</v>
      </c>
      <c r="D71" s="65"/>
      <c r="E71" s="66" t="n">
        <v>10</v>
      </c>
      <c r="F71" s="58"/>
      <c r="G71" s="31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4"/>
    </row>
    <row r="72" s="25" customFormat="true" ht="16.5" hidden="false" customHeight="true" outlineLevel="0" collapsed="false">
      <c r="A72" s="56"/>
      <c r="B72" s="68" t="s">
        <v>104</v>
      </c>
      <c r="C72" s="69" t="n">
        <f aca="false">SUMPRODUCT(C65:C71,E65:E71)/SUM(E65:E71)</f>
        <v>0</v>
      </c>
      <c r="D72" s="69"/>
      <c r="E72" s="69"/>
      <c r="F72" s="58"/>
      <c r="G72" s="31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4"/>
    </row>
    <row r="73" s="25" customFormat="true" ht="21.75" hidden="false" customHeight="true" outlineLevel="0" collapsed="false">
      <c r="A73" s="56"/>
      <c r="B73" s="57"/>
      <c r="C73" s="57"/>
      <c r="D73" s="57"/>
      <c r="E73" s="57"/>
      <c r="F73" s="58"/>
      <c r="G73" s="31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4"/>
    </row>
    <row r="74" s="25" customFormat="true" ht="16.5" hidden="false" customHeight="false" outlineLevel="0" collapsed="false">
      <c r="A74" s="70" t="s">
        <v>105</v>
      </c>
      <c r="B74" s="70"/>
      <c r="C74" s="70"/>
      <c r="D74" s="70"/>
      <c r="E74" s="70"/>
      <c r="F74" s="70"/>
      <c r="G74" s="31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4"/>
    </row>
    <row r="75" s="25" customFormat="true" ht="21.75" hidden="false" customHeight="true" outlineLevel="0" collapsed="false">
      <c r="A75" s="17" t="s">
        <v>106</v>
      </c>
      <c r="B75" s="71" t="s">
        <v>107</v>
      </c>
      <c r="C75" s="19" t="s">
        <v>6</v>
      </c>
      <c r="D75" s="19"/>
      <c r="E75" s="19" t="s">
        <v>7</v>
      </c>
      <c r="F75" s="20" t="s">
        <v>8</v>
      </c>
      <c r="G75" s="31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4"/>
    </row>
    <row r="76" s="25" customFormat="true" ht="15.75" hidden="false" customHeight="false" outlineLevel="0" collapsed="false">
      <c r="A76" s="72"/>
      <c r="B76" s="73" t="s">
        <v>108</v>
      </c>
      <c r="C76" s="74"/>
      <c r="D76" s="75"/>
      <c r="E76" s="28"/>
      <c r="F76" s="28"/>
      <c r="G76" s="31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4"/>
    </row>
    <row r="77" s="25" customFormat="true" ht="42" hidden="false" customHeight="true" outlineLevel="0" collapsed="false">
      <c r="A77" s="72" t="s">
        <v>109</v>
      </c>
      <c r="B77" s="76" t="s">
        <v>110</v>
      </c>
      <c r="C77" s="74"/>
      <c r="D77" s="75" t="n">
        <v>1</v>
      </c>
      <c r="E77" s="29" t="n">
        <f aca="false">IF(OR(D77=2,D77=3),0,IF(D77=4,0.2,IF(D77=5,0.5,IF(D77=6,1,0))))</f>
        <v>0</v>
      </c>
      <c r="F77" s="30" t="n">
        <v>25</v>
      </c>
      <c r="G77" s="31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4"/>
    </row>
    <row r="78" s="25" customFormat="true" ht="30.75" hidden="false" customHeight="false" outlineLevel="0" collapsed="false">
      <c r="A78" s="72" t="s">
        <v>111</v>
      </c>
      <c r="B78" s="76" t="s">
        <v>112</v>
      </c>
      <c r="C78" s="74"/>
      <c r="D78" s="75" t="n">
        <v>1</v>
      </c>
      <c r="E78" s="29" t="n">
        <f aca="false">IF(OR(D78=2,D78=3),0,IF(D78=4,0.2,IF(D78=5,0.5,IF(D78=6,1,0))))</f>
        <v>0</v>
      </c>
      <c r="F78" s="30" t="n">
        <v>25</v>
      </c>
      <c r="G78" s="31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4"/>
    </row>
    <row r="79" s="25" customFormat="true" ht="30.75" hidden="false" customHeight="false" outlineLevel="0" collapsed="false">
      <c r="A79" s="72" t="s">
        <v>113</v>
      </c>
      <c r="B79" s="76" t="s">
        <v>114</v>
      </c>
      <c r="C79" s="74"/>
      <c r="D79" s="75" t="n">
        <v>1</v>
      </c>
      <c r="E79" s="29" t="n">
        <f aca="false">IF(OR(D79=2,D79=3),0,IF(D79=4,0.2,IF(D79=5,0.5,IF(D79=6,1,0))))</f>
        <v>0</v>
      </c>
      <c r="F79" s="30" t="n">
        <v>28</v>
      </c>
      <c r="G79" s="31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4"/>
    </row>
    <row r="80" s="25" customFormat="true" ht="30.75" hidden="false" customHeight="false" outlineLevel="0" collapsed="false">
      <c r="A80" s="72" t="s">
        <v>115</v>
      </c>
      <c r="B80" s="76" t="s">
        <v>116</v>
      </c>
      <c r="C80" s="74"/>
      <c r="D80" s="75" t="n">
        <v>1</v>
      </c>
      <c r="E80" s="29" t="n">
        <f aca="false">IF(OR(D80=2,D80=3),0,IF(D80=4,0.2,IF(D80=5,0.5,IF(D80=6,1,0))))</f>
        <v>0</v>
      </c>
      <c r="F80" s="30" t="n">
        <v>22</v>
      </c>
      <c r="G80" s="31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4"/>
    </row>
    <row r="81" s="25" customFormat="true" ht="15.75" hidden="false" customHeight="false" outlineLevel="0" collapsed="false">
      <c r="A81" s="72"/>
      <c r="B81" s="76"/>
      <c r="C81" s="74"/>
      <c r="D81" s="75"/>
      <c r="E81" s="29"/>
      <c r="F81" s="30" t="n">
        <f aca="false">SUM(F77:F80)</f>
        <v>100</v>
      </c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4"/>
    </row>
    <row r="82" s="25" customFormat="true" ht="15.75" hidden="false" customHeight="false" outlineLevel="0" collapsed="false">
      <c r="A82" s="72"/>
      <c r="B82" s="73" t="s">
        <v>117</v>
      </c>
      <c r="C82" s="74"/>
      <c r="D82" s="75"/>
      <c r="E82" s="30"/>
      <c r="F82" s="30"/>
      <c r="G82" s="31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4"/>
    </row>
    <row r="83" s="25" customFormat="true" ht="35.25" hidden="false" customHeight="true" outlineLevel="0" collapsed="false">
      <c r="A83" s="77" t="s">
        <v>118</v>
      </c>
      <c r="B83" s="76" t="s">
        <v>119</v>
      </c>
      <c r="C83" s="74"/>
      <c r="D83" s="78" t="n">
        <v>1</v>
      </c>
      <c r="E83" s="29" t="n">
        <f aca="false">IF(OR(D83=2,D83=3),0,IF(D83=4,0.2,IF(D83=5,0.5,IF(D83=6,1,0))))</f>
        <v>0</v>
      </c>
      <c r="F83" s="51" t="n">
        <v>18</v>
      </c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4"/>
    </row>
    <row r="84" s="25" customFormat="true" ht="45.75" hidden="false" customHeight="false" outlineLevel="0" collapsed="false">
      <c r="A84" s="72" t="s">
        <v>120</v>
      </c>
      <c r="B84" s="76" t="s">
        <v>121</v>
      </c>
      <c r="C84" s="79"/>
      <c r="D84" s="50" t="n">
        <v>1</v>
      </c>
      <c r="E84" s="29" t="n">
        <f aca="false">IF(OR(D84=2,D84=3),0,IF(D84=4,0.2,IF(D84=5,0.5,IF(D84=6,1,0))))</f>
        <v>0</v>
      </c>
      <c r="F84" s="51" t="n">
        <v>16</v>
      </c>
      <c r="G84" s="39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4"/>
    </row>
    <row r="85" s="25" customFormat="true" ht="34.5" hidden="false" customHeight="true" outlineLevel="0" collapsed="false">
      <c r="A85" s="72" t="s">
        <v>122</v>
      </c>
      <c r="B85" s="80" t="s">
        <v>123</v>
      </c>
      <c r="C85" s="79"/>
      <c r="D85" s="50" t="n">
        <v>1</v>
      </c>
      <c r="E85" s="29" t="n">
        <f aca="false">IF(OR(D85=2,D85=3),0,IF(D85=4,0.2,IF(D85=5,0.5,IF(D85=6,1,0))))</f>
        <v>0</v>
      </c>
      <c r="F85" s="51" t="n">
        <v>17</v>
      </c>
      <c r="G85" s="39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4"/>
    </row>
    <row r="86" s="25" customFormat="true" ht="47.25" hidden="false" customHeight="true" outlineLevel="0" collapsed="false">
      <c r="A86" s="72" t="s">
        <v>124</v>
      </c>
      <c r="B86" s="76" t="s">
        <v>125</v>
      </c>
      <c r="C86" s="79"/>
      <c r="D86" s="50" t="n">
        <v>1</v>
      </c>
      <c r="E86" s="29" t="n">
        <f aca="false">IF(OR(D86=2,D86=3),0,IF(D86=4,0.2,IF(D86=5,0.5,IF(D86=6,1,0))))</f>
        <v>0</v>
      </c>
      <c r="F86" s="51" t="n">
        <v>22</v>
      </c>
      <c r="G86" s="2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4"/>
    </row>
    <row r="87" s="25" customFormat="true" ht="45.75" hidden="false" customHeight="false" outlineLevel="0" collapsed="false">
      <c r="A87" s="81" t="s">
        <v>126</v>
      </c>
      <c r="B87" s="76" t="s">
        <v>127</v>
      </c>
      <c r="C87" s="79"/>
      <c r="D87" s="50" t="n">
        <v>1</v>
      </c>
      <c r="E87" s="29" t="n">
        <f aca="false">IF(OR(D87=2,D87=3),0,IF(D87=4,0.2,IF(D87=5,0.5,IF(D87=6,1,0))))</f>
        <v>0</v>
      </c>
      <c r="F87" s="51" t="n">
        <v>24</v>
      </c>
      <c r="G87" s="31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4"/>
    </row>
    <row r="88" s="25" customFormat="true" ht="30.75" hidden="false" customHeight="false" outlineLevel="0" collapsed="false">
      <c r="A88" s="72" t="s">
        <v>128</v>
      </c>
      <c r="B88" s="76" t="s">
        <v>129</v>
      </c>
      <c r="C88" s="79"/>
      <c r="D88" s="50" t="n">
        <v>1</v>
      </c>
      <c r="E88" s="29" t="n">
        <f aca="false">IF(OR(D88=2,D88=3),0,IF(D88=4,0.2,IF(D88=5,0.5,IF(D88=6,1,0))))</f>
        <v>0</v>
      </c>
      <c r="F88" s="51" t="n">
        <v>3</v>
      </c>
      <c r="G88" s="31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4"/>
    </row>
    <row r="89" s="25" customFormat="true" ht="15.75" hidden="false" customHeight="false" outlineLevel="0" collapsed="false">
      <c r="A89" s="72"/>
      <c r="B89" s="82"/>
      <c r="C89" s="79"/>
      <c r="D89" s="50"/>
      <c r="E89" s="51"/>
      <c r="F89" s="51" t="n">
        <f aca="false">SUM(F83:F88)</f>
        <v>100</v>
      </c>
      <c r="G89" s="31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4"/>
    </row>
    <row r="90" s="25" customFormat="true" ht="21" hidden="false" customHeight="true" outlineLevel="0" collapsed="false">
      <c r="A90" s="83"/>
      <c r="B90" s="84" t="s">
        <v>130</v>
      </c>
      <c r="C90" s="52" t="n">
        <f aca="false">(SUMPRODUCT(F77:F80,E77:E80)/F81+SUMPRODUCT(F83:F88,E83:E88)/F89)/2</f>
        <v>0</v>
      </c>
      <c r="D90" s="45"/>
      <c r="E90" s="45"/>
      <c r="F90" s="45"/>
      <c r="G90" s="31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4"/>
    </row>
    <row r="91" s="25" customFormat="true" ht="21.75" hidden="false" customHeight="true" outlineLevel="0" collapsed="false">
      <c r="A91" s="83"/>
      <c r="B91" s="44"/>
      <c r="C91" s="47"/>
      <c r="D91" s="45"/>
      <c r="E91" s="45"/>
      <c r="F91" s="45"/>
      <c r="G91" s="31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4"/>
    </row>
    <row r="92" s="25" customFormat="true" ht="24" hidden="false" customHeight="true" outlineLevel="0" collapsed="false">
      <c r="A92" s="17" t="s">
        <v>131</v>
      </c>
      <c r="B92" s="18" t="s">
        <v>132</v>
      </c>
      <c r="C92" s="19" t="s">
        <v>6</v>
      </c>
      <c r="D92" s="19"/>
      <c r="E92" s="19" t="s">
        <v>7</v>
      </c>
      <c r="F92" s="20" t="s">
        <v>8</v>
      </c>
      <c r="G92" s="31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4"/>
    </row>
    <row r="93" s="25" customFormat="true" ht="15.75" hidden="false" customHeight="false" outlineLevel="0" collapsed="false">
      <c r="A93" s="72"/>
      <c r="B93" s="73" t="s">
        <v>133</v>
      </c>
      <c r="C93" s="74"/>
      <c r="D93" s="75"/>
      <c r="E93" s="28"/>
      <c r="F93" s="28"/>
      <c r="G93" s="31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4"/>
    </row>
    <row r="94" s="25" customFormat="true" ht="36.75" hidden="false" customHeight="true" outlineLevel="0" collapsed="false">
      <c r="A94" s="72" t="s">
        <v>134</v>
      </c>
      <c r="B94" s="76" t="s">
        <v>135</v>
      </c>
      <c r="C94" s="74"/>
      <c r="D94" s="75" t="n">
        <v>1</v>
      </c>
      <c r="E94" s="29" t="n">
        <f aca="false">IF(OR(D94=2,D94=3),0,IF(D94=4,0.2,IF(D94=5,0.5,IF(D94=6,1,0))))</f>
        <v>0</v>
      </c>
      <c r="F94" s="30" t="n">
        <v>27</v>
      </c>
      <c r="G94" s="31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4"/>
    </row>
    <row r="95" s="25" customFormat="true" ht="30.75" hidden="false" customHeight="false" outlineLevel="0" collapsed="false">
      <c r="A95" s="72" t="s">
        <v>136</v>
      </c>
      <c r="B95" s="76" t="s">
        <v>137</v>
      </c>
      <c r="C95" s="74"/>
      <c r="D95" s="75" t="n">
        <v>1</v>
      </c>
      <c r="E95" s="29" t="n">
        <f aca="false">IF(OR(D95=2,D95=3),0,IF(D95=4,0.2,IF(D95=5,0.5,IF(D95=6,1,0))))</f>
        <v>0</v>
      </c>
      <c r="F95" s="30" t="n">
        <v>26</v>
      </c>
      <c r="G95" s="31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4"/>
    </row>
    <row r="96" s="25" customFormat="true" ht="33.75" hidden="false" customHeight="true" outlineLevel="0" collapsed="false">
      <c r="A96" s="72" t="s">
        <v>138</v>
      </c>
      <c r="B96" s="76" t="s">
        <v>139</v>
      </c>
      <c r="C96" s="74"/>
      <c r="D96" s="75" t="n">
        <v>1</v>
      </c>
      <c r="E96" s="29" t="n">
        <f aca="false">IF(OR(D96=2,D96=3),0,IF(D96=4,0.2,IF(D96=5,0.5,IF(D96=6,1,0))))</f>
        <v>0</v>
      </c>
      <c r="F96" s="30" t="n">
        <v>24</v>
      </c>
      <c r="G96" s="31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4"/>
    </row>
    <row r="97" s="25" customFormat="true" ht="30.75" hidden="false" customHeight="false" outlineLevel="0" collapsed="false">
      <c r="A97" s="72" t="s">
        <v>140</v>
      </c>
      <c r="B97" s="76" t="s">
        <v>141</v>
      </c>
      <c r="C97" s="74"/>
      <c r="D97" s="75" t="n">
        <v>1</v>
      </c>
      <c r="E97" s="29" t="n">
        <f aca="false">IF(OR(D97=2,D97=3),0,IF(D97=4,0.2,IF(D97=5,0.5,IF(D97=6,1,0))))</f>
        <v>0</v>
      </c>
      <c r="F97" s="30" t="n">
        <v>23</v>
      </c>
      <c r="G97" s="31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4"/>
    </row>
    <row r="98" s="25" customFormat="true" ht="18" hidden="false" customHeight="true" outlineLevel="0" collapsed="false">
      <c r="A98" s="85"/>
      <c r="B98" s="74"/>
      <c r="C98" s="74"/>
      <c r="D98" s="75"/>
      <c r="E98" s="29"/>
      <c r="F98" s="30" t="n">
        <f aca="false">SUM(F94:F97)</f>
        <v>100</v>
      </c>
      <c r="G98" s="31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4"/>
    </row>
    <row r="99" s="25" customFormat="true" ht="18.75" hidden="false" customHeight="true" outlineLevel="0" collapsed="false">
      <c r="A99" s="72"/>
      <c r="B99" s="73" t="s">
        <v>117</v>
      </c>
      <c r="C99" s="74"/>
      <c r="D99" s="75"/>
      <c r="E99" s="30"/>
      <c r="F99" s="30"/>
      <c r="G99" s="31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4"/>
    </row>
    <row r="100" s="25" customFormat="true" ht="46.5" hidden="false" customHeight="true" outlineLevel="0" collapsed="false">
      <c r="A100" s="77" t="s">
        <v>142</v>
      </c>
      <c r="B100" s="76" t="s">
        <v>143</v>
      </c>
      <c r="C100" s="74"/>
      <c r="D100" s="78" t="n">
        <v>1</v>
      </c>
      <c r="E100" s="29" t="n">
        <f aca="false">IF(OR(D100=2,D100=3),0,IF(D100=4,0.2,IF(D100=5,0.5,IF(D100=6,1,0))))</f>
        <v>0</v>
      </c>
      <c r="F100" s="51" t="n">
        <v>14</v>
      </c>
      <c r="G100" s="31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4"/>
    </row>
    <row r="101" s="25" customFormat="true" ht="45.75" hidden="false" customHeight="false" outlineLevel="0" collapsed="false">
      <c r="A101" s="72" t="s">
        <v>144</v>
      </c>
      <c r="B101" s="76" t="s">
        <v>145</v>
      </c>
      <c r="C101" s="79"/>
      <c r="D101" s="50" t="n">
        <v>1</v>
      </c>
      <c r="E101" s="29" t="n">
        <f aca="false">IF(OR(D101=2,D101=3),0,IF(D101=4,0.2,IF(D101=5,0.5,IF(D101=6,1,0))))</f>
        <v>0</v>
      </c>
      <c r="F101" s="51" t="n">
        <v>16</v>
      </c>
      <c r="G101" s="31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4"/>
    </row>
    <row r="102" s="25" customFormat="true" ht="30.75" hidden="false" customHeight="false" outlineLevel="0" collapsed="false">
      <c r="A102" s="72" t="s">
        <v>146</v>
      </c>
      <c r="B102" s="76" t="s">
        <v>147</v>
      </c>
      <c r="C102" s="79"/>
      <c r="D102" s="50" t="n">
        <v>1</v>
      </c>
      <c r="E102" s="29" t="n">
        <f aca="false">IF(OR(D102=2,D102=3),0,IF(D102=4,0.2,IF(D102=5,0.5,IF(D102=6,1,0))))</f>
        <v>0</v>
      </c>
      <c r="F102" s="51" t="n">
        <v>18</v>
      </c>
      <c r="G102" s="31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4"/>
    </row>
    <row r="103" s="25" customFormat="true" ht="39.75" hidden="false" customHeight="true" outlineLevel="0" collapsed="false">
      <c r="A103" s="72" t="s">
        <v>148</v>
      </c>
      <c r="B103" s="76" t="s">
        <v>149</v>
      </c>
      <c r="C103" s="79"/>
      <c r="D103" s="50" t="n">
        <v>1</v>
      </c>
      <c r="E103" s="29" t="n">
        <f aca="false">IF(OR(D103=2,D103=3),0,IF(D103=4,0.2,IF(D103=5,0.5,IF(D103=6,1,0))))</f>
        <v>0</v>
      </c>
      <c r="F103" s="51" t="n">
        <v>20</v>
      </c>
      <c r="G103" s="3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4"/>
    </row>
    <row r="104" s="25" customFormat="true" ht="30.75" hidden="false" customHeight="false" outlineLevel="0" collapsed="false">
      <c r="A104" s="81" t="s">
        <v>150</v>
      </c>
      <c r="B104" s="76" t="s">
        <v>151</v>
      </c>
      <c r="C104" s="79"/>
      <c r="D104" s="50" t="n">
        <v>1</v>
      </c>
      <c r="E104" s="29" t="n">
        <f aca="false">IF(OR(D104=2,D104=3),0,IF(D104=4,0.2,IF(D104=5,0.5,IF(D104=6,1,0))))</f>
        <v>0</v>
      </c>
      <c r="F104" s="51" t="n">
        <v>15</v>
      </c>
      <c r="G104" s="31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4"/>
    </row>
    <row r="105" s="25" customFormat="true" ht="32.25" hidden="false" customHeight="true" outlineLevel="0" collapsed="false">
      <c r="A105" s="72" t="s">
        <v>152</v>
      </c>
      <c r="B105" s="76" t="s">
        <v>153</v>
      </c>
      <c r="C105" s="79"/>
      <c r="D105" s="50" t="n">
        <v>1</v>
      </c>
      <c r="E105" s="29" t="n">
        <f aca="false">IF(OR(D105=2,D105=3),0,IF(D105=4,0.2,IF(D105=5,0.5,IF(D105=6,1,0))))</f>
        <v>0</v>
      </c>
      <c r="F105" s="51" t="n">
        <v>17</v>
      </c>
      <c r="G105" s="31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4"/>
    </row>
    <row r="106" s="25" customFormat="true" ht="16.5" hidden="false" customHeight="false" outlineLevel="0" collapsed="false">
      <c r="A106" s="86"/>
      <c r="B106" s="45"/>
      <c r="C106" s="45"/>
      <c r="D106" s="45"/>
      <c r="E106" s="87"/>
      <c r="F106" s="30" t="n">
        <f aca="false">SUM(F100:F105)</f>
        <v>100</v>
      </c>
      <c r="G106" s="31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4"/>
    </row>
    <row r="107" s="25" customFormat="true" ht="16.5" hidden="false" customHeight="false" outlineLevel="0" collapsed="false">
      <c r="A107" s="43"/>
      <c r="B107" s="44" t="s">
        <v>154</v>
      </c>
      <c r="C107" s="52" t="n">
        <f aca="false">(SUMPRODUCT(F94:F97,E94:E97)/F98+SUMPRODUCT(F100:F105,E100:E105)/F106)/2</f>
        <v>0</v>
      </c>
      <c r="D107" s="45"/>
      <c r="E107" s="45"/>
      <c r="F107" s="88"/>
      <c r="G107" s="39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4"/>
    </row>
    <row r="108" s="25" customFormat="true" ht="16.5" hidden="false" customHeight="false" outlineLevel="0" collapsed="false">
      <c r="A108" s="89"/>
      <c r="B108" s="90"/>
      <c r="C108" s="91"/>
      <c r="D108" s="92"/>
      <c r="E108" s="92"/>
      <c r="F108" s="93"/>
      <c r="G108" s="31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4"/>
    </row>
    <row r="109" s="25" customFormat="true" ht="23.25" hidden="false" customHeight="true" outlineLevel="0" collapsed="false">
      <c r="A109" s="89"/>
      <c r="B109" s="94" t="s">
        <v>155</v>
      </c>
      <c r="C109" s="94"/>
      <c r="D109" s="94"/>
      <c r="E109" s="94"/>
      <c r="F109" s="95"/>
      <c r="G109" s="31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4"/>
    </row>
    <row r="110" s="25" customFormat="true" ht="16.5" hidden="false" customHeight="false" outlineLevel="0" collapsed="false">
      <c r="A110" s="89"/>
      <c r="B110" s="60" t="s">
        <v>102</v>
      </c>
      <c r="C110" s="61" t="s">
        <v>103</v>
      </c>
      <c r="D110" s="61"/>
      <c r="E110" s="96" t="s">
        <v>8</v>
      </c>
      <c r="F110" s="95"/>
      <c r="G110" s="39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4"/>
    </row>
    <row r="111" s="25" customFormat="true" ht="16.5" hidden="false" customHeight="false" outlineLevel="0" collapsed="false">
      <c r="A111" s="89"/>
      <c r="B111" s="63" t="s">
        <v>106</v>
      </c>
      <c r="C111" s="64" t="n">
        <f aca="false">C90</f>
        <v>0</v>
      </c>
      <c r="D111" s="97"/>
      <c r="E111" s="66" t="n">
        <v>44</v>
      </c>
      <c r="F111" s="95"/>
      <c r="G111" s="39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4"/>
    </row>
    <row r="112" s="25" customFormat="true" ht="16.5" hidden="false" customHeight="false" outlineLevel="0" collapsed="false">
      <c r="A112" s="89"/>
      <c r="B112" s="63" t="s">
        <v>131</v>
      </c>
      <c r="C112" s="64" t="n">
        <f aca="false">C107</f>
        <v>0</v>
      </c>
      <c r="D112" s="97"/>
      <c r="E112" s="66" t="n">
        <v>56</v>
      </c>
      <c r="F112" s="95"/>
      <c r="G112" s="39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4"/>
    </row>
    <row r="113" s="25" customFormat="true" ht="16.5" hidden="false" customHeight="false" outlineLevel="0" collapsed="false">
      <c r="A113" s="89"/>
      <c r="B113" s="68" t="s">
        <v>104</v>
      </c>
      <c r="C113" s="69" t="n">
        <f aca="false">SUMPRODUCT(C111:C112,E111:E112)/SUM(E111:E112)</f>
        <v>0</v>
      </c>
      <c r="D113" s="69"/>
      <c r="E113" s="69"/>
      <c r="F113" s="95"/>
      <c r="G113" s="39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4"/>
    </row>
    <row r="114" s="25" customFormat="true" ht="16.5" hidden="false" customHeight="false" outlineLevel="0" collapsed="false">
      <c r="A114" s="89"/>
      <c r="B114" s="98"/>
      <c r="C114" s="99"/>
      <c r="D114" s="92"/>
      <c r="E114" s="92"/>
      <c r="F114" s="100"/>
      <c r="G114" s="39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4"/>
    </row>
    <row r="115" s="25" customFormat="true" ht="24.75" hidden="false" customHeight="true" outlineLevel="0" collapsed="false">
      <c r="A115" s="70" t="s">
        <v>156</v>
      </c>
      <c r="B115" s="70"/>
      <c r="C115" s="70"/>
      <c r="D115" s="70"/>
      <c r="E115" s="70"/>
      <c r="F115" s="70"/>
      <c r="G115" s="31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4"/>
    </row>
    <row r="116" s="25" customFormat="true" ht="18.75" hidden="false" customHeight="true" outlineLevel="0" collapsed="false">
      <c r="A116" s="17" t="s">
        <v>157</v>
      </c>
      <c r="B116" s="101" t="s">
        <v>158</v>
      </c>
      <c r="C116" s="19" t="s">
        <v>6</v>
      </c>
      <c r="D116" s="19"/>
      <c r="E116" s="19" t="s">
        <v>7</v>
      </c>
      <c r="F116" s="20" t="s">
        <v>8</v>
      </c>
      <c r="G116" s="2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4"/>
    </row>
    <row r="117" s="25" customFormat="true" ht="39.75" hidden="false" customHeight="true" outlineLevel="0" collapsed="false">
      <c r="A117" s="102" t="s">
        <v>159</v>
      </c>
      <c r="B117" s="76" t="s">
        <v>160</v>
      </c>
      <c r="C117" s="103"/>
      <c r="D117" s="103" t="n">
        <v>1</v>
      </c>
      <c r="E117" s="29" t="n">
        <f aca="false">IF(OR(D117=2,D117=3),0,IF(D117=4,0.2,IF(D117=5,0.5,IF(D117=6,1,0))))</f>
        <v>0</v>
      </c>
      <c r="F117" s="51" t="n">
        <v>28</v>
      </c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4"/>
    </row>
    <row r="118" s="25" customFormat="true" ht="30.75" hidden="false" customHeight="false" outlineLevel="0" collapsed="false">
      <c r="A118" s="102" t="s">
        <v>161</v>
      </c>
      <c r="B118" s="76" t="s">
        <v>162</v>
      </c>
      <c r="C118" s="103"/>
      <c r="D118" s="103" t="n">
        <v>1</v>
      </c>
      <c r="E118" s="29" t="n">
        <f aca="false">IF(OR(D118=2,D118=3),0,IF(D118=4,0.2,IF(D118=5,0.5,IF(D118=6,1,0))))</f>
        <v>0</v>
      </c>
      <c r="F118" s="51" t="n">
        <v>22</v>
      </c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4"/>
    </row>
    <row r="119" s="25" customFormat="true" ht="30.75" hidden="false" customHeight="false" outlineLevel="0" collapsed="false">
      <c r="A119" s="102" t="s">
        <v>163</v>
      </c>
      <c r="B119" s="76" t="s">
        <v>164</v>
      </c>
      <c r="C119" s="103"/>
      <c r="D119" s="103" t="n">
        <v>1</v>
      </c>
      <c r="E119" s="29" t="n">
        <f aca="false">IF(OR(D119=2,D119=3),0,IF(D119=4,0.2,IF(D119=5,0.5,IF(D119=6,1,0))))</f>
        <v>0</v>
      </c>
      <c r="F119" s="51" t="n">
        <v>24</v>
      </c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4"/>
    </row>
    <row r="120" s="25" customFormat="true" ht="30.75" hidden="false" customHeight="false" outlineLevel="0" collapsed="false">
      <c r="A120" s="102" t="s">
        <v>165</v>
      </c>
      <c r="B120" s="76" t="s">
        <v>166</v>
      </c>
      <c r="C120" s="103"/>
      <c r="D120" s="103" t="n">
        <v>1</v>
      </c>
      <c r="E120" s="29" t="n">
        <f aca="false">IF(OR(D120=2,D120=3),0,IF(D120=4,0.2,IF(D120=5,0.5,IF(D120=6,1,0))))</f>
        <v>0</v>
      </c>
      <c r="F120" s="51" t="n">
        <v>26</v>
      </c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4"/>
    </row>
    <row r="121" s="25" customFormat="true" ht="19.5" hidden="false" customHeight="true" outlineLevel="0" collapsed="false">
      <c r="A121" s="102"/>
      <c r="B121" s="44" t="s">
        <v>167</v>
      </c>
      <c r="C121" s="52" t="n">
        <f aca="false">SUMPRODUCT(F115:F120,E115:E120)/F121</f>
        <v>0</v>
      </c>
      <c r="D121" s="45"/>
      <c r="E121" s="46"/>
      <c r="F121" s="53" t="n">
        <f aca="false">SUM(F115:F120)</f>
        <v>100</v>
      </c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4"/>
    </row>
    <row r="122" s="25" customFormat="true" ht="15.75" hidden="false" customHeight="false" outlineLevel="0" collapsed="false">
      <c r="A122" s="49"/>
      <c r="B122" s="104"/>
      <c r="C122" s="50"/>
      <c r="D122" s="50"/>
      <c r="E122" s="50"/>
      <c r="F122" s="50"/>
      <c r="G122" s="31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4"/>
    </row>
    <row r="123" s="25" customFormat="true" ht="20.25" hidden="false" customHeight="true" outlineLevel="0" collapsed="false">
      <c r="A123" s="17" t="s">
        <v>168</v>
      </c>
      <c r="B123" s="101" t="s">
        <v>169</v>
      </c>
      <c r="C123" s="19"/>
      <c r="D123" s="19"/>
      <c r="E123" s="19" t="s">
        <v>7</v>
      </c>
      <c r="F123" s="20" t="s">
        <v>8</v>
      </c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4"/>
    </row>
    <row r="124" s="25" customFormat="true" ht="30.75" hidden="false" customHeight="true" outlineLevel="0" collapsed="false">
      <c r="A124" s="49" t="s">
        <v>170</v>
      </c>
      <c r="B124" s="76" t="s">
        <v>171</v>
      </c>
      <c r="C124" s="50"/>
      <c r="D124" s="50" t="n">
        <v>1</v>
      </c>
      <c r="E124" s="29" t="n">
        <f aca="false">IF(OR(D124=2,D124=3),0,IF(D124=4,0.2,IF(D124=5,0.5,IF(D124=6,1,0))))</f>
        <v>0</v>
      </c>
      <c r="F124" s="51" t="n">
        <v>7</v>
      </c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4"/>
    </row>
    <row r="125" s="25" customFormat="true" ht="29.25" hidden="false" customHeight="true" outlineLevel="0" collapsed="false">
      <c r="A125" s="49" t="s">
        <v>172</v>
      </c>
      <c r="B125" s="76" t="s">
        <v>173</v>
      </c>
      <c r="C125" s="50"/>
      <c r="D125" s="50" t="n">
        <v>1</v>
      </c>
      <c r="E125" s="29" t="n">
        <f aca="false">IF(OR(D125=2,D125=3),0,IF(D125=4,0.2,IF(D125=5,0.5,IF(D125=6,1,0))))</f>
        <v>0</v>
      </c>
      <c r="F125" s="51" t="n">
        <v>11</v>
      </c>
      <c r="G125" s="31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4"/>
    </row>
    <row r="126" s="25" customFormat="true" ht="33" hidden="false" customHeight="true" outlineLevel="0" collapsed="false">
      <c r="A126" s="49" t="s">
        <v>174</v>
      </c>
      <c r="B126" s="76" t="s">
        <v>175</v>
      </c>
      <c r="C126" s="50"/>
      <c r="D126" s="50" t="n">
        <v>1</v>
      </c>
      <c r="E126" s="29" t="n">
        <f aca="false">IF(OR(D126=2,D126=3),0,IF(D126=4,0.2,IF(D126=5,0.5,IF(D126=6,1,0))))</f>
        <v>0</v>
      </c>
      <c r="F126" s="51" t="n">
        <v>14</v>
      </c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4"/>
    </row>
    <row r="127" s="25" customFormat="true" ht="31.5" hidden="false" customHeight="true" outlineLevel="0" collapsed="false">
      <c r="A127" s="49" t="s">
        <v>176</v>
      </c>
      <c r="B127" s="76" t="s">
        <v>177</v>
      </c>
      <c r="C127" s="50"/>
      <c r="D127" s="50" t="n">
        <v>1</v>
      </c>
      <c r="E127" s="29" t="n">
        <f aca="false">IF(OR(D127=2,D127=3),0,IF(D127=4,0.2,IF(D127=5,0.5,IF(D127=6,1,0))))</f>
        <v>0</v>
      </c>
      <c r="F127" s="51" t="n">
        <v>12</v>
      </c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4"/>
    </row>
    <row r="128" s="25" customFormat="true" ht="46.5" hidden="false" customHeight="true" outlineLevel="0" collapsed="false">
      <c r="A128" s="49" t="s">
        <v>178</v>
      </c>
      <c r="B128" s="76" t="s">
        <v>179</v>
      </c>
      <c r="C128" s="50"/>
      <c r="D128" s="50" t="n">
        <v>1</v>
      </c>
      <c r="E128" s="29" t="n">
        <f aca="false">IF(OR(D128=2,D128=3),0,IF(D128=4,0.2,IF(D128=5,0.5,IF(D128=6,1,0))))</f>
        <v>0</v>
      </c>
      <c r="F128" s="51" t="n">
        <v>11</v>
      </c>
      <c r="G128" s="31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4"/>
    </row>
    <row r="129" s="25" customFormat="true" ht="30" hidden="false" customHeight="true" outlineLevel="0" collapsed="false">
      <c r="A129" s="49" t="s">
        <v>180</v>
      </c>
      <c r="B129" s="76" t="s">
        <v>181</v>
      </c>
      <c r="C129" s="50"/>
      <c r="D129" s="50" t="n">
        <v>1</v>
      </c>
      <c r="E129" s="29" t="n">
        <f aca="false">IF(OR(D129=2,D129=3),0,IF(D129=4,0.2,IF(D129=5,0.5,IF(D129=6,1,0))))</f>
        <v>0</v>
      </c>
      <c r="F129" s="51" t="n">
        <v>8</v>
      </c>
      <c r="G129" s="31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4"/>
    </row>
    <row r="130" s="25" customFormat="true" ht="31.5" hidden="false" customHeight="true" outlineLevel="0" collapsed="false">
      <c r="A130" s="49" t="s">
        <v>182</v>
      </c>
      <c r="B130" s="76" t="s">
        <v>183</v>
      </c>
      <c r="C130" s="50"/>
      <c r="D130" s="50" t="n">
        <v>1</v>
      </c>
      <c r="E130" s="29" t="n">
        <f aca="false">IF(OR(D130=2,D130=3),0,IF(D130=4,0.2,IF(D130=5,0.5,IF(D130=6,1,0))))</f>
        <v>0</v>
      </c>
      <c r="F130" s="51" t="n">
        <v>11</v>
      </c>
      <c r="G130" s="31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4"/>
    </row>
    <row r="131" s="25" customFormat="true" ht="44.25" hidden="false" customHeight="true" outlineLevel="0" collapsed="false">
      <c r="A131" s="49" t="s">
        <v>184</v>
      </c>
      <c r="B131" s="76" t="s">
        <v>185</v>
      </c>
      <c r="C131" s="50"/>
      <c r="D131" s="50" t="n">
        <v>1</v>
      </c>
      <c r="E131" s="29" t="n">
        <f aca="false">IF(OR(D131=2,D131=3),0,IF(D131=4,0.2,IF(D131=5,0.5,IF(D131=6,1,0))))</f>
        <v>0</v>
      </c>
      <c r="F131" s="51" t="n">
        <v>7</v>
      </c>
      <c r="G131" s="31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4"/>
    </row>
    <row r="132" s="25" customFormat="true" ht="51" hidden="false" customHeight="true" outlineLevel="0" collapsed="false">
      <c r="A132" s="49" t="s">
        <v>186</v>
      </c>
      <c r="B132" s="76" t="s">
        <v>187</v>
      </c>
      <c r="C132" s="50"/>
      <c r="D132" s="50" t="n">
        <v>1</v>
      </c>
      <c r="E132" s="29" t="n">
        <f aca="false">IF(OR(D132=2,D132=3),0,IF(D132=4,0.2,IF(D132=5,0.5,IF(D132=6,1,0))))</f>
        <v>0</v>
      </c>
      <c r="F132" s="51" t="n">
        <v>19</v>
      </c>
      <c r="G132" s="31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4"/>
    </row>
    <row r="133" s="25" customFormat="true" ht="16.5" hidden="false" customHeight="false" outlineLevel="0" collapsed="false">
      <c r="A133" s="43"/>
      <c r="B133" s="44" t="s">
        <v>188</v>
      </c>
      <c r="C133" s="52" t="n">
        <f aca="false">SUMPRODUCT(F124:F132,E124:E132)/F133</f>
        <v>0</v>
      </c>
      <c r="D133" s="45"/>
      <c r="E133" s="87"/>
      <c r="F133" s="53" t="n">
        <f aca="false">SUM(F124:F132)</f>
        <v>100</v>
      </c>
      <c r="G133" s="39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4"/>
    </row>
    <row r="134" s="25" customFormat="true" ht="39" hidden="false" customHeight="true" outlineLevel="0" collapsed="false">
      <c r="A134" s="105" t="s">
        <v>189</v>
      </c>
      <c r="B134" s="106" t="s">
        <v>190</v>
      </c>
      <c r="C134" s="107"/>
      <c r="D134" s="107"/>
      <c r="E134" s="107"/>
      <c r="F134" s="108"/>
      <c r="G134" s="2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4"/>
    </row>
    <row r="135" s="25" customFormat="true" ht="16.5" hidden="false" customHeight="false" outlineLevel="0" collapsed="false">
      <c r="A135" s="89"/>
      <c r="B135" s="90"/>
      <c r="C135" s="91"/>
      <c r="D135" s="92"/>
      <c r="E135" s="92"/>
      <c r="F135" s="93"/>
      <c r="G135" s="31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4"/>
    </row>
    <row r="136" s="25" customFormat="true" ht="16.5" hidden="false" customHeight="false" outlineLevel="0" collapsed="false">
      <c r="A136" s="89"/>
      <c r="B136" s="109" t="s">
        <v>191</v>
      </c>
      <c r="C136" s="109"/>
      <c r="D136" s="109"/>
      <c r="E136" s="109"/>
      <c r="F136" s="95"/>
      <c r="G136" s="31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4"/>
    </row>
    <row r="137" s="25" customFormat="true" ht="16.5" hidden="false" customHeight="false" outlineLevel="0" collapsed="false">
      <c r="A137" s="89"/>
      <c r="B137" s="60" t="s">
        <v>192</v>
      </c>
      <c r="C137" s="60" t="s">
        <v>103</v>
      </c>
      <c r="D137" s="60"/>
      <c r="E137" s="110" t="s">
        <v>8</v>
      </c>
      <c r="F137" s="95"/>
      <c r="G137" s="31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4"/>
    </row>
    <row r="138" s="25" customFormat="true" ht="16.5" hidden="false" customHeight="false" outlineLevel="0" collapsed="false">
      <c r="A138" s="89"/>
      <c r="B138" s="63" t="s">
        <v>157</v>
      </c>
      <c r="C138" s="111" t="n">
        <f aca="false">C121</f>
        <v>0</v>
      </c>
      <c r="D138" s="112"/>
      <c r="E138" s="113" t="n">
        <v>66</v>
      </c>
      <c r="F138" s="95"/>
      <c r="G138" s="31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4"/>
    </row>
    <row r="139" s="25" customFormat="true" ht="16.5" hidden="false" customHeight="false" outlineLevel="0" collapsed="false">
      <c r="A139" s="89"/>
      <c r="B139" s="63" t="s">
        <v>168</v>
      </c>
      <c r="C139" s="111" t="n">
        <f aca="false">C133</f>
        <v>0</v>
      </c>
      <c r="D139" s="112"/>
      <c r="E139" s="113" t="n">
        <v>34</v>
      </c>
      <c r="F139" s="95"/>
      <c r="G139" s="31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4"/>
    </row>
    <row r="140" s="25" customFormat="true" ht="16.5" hidden="false" customHeight="false" outlineLevel="0" collapsed="false">
      <c r="A140" s="89"/>
      <c r="B140" s="68" t="s">
        <v>104</v>
      </c>
      <c r="C140" s="114" t="n">
        <f aca="false">SUMPRODUCT(C138:C139,E138:E139)/SUM(E138:E139)</f>
        <v>0</v>
      </c>
      <c r="D140" s="114"/>
      <c r="E140" s="114"/>
      <c r="F140" s="95"/>
      <c r="G140" s="31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4"/>
    </row>
    <row r="141" s="25" customFormat="true" ht="16.5" hidden="false" customHeight="false" outlineLevel="0" collapsed="false">
      <c r="A141" s="89"/>
      <c r="B141" s="90"/>
      <c r="C141" s="91"/>
      <c r="D141" s="92"/>
      <c r="E141" s="92"/>
      <c r="F141" s="100"/>
      <c r="G141" s="31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4"/>
    </row>
    <row r="142" s="25" customFormat="true" ht="19.5" hidden="false" customHeight="true" outlineLevel="0" collapsed="false">
      <c r="A142" s="16" t="s">
        <v>193</v>
      </c>
      <c r="B142" s="16"/>
      <c r="C142" s="16"/>
      <c r="D142" s="16"/>
      <c r="E142" s="16"/>
      <c r="F142" s="16"/>
      <c r="G142" s="2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4"/>
    </row>
    <row r="143" s="25" customFormat="true" ht="35.25" hidden="false" customHeight="true" outlineLevel="0" collapsed="false">
      <c r="A143" s="17" t="s">
        <v>194</v>
      </c>
      <c r="B143" s="18" t="s">
        <v>195</v>
      </c>
      <c r="C143" s="19" t="s">
        <v>6</v>
      </c>
      <c r="D143" s="19"/>
      <c r="E143" s="19" t="s">
        <v>7</v>
      </c>
      <c r="F143" s="20" t="s">
        <v>8</v>
      </c>
      <c r="G143" s="31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4"/>
    </row>
    <row r="144" s="25" customFormat="true" ht="30.75" hidden="false" customHeight="false" outlineLevel="0" collapsed="false">
      <c r="A144" s="49" t="s">
        <v>196</v>
      </c>
      <c r="B144" s="76" t="s">
        <v>197</v>
      </c>
      <c r="C144" s="115"/>
      <c r="D144" s="116" t="n">
        <v>1</v>
      </c>
      <c r="E144" s="29" t="n">
        <f aca="false">IF(OR(D144=2,D144=3),0,IF(D144=4,0.2,IF(D144=5,0.5,IF(D144=6,1,0))))</f>
        <v>0</v>
      </c>
      <c r="F144" s="117" t="n">
        <v>11</v>
      </c>
      <c r="G144" s="3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4"/>
    </row>
    <row r="145" s="25" customFormat="true" ht="30.75" hidden="false" customHeight="false" outlineLevel="0" collapsed="false">
      <c r="A145" s="49" t="s">
        <v>198</v>
      </c>
      <c r="B145" s="76" t="s">
        <v>199</v>
      </c>
      <c r="C145" s="115"/>
      <c r="D145" s="116" t="n">
        <v>1</v>
      </c>
      <c r="E145" s="29" t="n">
        <f aca="false">IF(OR(D145=2,D145=3),0,IF(D145=4,0.2,IF(D145=5,0.5,IF(D145=6,1,0))))</f>
        <v>0</v>
      </c>
      <c r="F145" s="117" t="n">
        <v>13</v>
      </c>
      <c r="G145" s="31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4"/>
    </row>
    <row r="146" s="25" customFormat="true" ht="30.75" hidden="false" customHeight="false" outlineLevel="0" collapsed="false">
      <c r="A146" s="49" t="s">
        <v>200</v>
      </c>
      <c r="B146" s="76" t="s">
        <v>201</v>
      </c>
      <c r="C146" s="115"/>
      <c r="D146" s="116" t="n">
        <v>1</v>
      </c>
      <c r="E146" s="29" t="n">
        <f aca="false">IF(OR(D146=2,D146=3),0,IF(D146=4,0.2,IF(D146=5,0.5,IF(D146=6,1,0))))</f>
        <v>0</v>
      </c>
      <c r="F146" s="117" t="n">
        <v>13</v>
      </c>
      <c r="G146" s="3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4"/>
    </row>
    <row r="147" s="25" customFormat="true" ht="30.75" hidden="false" customHeight="false" outlineLevel="0" collapsed="false">
      <c r="A147" s="49" t="s">
        <v>202</v>
      </c>
      <c r="B147" s="76" t="s">
        <v>203</v>
      </c>
      <c r="C147" s="115"/>
      <c r="D147" s="116" t="n">
        <v>1</v>
      </c>
      <c r="E147" s="29" t="n">
        <f aca="false">IF(OR(D147=2,D147=3),0,IF(D147=4,0.2,IF(D147=5,0.5,IF(D147=6,1,0))))</f>
        <v>0</v>
      </c>
      <c r="F147" s="117" t="n">
        <v>14</v>
      </c>
      <c r="G147" s="31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4"/>
    </row>
    <row r="148" s="25" customFormat="true" ht="30.75" hidden="false" customHeight="false" outlineLevel="0" collapsed="false">
      <c r="A148" s="49" t="s">
        <v>204</v>
      </c>
      <c r="B148" s="76" t="s">
        <v>205</v>
      </c>
      <c r="C148" s="115"/>
      <c r="D148" s="116" t="n">
        <v>1</v>
      </c>
      <c r="E148" s="29" t="n">
        <f aca="false">IF(OR(D148=2,D148=3),0,IF(D148=4,0.2,IF(D148=5,0.5,IF(D148=6,1,0))))</f>
        <v>0</v>
      </c>
      <c r="F148" s="117" t="n">
        <v>14</v>
      </c>
      <c r="G148" s="31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4"/>
    </row>
    <row r="149" s="25" customFormat="true" ht="33" hidden="false" customHeight="true" outlineLevel="0" collapsed="false">
      <c r="A149" s="49" t="s">
        <v>206</v>
      </c>
      <c r="B149" s="76" t="s">
        <v>207</v>
      </c>
      <c r="C149" s="50"/>
      <c r="D149" s="116" t="n">
        <v>1</v>
      </c>
      <c r="E149" s="29" t="n">
        <f aca="false">IF(OR(D149=2,D149=3),0,IF(D149=4,0.2,IF(D149=5,0.5,IF(D149=6,1,0))))</f>
        <v>0</v>
      </c>
      <c r="F149" s="117" t="n">
        <v>14</v>
      </c>
      <c r="G149" s="31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4"/>
    </row>
    <row r="150" s="25" customFormat="true" ht="30.75" hidden="false" customHeight="false" outlineLevel="0" collapsed="false">
      <c r="A150" s="49" t="s">
        <v>208</v>
      </c>
      <c r="B150" s="76" t="s">
        <v>209</v>
      </c>
      <c r="C150" s="50"/>
      <c r="D150" s="116" t="n">
        <v>1</v>
      </c>
      <c r="E150" s="29" t="n">
        <f aca="false">IF(OR(D150=2,D150=3),0,IF(D150=4,0.2,IF(D150=5,0.5,IF(D150=6,1,0))))</f>
        <v>0</v>
      </c>
      <c r="F150" s="117" t="n">
        <v>15</v>
      </c>
      <c r="G150" s="31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4"/>
    </row>
    <row r="151" s="25" customFormat="true" ht="28.5" hidden="false" customHeight="true" outlineLevel="0" collapsed="false">
      <c r="A151" s="49" t="s">
        <v>210</v>
      </c>
      <c r="B151" s="76" t="s">
        <v>211</v>
      </c>
      <c r="C151" s="50"/>
      <c r="D151" s="116" t="n">
        <v>1</v>
      </c>
      <c r="E151" s="29" t="n">
        <f aca="false">IF(OR(D151=2,D151=3),0,IF(D151=4,0.2,IF(D151=5,0.5,IF(D151=6,1,0))))</f>
        <v>0</v>
      </c>
      <c r="F151" s="117" t="n">
        <v>6</v>
      </c>
      <c r="G151" s="31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4"/>
    </row>
    <row r="152" s="25" customFormat="true" ht="16.5" hidden="false" customHeight="false" outlineLevel="0" collapsed="false">
      <c r="A152" s="43"/>
      <c r="B152" s="44" t="s">
        <v>212</v>
      </c>
      <c r="C152" s="52" t="n">
        <f aca="false">SUMPRODUCT(F144:F151,E144:E151)/F152</f>
        <v>0</v>
      </c>
      <c r="D152" s="45"/>
      <c r="E152" s="87"/>
      <c r="F152" s="53" t="n">
        <f aca="false">SUM(F144:F151)</f>
        <v>100</v>
      </c>
      <c r="G152" s="39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4"/>
    </row>
    <row r="153" s="25" customFormat="true" ht="20.25" hidden="false" customHeight="true" outlineLevel="0" collapsed="false">
      <c r="A153" s="43"/>
      <c r="B153" s="44"/>
      <c r="C153" s="47"/>
      <c r="D153" s="45"/>
      <c r="E153" s="45"/>
      <c r="F153" s="45"/>
      <c r="G153" s="39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4"/>
    </row>
    <row r="154" s="25" customFormat="true" ht="35.25" hidden="false" customHeight="true" outlineLevel="0" collapsed="false">
      <c r="A154" s="17" t="s">
        <v>213</v>
      </c>
      <c r="B154" s="18" t="s">
        <v>214</v>
      </c>
      <c r="C154" s="20" t="s">
        <v>6</v>
      </c>
      <c r="D154" s="101"/>
      <c r="E154" s="19" t="s">
        <v>7</v>
      </c>
      <c r="F154" s="20" t="s">
        <v>8</v>
      </c>
      <c r="G154" s="39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4"/>
    </row>
    <row r="155" s="25" customFormat="true" ht="30" hidden="false" customHeight="true" outlineLevel="0" collapsed="false">
      <c r="A155" s="49" t="s">
        <v>215</v>
      </c>
      <c r="B155" s="76" t="s">
        <v>216</v>
      </c>
      <c r="C155" s="115"/>
      <c r="D155" s="115" t="n">
        <v>1</v>
      </c>
      <c r="E155" s="29" t="n">
        <f aca="false">IF(OR(D155=2,D155=3),0,IF(D155=4,0.2,IF(D155=5,0.5,IF(D155=6,1,0))))</f>
        <v>0</v>
      </c>
      <c r="F155" s="117" t="n">
        <v>36</v>
      </c>
      <c r="G155" s="31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4"/>
    </row>
    <row r="156" s="25" customFormat="true" ht="31.5" hidden="false" customHeight="true" outlineLevel="0" collapsed="false">
      <c r="A156" s="49" t="s">
        <v>217</v>
      </c>
      <c r="B156" s="76" t="s">
        <v>218</v>
      </c>
      <c r="C156" s="115"/>
      <c r="D156" s="115" t="n">
        <v>1</v>
      </c>
      <c r="E156" s="29" t="n">
        <f aca="false">IF(OR(D156=2,D156=3),0,IF(D156=4,0.2,IF(D156=5,0.5,IF(D156=6,1,0))))</f>
        <v>0</v>
      </c>
      <c r="F156" s="117" t="n">
        <v>38</v>
      </c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4"/>
    </row>
    <row r="157" s="25" customFormat="true" ht="32.25" hidden="false" customHeight="true" outlineLevel="0" collapsed="false">
      <c r="A157" s="49" t="s">
        <v>219</v>
      </c>
      <c r="B157" s="76" t="s">
        <v>220</v>
      </c>
      <c r="C157" s="115"/>
      <c r="D157" s="115" t="n">
        <v>1</v>
      </c>
      <c r="E157" s="29" t="n">
        <f aca="false">IF(OR(D157=2,D157=3),0,IF(D157=4,0.2,IF(D157=5,0.5,IF(D157=6,1,0))))</f>
        <v>0</v>
      </c>
      <c r="F157" s="117" t="n">
        <v>26</v>
      </c>
      <c r="G157" s="31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4"/>
    </row>
    <row r="158" s="25" customFormat="true" ht="22.5" hidden="false" customHeight="true" outlineLevel="0" collapsed="false">
      <c r="A158" s="49"/>
      <c r="B158" s="44" t="s">
        <v>221</v>
      </c>
      <c r="C158" s="52" t="n">
        <f aca="false">SUMPRODUCT(F155:F157,E155:E157)/F158</f>
        <v>0</v>
      </c>
      <c r="D158" s="115"/>
      <c r="E158" s="118"/>
      <c r="F158" s="117" t="n">
        <f aca="false">SUM(F155:F157)</f>
        <v>100</v>
      </c>
      <c r="G158" s="31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4"/>
    </row>
    <row r="159" s="25" customFormat="true" ht="18.75" hidden="false" customHeight="true" outlineLevel="0" collapsed="false">
      <c r="A159" s="49"/>
      <c r="B159" s="44"/>
      <c r="C159" s="119"/>
      <c r="D159" s="115"/>
      <c r="E159" s="115"/>
      <c r="F159" s="115"/>
      <c r="G159" s="31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4"/>
    </row>
    <row r="160" customFormat="false" ht="21.75" hidden="false" customHeight="true" outlineLevel="0" collapsed="false">
      <c r="A160" s="17" t="s">
        <v>222</v>
      </c>
      <c r="B160" s="18" t="s">
        <v>223</v>
      </c>
      <c r="C160" s="19" t="s">
        <v>224</v>
      </c>
      <c r="D160" s="101"/>
      <c r="E160" s="120"/>
      <c r="F160" s="12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1"/>
    </row>
    <row r="161" customFormat="false" ht="21" hidden="false" customHeight="true" outlineLevel="0" collapsed="false">
      <c r="A161" s="49" t="s">
        <v>225</v>
      </c>
      <c r="B161" s="76" t="s">
        <v>226</v>
      </c>
      <c r="C161" s="121"/>
      <c r="D161" s="50"/>
      <c r="E161" s="120"/>
      <c r="F161" s="12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1"/>
    </row>
    <row r="162" customFormat="false" ht="22.5" hidden="false" customHeight="true" outlineLevel="0" collapsed="false">
      <c r="A162" s="49" t="s">
        <v>227</v>
      </c>
      <c r="B162" s="76" t="s">
        <v>228</v>
      </c>
      <c r="C162" s="121"/>
      <c r="D162" s="50"/>
      <c r="E162" s="120"/>
      <c r="F162" s="12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1"/>
    </row>
    <row r="163" customFormat="false" ht="15.75" hidden="false" customHeight="false" outlineLevel="0" collapsed="false">
      <c r="A163" s="49" t="s">
        <v>229</v>
      </c>
      <c r="B163" s="76" t="s">
        <v>230</v>
      </c>
      <c r="C163" s="121"/>
      <c r="D163" s="50"/>
      <c r="E163" s="120"/>
      <c r="F163" s="12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1"/>
    </row>
    <row r="164" customFormat="false" ht="29.25" hidden="false" customHeight="true" outlineLevel="0" collapsed="false">
      <c r="A164" s="49" t="s">
        <v>231</v>
      </c>
      <c r="B164" s="76" t="s">
        <v>232</v>
      </c>
      <c r="C164" s="121"/>
      <c r="D164" s="50"/>
      <c r="E164" s="120"/>
      <c r="F164" s="12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1"/>
    </row>
    <row r="165" s="25" customFormat="true" ht="27" hidden="false" customHeight="true" outlineLevel="0" collapsed="false">
      <c r="A165" s="49" t="s">
        <v>233</v>
      </c>
      <c r="B165" s="76" t="s">
        <v>234</v>
      </c>
      <c r="C165" s="50"/>
      <c r="D165" s="50"/>
      <c r="E165" s="120"/>
      <c r="F165" s="120"/>
      <c r="G165" s="31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4"/>
    </row>
    <row r="166" s="25" customFormat="true" ht="27" hidden="false" customHeight="true" outlineLevel="0" collapsed="false">
      <c r="A166" s="122" t="s">
        <v>235</v>
      </c>
      <c r="B166" s="123" t="s">
        <v>236</v>
      </c>
      <c r="C166" s="50"/>
      <c r="D166" s="50"/>
      <c r="E166" s="120"/>
      <c r="F166" s="120"/>
      <c r="G166" s="31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4"/>
    </row>
    <row r="167" s="25" customFormat="true" ht="27" hidden="false" customHeight="true" outlineLevel="0" collapsed="false">
      <c r="A167" s="49"/>
      <c r="B167" s="124" t="s">
        <v>237</v>
      </c>
      <c r="C167" s="51" t="n">
        <f aca="false">IF(AND(C161&gt;0,C161&gt;C163),C161,C163)</f>
        <v>0</v>
      </c>
      <c r="D167" s="50"/>
      <c r="E167" s="120"/>
      <c r="F167" s="120"/>
      <c r="G167" s="31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4"/>
    </row>
    <row r="168" s="25" customFormat="true" ht="27" hidden="false" customHeight="true" outlineLevel="0" collapsed="false">
      <c r="A168" s="49"/>
      <c r="B168" s="124" t="s">
        <v>238</v>
      </c>
      <c r="C168" s="125" t="n">
        <f aca="false">C164+C165</f>
        <v>0</v>
      </c>
      <c r="D168" s="50"/>
      <c r="E168" s="120"/>
      <c r="F168" s="120"/>
      <c r="G168" s="31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4"/>
    </row>
    <row r="169" s="25" customFormat="true" ht="27" hidden="false" customHeight="true" outlineLevel="0" collapsed="false">
      <c r="A169" s="49"/>
      <c r="B169" s="124" t="s">
        <v>239</v>
      </c>
      <c r="C169" s="126" t="n">
        <f aca="false">IF(C167=0,0,IF(C168/C167&gt;1,1,C168/C167))</f>
        <v>0</v>
      </c>
      <c r="D169" s="50"/>
      <c r="E169" s="120"/>
      <c r="F169" s="120"/>
      <c r="G169" s="31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4"/>
    </row>
    <row r="170" s="25" customFormat="true" ht="20.25" hidden="false" customHeight="true" outlineLevel="0" collapsed="false">
      <c r="A170" s="49"/>
      <c r="B170" s="124" t="s">
        <v>240</v>
      </c>
      <c r="C170" s="126" t="n">
        <f aca="false">IF(C168=0,0,IF(C163/C162&gt;1,1,C163/C162))</f>
        <v>0</v>
      </c>
      <c r="D170" s="50"/>
      <c r="E170" s="120"/>
      <c r="F170" s="120"/>
      <c r="G170" s="31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4"/>
    </row>
    <row r="171" s="25" customFormat="true" ht="20.25" hidden="false" customHeight="true" outlineLevel="0" collapsed="false">
      <c r="A171" s="43"/>
      <c r="B171" s="44" t="s">
        <v>241</v>
      </c>
      <c r="C171" s="52" t="n">
        <f aca="false">(C169+C170)/2</f>
        <v>0</v>
      </c>
      <c r="D171" s="45"/>
      <c r="E171" s="120"/>
      <c r="F171" s="120"/>
      <c r="G171" s="31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4"/>
    </row>
    <row r="172" s="25" customFormat="true" ht="20.25" hidden="false" customHeight="true" outlineLevel="0" collapsed="false">
      <c r="A172" s="127"/>
      <c r="B172" s="128"/>
      <c r="C172" s="2"/>
      <c r="D172" s="2"/>
      <c r="E172" s="2"/>
      <c r="F172" s="129"/>
      <c r="G172" s="31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4"/>
    </row>
    <row r="173" s="25" customFormat="true" ht="20.25" hidden="false" customHeight="true" outlineLevel="0" collapsed="false">
      <c r="A173" s="127"/>
      <c r="B173" s="94" t="s">
        <v>242</v>
      </c>
      <c r="C173" s="94"/>
      <c r="D173" s="94"/>
      <c r="E173" s="94"/>
      <c r="F173" s="130"/>
      <c r="G173" s="31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4"/>
    </row>
    <row r="174" s="25" customFormat="true" ht="20.25" hidden="false" customHeight="true" outlineLevel="0" collapsed="false">
      <c r="A174" s="127"/>
      <c r="B174" s="60" t="s">
        <v>102</v>
      </c>
      <c r="C174" s="61" t="s">
        <v>103</v>
      </c>
      <c r="D174" s="61"/>
      <c r="E174" s="96" t="s">
        <v>8</v>
      </c>
      <c r="F174" s="130"/>
      <c r="G174" s="31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4"/>
    </row>
    <row r="175" s="25" customFormat="true" ht="20.25" hidden="false" customHeight="true" outlineLevel="0" collapsed="false">
      <c r="A175" s="127"/>
      <c r="B175" s="63" t="s">
        <v>194</v>
      </c>
      <c r="C175" s="64" t="n">
        <f aca="false">C152</f>
        <v>0</v>
      </c>
      <c r="D175" s="97"/>
      <c r="E175" s="131" t="n">
        <v>48</v>
      </c>
      <c r="F175" s="130"/>
      <c r="G175" s="31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4"/>
    </row>
    <row r="176" s="25" customFormat="true" ht="20.25" hidden="false" customHeight="true" outlineLevel="0" collapsed="false">
      <c r="A176" s="127"/>
      <c r="B176" s="63" t="s">
        <v>213</v>
      </c>
      <c r="C176" s="64" t="n">
        <f aca="false">C158</f>
        <v>0</v>
      </c>
      <c r="D176" s="97"/>
      <c r="E176" s="131" t="n">
        <v>41</v>
      </c>
      <c r="F176" s="130"/>
      <c r="G176" s="31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4"/>
    </row>
    <row r="177" s="25" customFormat="true" ht="20.25" hidden="false" customHeight="true" outlineLevel="0" collapsed="false">
      <c r="A177" s="127"/>
      <c r="B177" s="63" t="s">
        <v>222</v>
      </c>
      <c r="C177" s="64" t="n">
        <f aca="false">C171</f>
        <v>0</v>
      </c>
      <c r="D177" s="97"/>
      <c r="E177" s="131" t="n">
        <v>11</v>
      </c>
      <c r="F177" s="130"/>
      <c r="G177" s="31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4"/>
    </row>
    <row r="178" s="25" customFormat="true" ht="20.25" hidden="false" customHeight="true" outlineLevel="0" collapsed="false">
      <c r="A178" s="127"/>
      <c r="B178" s="68" t="s">
        <v>104</v>
      </c>
      <c r="C178" s="69" t="n">
        <f aca="false">SUMPRODUCT(C175:C177,E175:E177)/SUM(E175:E177)</f>
        <v>0</v>
      </c>
      <c r="D178" s="69"/>
      <c r="E178" s="69"/>
      <c r="F178" s="130"/>
      <c r="G178" s="31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4"/>
    </row>
    <row r="179" s="25" customFormat="true" ht="20.25" hidden="false" customHeight="true" outlineLevel="0" collapsed="false">
      <c r="A179" s="127"/>
      <c r="B179" s="132"/>
      <c r="C179" s="133"/>
      <c r="D179" s="2"/>
      <c r="E179" s="2"/>
      <c r="F179" s="74"/>
      <c r="G179" s="31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4"/>
    </row>
    <row r="180" s="25" customFormat="true" ht="34.5" hidden="false" customHeight="true" outlineLevel="0" collapsed="false">
      <c r="A180" s="70" t="s">
        <v>243</v>
      </c>
      <c r="B180" s="70"/>
      <c r="C180" s="70"/>
      <c r="D180" s="70"/>
      <c r="E180" s="70"/>
      <c r="F180" s="70"/>
      <c r="G180" s="31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4"/>
    </row>
    <row r="181" s="25" customFormat="true" ht="36.75" hidden="false" customHeight="true" outlineLevel="0" collapsed="false">
      <c r="A181" s="134" t="s">
        <v>244</v>
      </c>
      <c r="B181" s="18" t="s">
        <v>245</v>
      </c>
      <c r="C181" s="135" t="s">
        <v>6</v>
      </c>
      <c r="D181" s="136"/>
      <c r="E181" s="19" t="s">
        <v>7</v>
      </c>
      <c r="F181" s="20" t="s">
        <v>8</v>
      </c>
      <c r="G181" s="31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4"/>
    </row>
    <row r="182" s="25" customFormat="true" ht="33.75" hidden="false" customHeight="true" outlineLevel="0" collapsed="false">
      <c r="A182" s="49"/>
      <c r="B182" s="73" t="s">
        <v>246</v>
      </c>
      <c r="C182" s="50"/>
      <c r="D182" s="50"/>
      <c r="E182" s="50"/>
      <c r="F182" s="50"/>
      <c r="G182" s="31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4"/>
    </row>
    <row r="183" s="25" customFormat="true" ht="29.25" hidden="false" customHeight="true" outlineLevel="0" collapsed="false">
      <c r="A183" s="49" t="s">
        <v>247</v>
      </c>
      <c r="B183" s="76" t="s">
        <v>248</v>
      </c>
      <c r="C183" s="50"/>
      <c r="D183" s="50" t="n">
        <v>1</v>
      </c>
      <c r="E183" s="29" t="n">
        <f aca="false">IF(OR(D183=2,D183=3),0,IF(D183=4,0.2,IF(D183=5,0.5,IF(D183=6,1,0))))</f>
        <v>0</v>
      </c>
      <c r="F183" s="51" t="n">
        <v>7</v>
      </c>
      <c r="G183" s="31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4"/>
    </row>
    <row r="184" s="25" customFormat="true" ht="30.75" hidden="false" customHeight="false" outlineLevel="0" collapsed="false">
      <c r="A184" s="49" t="s">
        <v>249</v>
      </c>
      <c r="B184" s="76" t="s">
        <v>250</v>
      </c>
      <c r="C184" s="50"/>
      <c r="D184" s="50" t="n">
        <v>1</v>
      </c>
      <c r="E184" s="29" t="n">
        <f aca="false">IF(OR(D184=2,D184=3),0,IF(D184=4,0.2,IF(D184=5,0.5,IF(D184=6,1,0))))</f>
        <v>0</v>
      </c>
      <c r="F184" s="51" t="n">
        <v>7</v>
      </c>
      <c r="G184" s="31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4"/>
    </row>
    <row r="185" s="25" customFormat="true" ht="30.75" hidden="false" customHeight="false" outlineLevel="0" collapsed="false">
      <c r="A185" s="49" t="s">
        <v>251</v>
      </c>
      <c r="B185" s="76" t="s">
        <v>252</v>
      </c>
      <c r="C185" s="50"/>
      <c r="D185" s="50" t="n">
        <v>1</v>
      </c>
      <c r="E185" s="29" t="n">
        <f aca="false">IF(OR(D185=2,D185=3),0,IF(D185=4,0.2,IF(D185=5,0.5,IF(D185=6,1,0))))</f>
        <v>0</v>
      </c>
      <c r="F185" s="51" t="n">
        <v>7</v>
      </c>
      <c r="G185" s="31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4"/>
    </row>
    <row r="186" s="25" customFormat="true" ht="30.75" hidden="false" customHeight="false" outlineLevel="0" collapsed="false">
      <c r="A186" s="49" t="s">
        <v>253</v>
      </c>
      <c r="B186" s="76" t="s">
        <v>254</v>
      </c>
      <c r="C186" s="50"/>
      <c r="D186" s="50" t="n">
        <v>1</v>
      </c>
      <c r="E186" s="29" t="n">
        <f aca="false">IF(OR(D186=2,D186=3),0,IF(D186=4,0.2,IF(D186=5,0.5,IF(D186=6,1,0))))</f>
        <v>0</v>
      </c>
      <c r="F186" s="51" t="n">
        <v>7</v>
      </c>
      <c r="G186" s="31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4"/>
    </row>
    <row r="187" s="25" customFormat="true" ht="29.25" hidden="false" customHeight="true" outlineLevel="0" collapsed="false">
      <c r="A187" s="49"/>
      <c r="B187" s="73" t="s">
        <v>255</v>
      </c>
      <c r="C187" s="50"/>
      <c r="D187" s="50"/>
      <c r="E187" s="51"/>
      <c r="F187" s="51"/>
      <c r="G187" s="31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4"/>
    </row>
    <row r="188" s="25" customFormat="true" ht="25.5" hidden="false" customHeight="true" outlineLevel="0" collapsed="false">
      <c r="A188" s="49" t="s">
        <v>256</v>
      </c>
      <c r="B188" s="76" t="s">
        <v>257</v>
      </c>
      <c r="C188" s="50"/>
      <c r="D188" s="50" t="n">
        <v>1</v>
      </c>
      <c r="E188" s="29" t="n">
        <f aca="false">IF(OR(D188=2,D188=3),0,IF(D188=4,0.2,IF(D188=5,0.5,IF(D188=6,1,0))))</f>
        <v>0</v>
      </c>
      <c r="F188" s="51" t="n">
        <v>8</v>
      </c>
      <c r="G188" s="31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4"/>
    </row>
    <row r="189" s="25" customFormat="true" ht="30.75" hidden="false" customHeight="true" outlineLevel="0" collapsed="false">
      <c r="A189" s="49" t="s">
        <v>258</v>
      </c>
      <c r="B189" s="76" t="s">
        <v>259</v>
      </c>
      <c r="C189" s="50"/>
      <c r="D189" s="50" t="n">
        <v>1</v>
      </c>
      <c r="E189" s="29" t="n">
        <f aca="false">IF(OR(D189=2,D189=3),0,IF(D189=4,0.2,IF(D189=5,0.5,IF(D189=6,1,0))))</f>
        <v>0</v>
      </c>
      <c r="F189" s="51" t="n">
        <v>8</v>
      </c>
      <c r="G189" s="31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4"/>
    </row>
    <row r="190" s="25" customFormat="true" ht="30" hidden="false" customHeight="true" outlineLevel="0" collapsed="false">
      <c r="A190" s="49" t="s">
        <v>260</v>
      </c>
      <c r="B190" s="76" t="s">
        <v>261</v>
      </c>
      <c r="C190" s="50"/>
      <c r="D190" s="50" t="n">
        <v>1</v>
      </c>
      <c r="E190" s="29" t="n">
        <f aca="false">IF(OR(D190=2,D190=3),0,IF(D190=4,0.2,IF(D190=5,0.5,IF(D190=6,1,0))))</f>
        <v>0</v>
      </c>
      <c r="F190" s="51" t="n">
        <v>7</v>
      </c>
      <c r="G190" s="31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4"/>
    </row>
    <row r="191" s="25" customFormat="true" ht="33" hidden="false" customHeight="true" outlineLevel="0" collapsed="false">
      <c r="A191" s="49" t="s">
        <v>262</v>
      </c>
      <c r="B191" s="76" t="s">
        <v>263</v>
      </c>
      <c r="C191" s="50"/>
      <c r="D191" s="50" t="n">
        <v>1</v>
      </c>
      <c r="E191" s="29" t="n">
        <f aca="false">IF(OR(D191=2,D191=3),0,IF(D191=4,0.2,IF(D191=5,0.5,IF(D191=6,1,0))))</f>
        <v>0</v>
      </c>
      <c r="F191" s="51" t="n">
        <v>7</v>
      </c>
      <c r="G191" s="31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4"/>
    </row>
    <row r="192" s="25" customFormat="true" ht="32.25" hidden="false" customHeight="true" outlineLevel="0" collapsed="false">
      <c r="A192" s="49" t="s">
        <v>264</v>
      </c>
      <c r="B192" s="76" t="s">
        <v>265</v>
      </c>
      <c r="C192" s="50"/>
      <c r="D192" s="50" t="n">
        <v>1</v>
      </c>
      <c r="E192" s="29" t="n">
        <f aca="false">IF(OR(D192=2,D192=3),0,IF(D192=4,0.2,IF(D192=5,0.5,IF(D192=6,1,0))))</f>
        <v>0</v>
      </c>
      <c r="F192" s="51" t="n">
        <v>7</v>
      </c>
      <c r="G192" s="31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4"/>
    </row>
    <row r="193" s="25" customFormat="true" ht="30.75" hidden="false" customHeight="false" outlineLevel="0" collapsed="false">
      <c r="A193" s="49" t="s">
        <v>266</v>
      </c>
      <c r="B193" s="76" t="s">
        <v>267</v>
      </c>
      <c r="C193" s="50"/>
      <c r="D193" s="50" t="n">
        <v>1</v>
      </c>
      <c r="E193" s="29" t="n">
        <f aca="false">IF(OR(D193=2,D193=3),0,IF(D193=4,0.2,IF(D193=5,0.5,IF(D193=6,1,0))))</f>
        <v>0</v>
      </c>
      <c r="F193" s="51" t="n">
        <v>7</v>
      </c>
      <c r="G193" s="31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4"/>
    </row>
    <row r="194" s="25" customFormat="true" ht="29.25" hidden="false" customHeight="true" outlineLevel="0" collapsed="false">
      <c r="A194" s="49"/>
      <c r="B194" s="73" t="s">
        <v>268</v>
      </c>
      <c r="C194" s="50"/>
      <c r="D194" s="50"/>
      <c r="E194" s="51"/>
      <c r="F194" s="51"/>
      <c r="G194" s="31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4"/>
    </row>
    <row r="195" s="25" customFormat="true" ht="30.75" hidden="false" customHeight="true" outlineLevel="0" collapsed="false">
      <c r="A195" s="49" t="s">
        <v>269</v>
      </c>
      <c r="B195" s="76" t="s">
        <v>270</v>
      </c>
      <c r="C195" s="50"/>
      <c r="D195" s="50" t="n">
        <v>1</v>
      </c>
      <c r="E195" s="29" t="n">
        <f aca="false">IF(OR(D195=2,D195=3),0,IF(D195=4,0.2,IF(D195=5,0.5,IF(D195=6,1,0))))</f>
        <v>0</v>
      </c>
      <c r="F195" s="51" t="n">
        <v>7</v>
      </c>
      <c r="G195" s="31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4"/>
    </row>
    <row r="196" s="25" customFormat="true" ht="33" hidden="false" customHeight="true" outlineLevel="0" collapsed="false">
      <c r="A196" s="49" t="s">
        <v>271</v>
      </c>
      <c r="B196" s="76" t="s">
        <v>272</v>
      </c>
      <c r="C196" s="50"/>
      <c r="D196" s="50" t="n">
        <v>1</v>
      </c>
      <c r="E196" s="29" t="n">
        <f aca="false">IF(OR(D196=2,D196=3),0,IF(D196=4,0.2,IF(D196=5,0.5,IF(D196=6,1,0))))</f>
        <v>0</v>
      </c>
      <c r="F196" s="51" t="n">
        <v>7</v>
      </c>
      <c r="G196" s="31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4"/>
    </row>
    <row r="197" s="25" customFormat="true" ht="37.5" hidden="false" customHeight="true" outlineLevel="0" collapsed="false">
      <c r="A197" s="49" t="s">
        <v>273</v>
      </c>
      <c r="B197" s="76" t="s">
        <v>274</v>
      </c>
      <c r="C197" s="50"/>
      <c r="D197" s="50" t="n">
        <v>1</v>
      </c>
      <c r="E197" s="29" t="n">
        <f aca="false">IF(OR(D197=2,D197=3),0,IF(D197=4,0.2,IF(D197=5,0.5,IF(D197=6,1,0))))</f>
        <v>0</v>
      </c>
      <c r="F197" s="51" t="n">
        <v>7</v>
      </c>
      <c r="G197" s="31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4"/>
    </row>
    <row r="198" s="25" customFormat="true" ht="30.75" hidden="false" customHeight="false" outlineLevel="0" collapsed="false">
      <c r="A198" s="49" t="s">
        <v>275</v>
      </c>
      <c r="B198" s="76" t="s">
        <v>276</v>
      </c>
      <c r="C198" s="50"/>
      <c r="D198" s="50" t="n">
        <v>1</v>
      </c>
      <c r="E198" s="29" t="n">
        <f aca="false">IF(OR(D198=2,D198=3),0,IF(D198=4,0.2,IF(D198=5,0.5,IF(D198=6,1,0))))</f>
        <v>0</v>
      </c>
      <c r="F198" s="51" t="n">
        <v>7</v>
      </c>
      <c r="G198" s="31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4"/>
    </row>
    <row r="199" s="25" customFormat="true" ht="21.75" hidden="false" customHeight="true" outlineLevel="0" collapsed="false">
      <c r="A199" s="49"/>
      <c r="B199" s="34" t="s">
        <v>277</v>
      </c>
      <c r="C199" s="52" t="n">
        <f aca="false">(SUMPRODUCT(F183:F186,E183:E186)+SUMPRODUCT(E188:E193,F188:F193)+SUMPRODUCT(E195:E198,F195:F198))/F199</f>
        <v>0</v>
      </c>
      <c r="D199" s="50"/>
      <c r="E199" s="51"/>
      <c r="F199" s="51" t="n">
        <f aca="false">SUM(F183:F198)</f>
        <v>100</v>
      </c>
      <c r="G199" s="31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4"/>
    </row>
    <row r="200" s="25" customFormat="true" ht="28.5" hidden="false" customHeight="true" outlineLevel="0" collapsed="false">
      <c r="A200" s="49"/>
      <c r="B200" s="104"/>
      <c r="C200" s="50"/>
      <c r="D200" s="50"/>
      <c r="E200" s="50"/>
      <c r="F200" s="50"/>
      <c r="G200" s="31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4"/>
    </row>
    <row r="201" s="25" customFormat="true" ht="15.75" hidden="false" customHeight="false" outlineLevel="0" collapsed="false">
      <c r="A201" s="17" t="s">
        <v>278</v>
      </c>
      <c r="B201" s="18" t="s">
        <v>279</v>
      </c>
      <c r="C201" s="135" t="s">
        <v>6</v>
      </c>
      <c r="D201" s="136"/>
      <c r="E201" s="19" t="s">
        <v>7</v>
      </c>
      <c r="F201" s="20" t="s">
        <v>8</v>
      </c>
      <c r="G201" s="31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4"/>
    </row>
    <row r="202" s="25" customFormat="true" ht="30.75" hidden="false" customHeight="false" outlineLevel="0" collapsed="false">
      <c r="A202" s="137" t="s">
        <v>280</v>
      </c>
      <c r="B202" s="76" t="s">
        <v>281</v>
      </c>
      <c r="C202" s="50"/>
      <c r="D202" s="50" t="n">
        <v>1</v>
      </c>
      <c r="E202" s="29" t="n">
        <f aca="false">IF(OR(D202=2,D202=3),0,IF(D202=4,0.2,IF(D202=5,0.5,IF(D202=6,1,0))))</f>
        <v>0</v>
      </c>
      <c r="F202" s="51" t="n">
        <v>16</v>
      </c>
      <c r="G202" s="31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4"/>
    </row>
    <row r="203" s="25" customFormat="true" ht="30.75" hidden="false" customHeight="false" outlineLevel="0" collapsed="false">
      <c r="A203" s="137" t="s">
        <v>282</v>
      </c>
      <c r="B203" s="76" t="s">
        <v>283</v>
      </c>
      <c r="C203" s="50"/>
      <c r="D203" s="50" t="n">
        <v>1</v>
      </c>
      <c r="E203" s="29" t="n">
        <f aca="false">IF(OR(D203=2,D203=3),0,IF(D203=4,0.2,IF(D203=5,0.5,IF(D203=6,1,0))))</f>
        <v>0</v>
      </c>
      <c r="F203" s="51" t="n">
        <v>16</v>
      </c>
      <c r="G203" s="31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4"/>
    </row>
    <row r="204" s="25" customFormat="true" ht="32.25" hidden="false" customHeight="true" outlineLevel="0" collapsed="false">
      <c r="A204" s="137" t="s">
        <v>284</v>
      </c>
      <c r="B204" s="76" t="s">
        <v>285</v>
      </c>
      <c r="C204" s="50"/>
      <c r="D204" s="50" t="n">
        <v>1</v>
      </c>
      <c r="E204" s="29" t="n">
        <f aca="false">IF(OR(D204=2,D204=3),0,IF(D204=4,0.2,IF(D204=5,0.5,IF(D204=6,1,0))))</f>
        <v>0</v>
      </c>
      <c r="F204" s="51" t="n">
        <v>17</v>
      </c>
      <c r="G204" s="31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4"/>
    </row>
    <row r="205" s="25" customFormat="true" ht="30" hidden="false" customHeight="true" outlineLevel="0" collapsed="false">
      <c r="A205" s="137" t="s">
        <v>286</v>
      </c>
      <c r="B205" s="76" t="s">
        <v>287</v>
      </c>
      <c r="C205" s="50"/>
      <c r="D205" s="50" t="n">
        <v>1</v>
      </c>
      <c r="E205" s="29" t="n">
        <f aca="false">IF(OR(D205=2,D205=3),0,IF(D205=4,0.2,IF(D205=5,0.5,IF(D205=6,1,0))))</f>
        <v>0</v>
      </c>
      <c r="F205" s="51" t="n">
        <v>17</v>
      </c>
      <c r="G205" s="31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4"/>
    </row>
    <row r="206" s="25" customFormat="true" ht="30.75" hidden="false" customHeight="false" outlineLevel="0" collapsed="false">
      <c r="A206" s="137" t="s">
        <v>288</v>
      </c>
      <c r="B206" s="76" t="s">
        <v>289</v>
      </c>
      <c r="C206" s="50"/>
      <c r="D206" s="50" t="n">
        <v>1</v>
      </c>
      <c r="E206" s="29" t="n">
        <f aca="false">IF(OR(D206=2,D206=3),0,IF(D206=4,0.2,IF(D206=5,0.5,IF(D206=6,1,0))))</f>
        <v>0</v>
      </c>
      <c r="F206" s="51" t="n">
        <v>17</v>
      </c>
      <c r="G206" s="31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4"/>
    </row>
    <row r="207" s="25" customFormat="true" ht="30.75" hidden="false" customHeight="false" outlineLevel="0" collapsed="false">
      <c r="A207" s="137" t="s">
        <v>290</v>
      </c>
      <c r="B207" s="76" t="s">
        <v>291</v>
      </c>
      <c r="C207" s="50"/>
      <c r="D207" s="50" t="n">
        <v>1</v>
      </c>
      <c r="E207" s="29" t="n">
        <f aca="false">IF(OR(D207=2,D207=3),0,IF(D207=4,0.2,IF(D207=5,0.5,IF(D207=6,1,0))))</f>
        <v>0</v>
      </c>
      <c r="F207" s="51" t="n">
        <v>17</v>
      </c>
      <c r="G207" s="3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4"/>
    </row>
    <row r="208" s="25" customFormat="true" ht="16.5" hidden="false" customHeight="false" outlineLevel="0" collapsed="false">
      <c r="A208" s="49"/>
      <c r="B208" s="34" t="s">
        <v>292</v>
      </c>
      <c r="C208" s="52" t="n">
        <f aca="false">SUMPRODUCT(E202:E207,F202:F207)/F208</f>
        <v>0</v>
      </c>
      <c r="D208" s="50"/>
      <c r="E208" s="51"/>
      <c r="F208" s="51" t="n">
        <f aca="false">SUM(F202:F207)</f>
        <v>100</v>
      </c>
      <c r="G208" s="31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4"/>
    </row>
    <row r="209" s="25" customFormat="true" ht="20.25" hidden="false" customHeight="true" outlineLevel="0" collapsed="false">
      <c r="A209" s="49"/>
      <c r="B209" s="34"/>
      <c r="C209" s="47"/>
      <c r="D209" s="50"/>
      <c r="E209" s="50"/>
      <c r="F209" s="50"/>
      <c r="G209" s="31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4"/>
    </row>
    <row r="210" s="25" customFormat="true" ht="31.5" hidden="false" customHeight="true" outlineLevel="0" collapsed="false">
      <c r="A210" s="17" t="s">
        <v>293</v>
      </c>
      <c r="B210" s="18" t="s">
        <v>294</v>
      </c>
      <c r="C210" s="135" t="s">
        <v>6</v>
      </c>
      <c r="D210" s="136"/>
      <c r="E210" s="19" t="s">
        <v>7</v>
      </c>
      <c r="F210" s="20" t="s">
        <v>8</v>
      </c>
      <c r="G210" s="31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4"/>
    </row>
    <row r="211" s="25" customFormat="true" ht="29.25" hidden="false" customHeight="true" outlineLevel="0" collapsed="false">
      <c r="A211" s="49" t="s">
        <v>295</v>
      </c>
      <c r="B211" s="76" t="s">
        <v>296</v>
      </c>
      <c r="C211" s="50"/>
      <c r="D211" s="50" t="n">
        <v>1</v>
      </c>
      <c r="E211" s="29" t="n">
        <f aca="false">IF(OR(D211=2,D211=3),0,IF(D211=4,0.2,IF(D211=5,0.5,IF(D211=6,1,0))))</f>
        <v>0</v>
      </c>
      <c r="F211" s="51" t="n">
        <v>21</v>
      </c>
      <c r="G211" s="31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4"/>
    </row>
    <row r="212" s="25" customFormat="true" ht="30.75" hidden="false" customHeight="true" outlineLevel="0" collapsed="false">
      <c r="A212" s="49" t="s">
        <v>297</v>
      </c>
      <c r="B212" s="76" t="s">
        <v>298</v>
      </c>
      <c r="C212" s="50"/>
      <c r="D212" s="50" t="n">
        <v>1</v>
      </c>
      <c r="E212" s="29" t="n">
        <f aca="false">IF(OR(D212=2,D212=3),0,IF(D212=4,0.2,IF(D212=5,0.5,IF(D212=6,1,0))))</f>
        <v>0</v>
      </c>
      <c r="F212" s="51" t="n">
        <v>21</v>
      </c>
      <c r="G212" s="31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4"/>
    </row>
    <row r="213" s="25" customFormat="true" ht="29.25" hidden="false" customHeight="true" outlineLevel="0" collapsed="false">
      <c r="A213" s="49" t="s">
        <v>299</v>
      </c>
      <c r="B213" s="76" t="s">
        <v>300</v>
      </c>
      <c r="C213" s="50"/>
      <c r="D213" s="50" t="n">
        <v>1</v>
      </c>
      <c r="E213" s="29" t="n">
        <f aca="false">IF(OR(D213=2,D213=3),0,IF(D213=4,0.2,IF(D213=5,0.5,IF(D213=6,1,0))))</f>
        <v>0</v>
      </c>
      <c r="F213" s="51" t="n">
        <v>21</v>
      </c>
      <c r="G213" s="31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4"/>
    </row>
    <row r="214" s="25" customFormat="true" ht="32.25" hidden="false" customHeight="true" outlineLevel="0" collapsed="false">
      <c r="A214" s="49" t="s">
        <v>301</v>
      </c>
      <c r="B214" s="76" t="s">
        <v>302</v>
      </c>
      <c r="C214" s="50"/>
      <c r="D214" s="50" t="n">
        <v>1</v>
      </c>
      <c r="E214" s="29" t="n">
        <f aca="false">IF(OR(D214=2,D214=3),0,IF(D214=4,0.2,IF(D214=5,0.5,IF(D214=6,1,0))))</f>
        <v>0</v>
      </c>
      <c r="F214" s="51" t="n">
        <v>20</v>
      </c>
      <c r="G214" s="31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4"/>
    </row>
    <row r="215" s="25" customFormat="true" ht="30.75" hidden="false" customHeight="false" outlineLevel="0" collapsed="false">
      <c r="A215" s="49" t="s">
        <v>303</v>
      </c>
      <c r="B215" s="76" t="s">
        <v>304</v>
      </c>
      <c r="C215" s="50"/>
      <c r="D215" s="50" t="n">
        <v>1</v>
      </c>
      <c r="E215" s="29" t="n">
        <f aca="false">IF(OR(D215=2,D215=3),0,IF(D215=4,0.2,IF(D215=5,0.5,IF(D215=6,1,0))))</f>
        <v>0</v>
      </c>
      <c r="F215" s="51" t="n">
        <v>17</v>
      </c>
      <c r="G215" s="31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4"/>
    </row>
    <row r="216" s="25" customFormat="true" ht="18.75" hidden="false" customHeight="true" outlineLevel="0" collapsed="false">
      <c r="A216" s="49"/>
      <c r="B216" s="34" t="s">
        <v>305</v>
      </c>
      <c r="C216" s="52" t="n">
        <f aca="false">SUMPRODUCT(E211:E215,F211:F215)/F216</f>
        <v>0</v>
      </c>
      <c r="D216" s="50"/>
      <c r="E216" s="51"/>
      <c r="F216" s="51" t="n">
        <f aca="false">SUM(F211:F215)</f>
        <v>100</v>
      </c>
      <c r="G216" s="31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4"/>
    </row>
    <row r="217" s="25" customFormat="true" ht="24" hidden="false" customHeight="true" outlineLevel="0" collapsed="false">
      <c r="A217" s="49"/>
      <c r="B217" s="34"/>
      <c r="C217" s="47"/>
      <c r="D217" s="50"/>
      <c r="E217" s="50"/>
      <c r="F217" s="50"/>
      <c r="G217" s="31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4"/>
    </row>
    <row r="218" s="25" customFormat="true" ht="22.5" hidden="false" customHeight="true" outlineLevel="0" collapsed="false">
      <c r="A218" s="17" t="s">
        <v>306</v>
      </c>
      <c r="B218" s="18" t="s">
        <v>307</v>
      </c>
      <c r="C218" s="135" t="s">
        <v>6</v>
      </c>
      <c r="D218" s="136"/>
      <c r="E218" s="19" t="s">
        <v>7</v>
      </c>
      <c r="F218" s="20" t="s">
        <v>8</v>
      </c>
      <c r="G218" s="31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4"/>
    </row>
    <row r="219" s="25" customFormat="true" ht="32.25" hidden="false" customHeight="true" outlineLevel="0" collapsed="false">
      <c r="A219" s="49"/>
      <c r="B219" s="73" t="s">
        <v>308</v>
      </c>
      <c r="C219" s="50"/>
      <c r="D219" s="50"/>
      <c r="E219" s="50"/>
      <c r="F219" s="50"/>
      <c r="G219" s="31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4"/>
    </row>
    <row r="220" s="25" customFormat="true" ht="40.5" hidden="false" customHeight="true" outlineLevel="0" collapsed="false">
      <c r="A220" s="137" t="s">
        <v>309</v>
      </c>
      <c r="B220" s="76" t="s">
        <v>310</v>
      </c>
      <c r="C220" s="50"/>
      <c r="D220" s="50" t="n">
        <v>1</v>
      </c>
      <c r="E220" s="29" t="n">
        <f aca="false">IF(OR(D220=2,D220=3),0,IF(D220=4,0.2,IF(D220=5,0.5,IF(D220=6,1,0))))</f>
        <v>0</v>
      </c>
      <c r="F220" s="51" t="n">
        <v>19</v>
      </c>
      <c r="G220" s="31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4"/>
    </row>
    <row r="221" s="25" customFormat="true" ht="61.5" hidden="false" customHeight="true" outlineLevel="0" collapsed="false">
      <c r="A221" s="137" t="s">
        <v>311</v>
      </c>
      <c r="B221" s="76" t="s">
        <v>312</v>
      </c>
      <c r="C221" s="50"/>
      <c r="D221" s="50" t="n">
        <v>1</v>
      </c>
      <c r="E221" s="29" t="n">
        <f aca="false">IF(OR(D221=2,D221=3),0,IF(D221=4,0.2,IF(D221=5,0.5,IF(D221=6,1,0))))</f>
        <v>0</v>
      </c>
      <c r="F221" s="51" t="n">
        <v>15</v>
      </c>
      <c r="G221" s="31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4"/>
    </row>
    <row r="222" s="25" customFormat="true" ht="36" hidden="false" customHeight="true" outlineLevel="0" collapsed="false">
      <c r="A222" s="137" t="s">
        <v>313</v>
      </c>
      <c r="B222" s="76" t="s">
        <v>314</v>
      </c>
      <c r="C222" s="50"/>
      <c r="D222" s="50" t="n">
        <v>1</v>
      </c>
      <c r="E222" s="29" t="n">
        <f aca="false">IF(OR(D222=2,D222=3),0,IF(D222=4,0.2,IF(D222=5,0.5,IF(D222=6,1,0))))</f>
        <v>0</v>
      </c>
      <c r="F222" s="51" t="n">
        <v>19</v>
      </c>
      <c r="G222" s="31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4"/>
    </row>
    <row r="223" s="25" customFormat="true" ht="39.75" hidden="false" customHeight="true" outlineLevel="0" collapsed="false">
      <c r="A223" s="137" t="s">
        <v>315</v>
      </c>
      <c r="B223" s="76" t="s">
        <v>316</v>
      </c>
      <c r="C223" s="50"/>
      <c r="D223" s="50" t="n">
        <v>1</v>
      </c>
      <c r="E223" s="29" t="n">
        <f aca="false">IF(OR(D223=2,D223=3),0,IF(D223=4,0.2,IF(D223=5,0.5,IF(D223=6,1,0))))</f>
        <v>0</v>
      </c>
      <c r="F223" s="51" t="n">
        <v>25</v>
      </c>
      <c r="G223" s="31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4"/>
    </row>
    <row r="224" s="25" customFormat="true" ht="35.25" hidden="false" customHeight="true" outlineLevel="0" collapsed="false">
      <c r="A224" s="137" t="s">
        <v>317</v>
      </c>
      <c r="B224" s="76" t="s">
        <v>318</v>
      </c>
      <c r="C224" s="50"/>
      <c r="D224" s="50" t="n">
        <v>1</v>
      </c>
      <c r="E224" s="29" t="n">
        <f aca="false">IF(OR(D224=2,D224=3),0,IF(D224=4,0.2,IF(D224=5,0.5,IF(D224=6,1,0))))</f>
        <v>0</v>
      </c>
      <c r="F224" s="51" t="n">
        <v>22</v>
      </c>
      <c r="G224" s="31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4"/>
    </row>
    <row r="225" s="25" customFormat="true" ht="22.5" hidden="false" customHeight="true" outlineLevel="0" collapsed="false">
      <c r="A225" s="137"/>
      <c r="B225" s="76"/>
      <c r="C225" s="50"/>
      <c r="D225" s="50"/>
      <c r="E225" s="29"/>
      <c r="F225" s="51" t="n">
        <f aca="false">SUM(F220:F224)</f>
        <v>100</v>
      </c>
      <c r="G225" s="31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4"/>
    </row>
    <row r="226" s="25" customFormat="true" ht="15.75" hidden="false" customHeight="false" outlineLevel="0" collapsed="false">
      <c r="A226" s="49"/>
      <c r="B226" s="73" t="s">
        <v>319</v>
      </c>
      <c r="C226" s="50"/>
      <c r="D226" s="50"/>
      <c r="E226" s="50"/>
      <c r="F226" s="50"/>
      <c r="G226" s="31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4"/>
    </row>
    <row r="227" s="25" customFormat="true" ht="30.75" hidden="false" customHeight="false" outlineLevel="0" collapsed="false">
      <c r="A227" s="137" t="s">
        <v>320</v>
      </c>
      <c r="B227" s="76" t="s">
        <v>321</v>
      </c>
      <c r="C227" s="50"/>
      <c r="D227" s="50" t="n">
        <v>1</v>
      </c>
      <c r="E227" s="29" t="n">
        <f aca="false">IF(OR(D227=2,D227=3),0,IF(D227=4,0.2,IF(D227=5,0.5,IF(D227=6,1,0))))</f>
        <v>0</v>
      </c>
      <c r="F227" s="51" t="n">
        <v>6</v>
      </c>
      <c r="G227" s="31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4"/>
    </row>
    <row r="228" s="25" customFormat="true" ht="30" hidden="false" customHeight="true" outlineLevel="0" collapsed="false">
      <c r="A228" s="137" t="s">
        <v>322</v>
      </c>
      <c r="B228" s="76" t="s">
        <v>323</v>
      </c>
      <c r="C228" s="50"/>
      <c r="D228" s="50" t="n">
        <v>1</v>
      </c>
      <c r="E228" s="29" t="n">
        <f aca="false">IF(OR(D228=2,D228=3),0,IF(D228=4,0.2,IF(D228=5,0.5,IF(D228=6,1,0))))</f>
        <v>0</v>
      </c>
      <c r="F228" s="51" t="n">
        <v>6</v>
      </c>
      <c r="G228" s="31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4"/>
    </row>
    <row r="229" s="25" customFormat="true" ht="32.25" hidden="false" customHeight="true" outlineLevel="0" collapsed="false">
      <c r="A229" s="137" t="s">
        <v>324</v>
      </c>
      <c r="B229" s="76" t="s">
        <v>325</v>
      </c>
      <c r="C229" s="50"/>
      <c r="D229" s="50" t="n">
        <v>1</v>
      </c>
      <c r="E229" s="29" t="n">
        <f aca="false">IF(OR(D229=2,D229=3),0,IF(D229=4,0.2,IF(D229=5,0.5,IF(D229=6,1,0))))</f>
        <v>0</v>
      </c>
      <c r="F229" s="51" t="n">
        <v>6</v>
      </c>
      <c r="G229" s="31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4"/>
    </row>
    <row r="230" s="25" customFormat="true" ht="30.75" hidden="false" customHeight="false" outlineLevel="0" collapsed="false">
      <c r="A230" s="137" t="s">
        <v>326</v>
      </c>
      <c r="B230" s="76" t="s">
        <v>327</v>
      </c>
      <c r="C230" s="50"/>
      <c r="D230" s="50" t="n">
        <v>1</v>
      </c>
      <c r="E230" s="29" t="n">
        <f aca="false">IF(OR(D230=2,D230=3),0,IF(D230=4,0.2,IF(D230=5,0.5,IF(D230=6,1,0))))</f>
        <v>0</v>
      </c>
      <c r="F230" s="51" t="n">
        <v>6</v>
      </c>
      <c r="G230" s="31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4"/>
    </row>
    <row r="231" s="25" customFormat="true" ht="30.75" hidden="false" customHeight="true" outlineLevel="0" collapsed="false">
      <c r="A231" s="137" t="s">
        <v>328</v>
      </c>
      <c r="B231" s="76" t="s">
        <v>329</v>
      </c>
      <c r="C231" s="50"/>
      <c r="D231" s="50" t="n">
        <v>1</v>
      </c>
      <c r="E231" s="29" t="n">
        <f aca="false">IF(OR(D231=2,D231=3),0,IF(D231=4,0.2,IF(D231=5,0.5,IF(D231=6,1,0))))</f>
        <v>0</v>
      </c>
      <c r="F231" s="51" t="n">
        <v>6</v>
      </c>
      <c r="G231" s="31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4"/>
    </row>
    <row r="232" s="25" customFormat="true" ht="30.75" hidden="false" customHeight="false" outlineLevel="0" collapsed="false">
      <c r="A232" s="137" t="s">
        <v>330</v>
      </c>
      <c r="B232" s="76" t="s">
        <v>331</v>
      </c>
      <c r="C232" s="50"/>
      <c r="D232" s="50" t="n">
        <v>1</v>
      </c>
      <c r="E232" s="29" t="n">
        <f aca="false">IF(OR(D232=2,D232=3),0,IF(D232=4,0.2,IF(D232=5,0.5,IF(D232=6,1,0))))</f>
        <v>0</v>
      </c>
      <c r="F232" s="51" t="n">
        <v>7</v>
      </c>
      <c r="G232" s="31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4"/>
    </row>
    <row r="233" s="25" customFormat="true" ht="30.75" hidden="false" customHeight="false" outlineLevel="0" collapsed="false">
      <c r="A233" s="137" t="s">
        <v>332</v>
      </c>
      <c r="B233" s="76" t="s">
        <v>333</v>
      </c>
      <c r="C233" s="50"/>
      <c r="D233" s="50" t="n">
        <v>1</v>
      </c>
      <c r="E233" s="29" t="n">
        <f aca="false">IF(OR(D233=2,D233=3),0,IF(D233=4,0.2,IF(D233=5,0.5,IF(D233=6,1,0))))</f>
        <v>0</v>
      </c>
      <c r="F233" s="51" t="n">
        <v>7</v>
      </c>
      <c r="G233" s="31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4"/>
    </row>
    <row r="234" s="25" customFormat="true" ht="30.75" hidden="false" customHeight="false" outlineLevel="0" collapsed="false">
      <c r="A234" s="137" t="s">
        <v>334</v>
      </c>
      <c r="B234" s="76" t="s">
        <v>335</v>
      </c>
      <c r="C234" s="50"/>
      <c r="D234" s="50" t="n">
        <v>1</v>
      </c>
      <c r="E234" s="29" t="n">
        <f aca="false">IF(OR(D234=2,D234=3),0,IF(D234=4,0.2,IF(D234=5,0.5,IF(D234=6,1,0))))</f>
        <v>0</v>
      </c>
      <c r="F234" s="51" t="n">
        <v>7</v>
      </c>
      <c r="G234" s="31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4"/>
    </row>
    <row r="235" s="25" customFormat="true" ht="30.75" hidden="false" customHeight="false" outlineLevel="0" collapsed="false">
      <c r="A235" s="137" t="s">
        <v>336</v>
      </c>
      <c r="B235" s="76" t="s">
        <v>337</v>
      </c>
      <c r="C235" s="50"/>
      <c r="D235" s="50" t="n">
        <v>1</v>
      </c>
      <c r="E235" s="29" t="n">
        <f aca="false">IF(OR(D235=2,D235=3),0,IF(D235=4,0.2,IF(D235=5,0.5,IF(D235=6,1,0))))</f>
        <v>0</v>
      </c>
      <c r="F235" s="51" t="n">
        <v>7</v>
      </c>
      <c r="G235" s="31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4"/>
    </row>
    <row r="236" s="25" customFormat="true" ht="30.75" hidden="false" customHeight="false" outlineLevel="0" collapsed="false">
      <c r="A236" s="137" t="s">
        <v>338</v>
      </c>
      <c r="B236" s="76" t="s">
        <v>339</v>
      </c>
      <c r="C236" s="50"/>
      <c r="D236" s="50" t="n">
        <v>1</v>
      </c>
      <c r="E236" s="29" t="n">
        <f aca="false">IF(OR(D236=2,D236=3),0,IF(D236=4,0.2,IF(D236=5,0.5,IF(D236=6,1,0))))</f>
        <v>0</v>
      </c>
      <c r="F236" s="51" t="n">
        <v>6</v>
      </c>
      <c r="G236" s="31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4"/>
    </row>
    <row r="237" s="25" customFormat="true" ht="30.75" hidden="false" customHeight="false" outlineLevel="0" collapsed="false">
      <c r="A237" s="137" t="s">
        <v>340</v>
      </c>
      <c r="B237" s="76" t="s">
        <v>341</v>
      </c>
      <c r="C237" s="50"/>
      <c r="D237" s="50" t="n">
        <v>1</v>
      </c>
      <c r="E237" s="29" t="n">
        <f aca="false">IF(OR(D237=2,D237=3),0,IF(D237=4,0.2,IF(D237=5,0.5,IF(D237=6,1,0))))</f>
        <v>0</v>
      </c>
      <c r="F237" s="51" t="n">
        <v>6</v>
      </c>
      <c r="G237" s="31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4"/>
    </row>
    <row r="238" s="25" customFormat="true" ht="30.75" hidden="false" customHeight="false" outlineLevel="0" collapsed="false">
      <c r="A238" s="137" t="s">
        <v>342</v>
      </c>
      <c r="B238" s="76" t="s">
        <v>343</v>
      </c>
      <c r="C238" s="50"/>
      <c r="D238" s="50" t="n">
        <v>1</v>
      </c>
      <c r="E238" s="29" t="n">
        <f aca="false">IF(OR(D238=2,D238=3),0,IF(D238=4,0.2,IF(D238=5,0.5,IF(D238=6,1,0))))</f>
        <v>0</v>
      </c>
      <c r="F238" s="51" t="n">
        <v>7</v>
      </c>
      <c r="G238" s="31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4"/>
    </row>
    <row r="239" s="25" customFormat="true" ht="30.75" hidden="false" customHeight="false" outlineLevel="0" collapsed="false">
      <c r="A239" s="137" t="s">
        <v>344</v>
      </c>
      <c r="B239" s="76" t="s">
        <v>345</v>
      </c>
      <c r="C239" s="50"/>
      <c r="D239" s="50" t="n">
        <v>1</v>
      </c>
      <c r="E239" s="29" t="n">
        <f aca="false">IF(OR(D239=2,D239=3),0,IF(D239=4,0.2,IF(D239=5,0.5,IF(D239=6,1,0))))</f>
        <v>0</v>
      </c>
      <c r="F239" s="51" t="n">
        <v>7</v>
      </c>
      <c r="G239" s="31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4"/>
    </row>
    <row r="240" s="25" customFormat="true" ht="30.75" hidden="false" customHeight="false" outlineLevel="0" collapsed="false">
      <c r="A240" s="137" t="s">
        <v>346</v>
      </c>
      <c r="B240" s="76" t="s">
        <v>347</v>
      </c>
      <c r="C240" s="50"/>
      <c r="D240" s="50" t="n">
        <v>1</v>
      </c>
      <c r="E240" s="29" t="n">
        <f aca="false">IF(OR(D240=2,D240=3),0,IF(D240=4,0.2,IF(D240=5,0.5,IF(D240=6,1,0))))</f>
        <v>0</v>
      </c>
      <c r="F240" s="51" t="n">
        <v>6</v>
      </c>
      <c r="G240" s="31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4"/>
    </row>
    <row r="241" s="25" customFormat="true" ht="30.75" hidden="false" customHeight="false" outlineLevel="0" collapsed="false">
      <c r="A241" s="137" t="s">
        <v>348</v>
      </c>
      <c r="B241" s="76" t="s">
        <v>349</v>
      </c>
      <c r="C241" s="50"/>
      <c r="D241" s="50" t="n">
        <v>1</v>
      </c>
      <c r="E241" s="29" t="n">
        <f aca="false">IF(OR(D241=2,D241=3),0,IF(D241=4,0.2,IF(D241=5,0.5,IF(D241=6,1,0))))</f>
        <v>0</v>
      </c>
      <c r="F241" s="51" t="n">
        <v>6</v>
      </c>
      <c r="G241" s="31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4"/>
    </row>
    <row r="242" s="25" customFormat="true" ht="45.75" hidden="false" customHeight="false" outlineLevel="0" collapsed="false">
      <c r="A242" s="137" t="s">
        <v>350</v>
      </c>
      <c r="B242" s="76" t="s">
        <v>351</v>
      </c>
      <c r="C242" s="50"/>
      <c r="D242" s="50" t="n">
        <v>1</v>
      </c>
      <c r="E242" s="29" t="n">
        <f aca="false">IF(OR(D242=2,D242=3),0,IF(D242=4,0.2,IF(D242=5,0.5,IF(D242=6,1,0))))</f>
        <v>0</v>
      </c>
      <c r="F242" s="51" t="n">
        <v>4</v>
      </c>
      <c r="G242" s="31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4"/>
    </row>
    <row r="243" s="25" customFormat="true" ht="15.75" hidden="false" customHeight="false" outlineLevel="0" collapsed="false">
      <c r="A243" s="137"/>
      <c r="B243" s="76"/>
      <c r="C243" s="50"/>
      <c r="D243" s="50"/>
      <c r="E243" s="29"/>
      <c r="F243" s="51" t="n">
        <f aca="false">SUM(F227:F242)</f>
        <v>100</v>
      </c>
      <c r="G243" s="31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4"/>
    </row>
    <row r="244" s="25" customFormat="true" ht="16.5" hidden="false" customHeight="false" outlineLevel="0" collapsed="false">
      <c r="A244" s="49"/>
      <c r="B244" s="34" t="s">
        <v>352</v>
      </c>
      <c r="C244" s="52" t="n">
        <f aca="false">(SUMPRODUCT(E220:E224,F220:F224)/F225+SUMPRODUCT(E227:E242,F227:F242)/F243)/2</f>
        <v>0</v>
      </c>
      <c r="D244" s="50"/>
      <c r="E244" s="50"/>
      <c r="F244" s="138"/>
      <c r="G244" s="31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4"/>
    </row>
    <row r="245" s="25" customFormat="true" ht="19.5" hidden="false" customHeight="true" outlineLevel="0" collapsed="false">
      <c r="A245" s="49"/>
      <c r="B245" s="34"/>
      <c r="C245" s="47"/>
      <c r="D245" s="50"/>
      <c r="E245" s="50"/>
      <c r="F245" s="50"/>
      <c r="G245" s="31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4"/>
    </row>
    <row r="246" s="25" customFormat="true" ht="34.5" hidden="false" customHeight="true" outlineLevel="0" collapsed="false">
      <c r="A246" s="17" t="s">
        <v>353</v>
      </c>
      <c r="B246" s="18" t="s">
        <v>354</v>
      </c>
      <c r="C246" s="135" t="s">
        <v>6</v>
      </c>
      <c r="D246" s="136"/>
      <c r="E246" s="19" t="s">
        <v>7</v>
      </c>
      <c r="F246" s="20" t="s">
        <v>8</v>
      </c>
      <c r="G246" s="31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4"/>
    </row>
    <row r="247" s="25" customFormat="true" ht="45.75" hidden="false" customHeight="false" outlineLevel="0" collapsed="false">
      <c r="A247" s="137" t="s">
        <v>355</v>
      </c>
      <c r="B247" s="76" t="s">
        <v>356</v>
      </c>
      <c r="C247" s="50"/>
      <c r="D247" s="50" t="n">
        <v>1</v>
      </c>
      <c r="E247" s="29" t="n">
        <f aca="false">IF(OR(D247=2,D247=3),0,IF(D247=4,0.2,IF(D247=5,0.5,IF(D247=6,1,0))))</f>
        <v>0</v>
      </c>
      <c r="F247" s="51" t="n">
        <v>21</v>
      </c>
      <c r="G247" s="31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4"/>
    </row>
    <row r="248" s="25" customFormat="true" ht="30.75" hidden="false" customHeight="false" outlineLevel="0" collapsed="false">
      <c r="A248" s="137" t="s">
        <v>357</v>
      </c>
      <c r="B248" s="76" t="s">
        <v>358</v>
      </c>
      <c r="C248" s="50"/>
      <c r="D248" s="50" t="n">
        <v>1</v>
      </c>
      <c r="E248" s="29" t="n">
        <f aca="false">IF(OR(D248=2,D248=3),0,IF(D248=4,0.2,IF(D248=5,0.5,IF(D248=6,1,0))))</f>
        <v>0</v>
      </c>
      <c r="F248" s="51" t="n">
        <v>20</v>
      </c>
      <c r="G248" s="31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4"/>
    </row>
    <row r="249" s="25" customFormat="true" ht="30.75" hidden="false" customHeight="false" outlineLevel="0" collapsed="false">
      <c r="A249" s="137" t="s">
        <v>359</v>
      </c>
      <c r="B249" s="76" t="s">
        <v>360</v>
      </c>
      <c r="C249" s="50"/>
      <c r="D249" s="50" t="n">
        <v>1</v>
      </c>
      <c r="E249" s="29" t="n">
        <f aca="false">IF(OR(D249=2,D249=3),0,IF(D249=4,0.2,IF(D249=5,0.5,IF(D249=6,1,0))))</f>
        <v>0</v>
      </c>
      <c r="F249" s="51" t="n">
        <v>21</v>
      </c>
      <c r="G249" s="31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4"/>
    </row>
    <row r="250" s="25" customFormat="true" ht="30.75" hidden="false" customHeight="false" outlineLevel="0" collapsed="false">
      <c r="A250" s="137" t="s">
        <v>361</v>
      </c>
      <c r="B250" s="76" t="s">
        <v>362</v>
      </c>
      <c r="C250" s="50"/>
      <c r="D250" s="50" t="n">
        <v>1</v>
      </c>
      <c r="E250" s="29" t="n">
        <f aca="false">IF(OR(D250=2,D250=3),0,IF(D250=4,0.2,IF(D250=5,0.5,IF(D250=6,1,0))))</f>
        <v>0</v>
      </c>
      <c r="F250" s="51" t="n">
        <v>16</v>
      </c>
      <c r="G250" s="31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4"/>
    </row>
    <row r="251" s="25" customFormat="true" ht="30.75" hidden="false" customHeight="false" outlineLevel="0" collapsed="false">
      <c r="A251" s="137" t="s">
        <v>363</v>
      </c>
      <c r="B251" s="76" t="s">
        <v>364</v>
      </c>
      <c r="C251" s="50"/>
      <c r="D251" s="50" t="n">
        <v>1</v>
      </c>
      <c r="E251" s="29" t="n">
        <f aca="false">IF(OR(D251=2,D251=3),0,IF(D251=4,0.2,IF(D251=5,0.5,IF(D251=6,1,0))))</f>
        <v>0</v>
      </c>
      <c r="F251" s="51" t="n">
        <v>22</v>
      </c>
      <c r="G251" s="31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4"/>
    </row>
    <row r="252" s="25" customFormat="true" ht="24" hidden="false" customHeight="true" outlineLevel="0" collapsed="false">
      <c r="A252" s="49"/>
      <c r="B252" s="34" t="s">
        <v>365</v>
      </c>
      <c r="C252" s="52" t="n">
        <f aca="false">(SUMPRODUCT(E247:E251,F247:F251)/F252)</f>
        <v>0</v>
      </c>
      <c r="D252" s="50"/>
      <c r="E252" s="51"/>
      <c r="F252" s="51" t="n">
        <f aca="false">SUM(F247:F251)</f>
        <v>100</v>
      </c>
      <c r="G252" s="31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4"/>
    </row>
    <row r="253" s="25" customFormat="true" ht="18" hidden="false" customHeight="true" outlineLevel="0" collapsed="false">
      <c r="A253" s="49"/>
      <c r="B253" s="34"/>
      <c r="C253" s="47"/>
      <c r="D253" s="50"/>
      <c r="E253" s="50"/>
      <c r="F253" s="50"/>
      <c r="G253" s="31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4"/>
    </row>
    <row r="254" s="25" customFormat="true" ht="45" hidden="false" customHeight="true" outlineLevel="0" collapsed="false">
      <c r="A254" s="17" t="s">
        <v>366</v>
      </c>
      <c r="B254" s="18" t="s">
        <v>367</v>
      </c>
      <c r="C254" s="19" t="s">
        <v>6</v>
      </c>
      <c r="D254" s="19"/>
      <c r="E254" s="19" t="s">
        <v>7</v>
      </c>
      <c r="F254" s="20" t="s">
        <v>8</v>
      </c>
      <c r="G254" s="31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4"/>
    </row>
    <row r="255" s="25" customFormat="true" ht="31.5" hidden="false" customHeight="true" outlineLevel="0" collapsed="false">
      <c r="A255" s="137" t="s">
        <v>368</v>
      </c>
      <c r="B255" s="76" t="s">
        <v>369</v>
      </c>
      <c r="C255" s="76"/>
      <c r="D255" s="139" t="n">
        <v>1</v>
      </c>
      <c r="E255" s="29" t="n">
        <f aca="false">IF(OR(D255=2,D255=3),0,IF(D255=4,0.2,IF(D255=5,0.5,IF(D255=6,1,0))))</f>
        <v>0</v>
      </c>
      <c r="F255" s="140" t="n">
        <v>15</v>
      </c>
      <c r="G255" s="31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4"/>
    </row>
    <row r="256" s="25" customFormat="true" ht="30" hidden="false" customHeight="true" outlineLevel="0" collapsed="false">
      <c r="A256" s="137" t="s">
        <v>370</v>
      </c>
      <c r="B256" s="76" t="s">
        <v>371</v>
      </c>
      <c r="C256" s="76"/>
      <c r="D256" s="139" t="n">
        <v>1</v>
      </c>
      <c r="E256" s="29" t="n">
        <f aca="false">IF(OR(D256=2,D256=3),0,IF(D256=4,0.2,IF(D256=5,0.5,IF(D256=6,1,0))))</f>
        <v>0</v>
      </c>
      <c r="F256" s="140" t="n">
        <v>18</v>
      </c>
      <c r="G256" s="31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4"/>
    </row>
    <row r="257" s="25" customFormat="true" ht="30.75" hidden="false" customHeight="false" outlineLevel="0" collapsed="false">
      <c r="A257" s="137" t="s">
        <v>372</v>
      </c>
      <c r="B257" s="76" t="s">
        <v>373</v>
      </c>
      <c r="C257" s="76"/>
      <c r="D257" s="139" t="n">
        <v>1</v>
      </c>
      <c r="E257" s="29" t="n">
        <f aca="false">IF(OR(D257=2,D257=3),0,IF(D257=4,0.2,IF(D257=5,0.5,IF(D257=6,1,0))))</f>
        <v>0</v>
      </c>
      <c r="F257" s="140" t="n">
        <v>18</v>
      </c>
      <c r="G257" s="31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4"/>
    </row>
    <row r="258" s="25" customFormat="true" ht="30.75" hidden="false" customHeight="false" outlineLevel="0" collapsed="false">
      <c r="A258" s="137" t="s">
        <v>374</v>
      </c>
      <c r="B258" s="76" t="s">
        <v>375</v>
      </c>
      <c r="C258" s="76"/>
      <c r="D258" s="139" t="n">
        <v>1</v>
      </c>
      <c r="E258" s="29" t="n">
        <f aca="false">IF(OR(D258=2,D258=3),0,IF(D258=4,0.2,IF(D258=5,0.5,IF(D258=6,1,0))))</f>
        <v>0</v>
      </c>
      <c r="F258" s="140" t="n">
        <v>18</v>
      </c>
      <c r="G258" s="31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4"/>
    </row>
    <row r="259" s="25" customFormat="true" ht="31.5" hidden="false" customHeight="true" outlineLevel="0" collapsed="false">
      <c r="A259" s="137" t="s">
        <v>376</v>
      </c>
      <c r="B259" s="76" t="s">
        <v>377</v>
      </c>
      <c r="C259" s="76"/>
      <c r="D259" s="139" t="n">
        <v>1</v>
      </c>
      <c r="E259" s="29" t="n">
        <f aca="false">IF(OR(D259=2,D259=3),0,IF(D259=4,0.2,IF(D259=5,0.5,IF(D259=6,1,0))))</f>
        <v>0</v>
      </c>
      <c r="F259" s="140" t="n">
        <v>17</v>
      </c>
      <c r="G259" s="31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4"/>
    </row>
    <row r="260" s="25" customFormat="true" ht="30.75" hidden="false" customHeight="true" outlineLevel="0" collapsed="false">
      <c r="A260" s="137" t="s">
        <v>378</v>
      </c>
      <c r="B260" s="76" t="s">
        <v>379</v>
      </c>
      <c r="C260" s="50"/>
      <c r="D260" s="116" t="n">
        <v>1</v>
      </c>
      <c r="E260" s="29" t="n">
        <f aca="false">IF(OR(D260=2,D260=3),0,IF(D260=4,0.2,IF(D260=5,0.5,IF(D260=6,1,0))))</f>
        <v>0</v>
      </c>
      <c r="F260" s="51" t="n">
        <v>14</v>
      </c>
      <c r="G260" s="31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4"/>
    </row>
    <row r="261" s="25" customFormat="true" ht="20.25" hidden="false" customHeight="true" outlineLevel="0" collapsed="false">
      <c r="A261" s="49"/>
      <c r="B261" s="34" t="s">
        <v>380</v>
      </c>
      <c r="C261" s="52" t="n">
        <f aca="false">SUMPRODUCT(E255:E260,F255:F260)/F261</f>
        <v>0</v>
      </c>
      <c r="D261" s="50"/>
      <c r="E261" s="51"/>
      <c r="F261" s="51" t="n">
        <f aca="false">SUM(F255:F260)</f>
        <v>100</v>
      </c>
      <c r="G261" s="31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4"/>
    </row>
    <row r="262" s="25" customFormat="true" ht="21.75" hidden="false" customHeight="true" outlineLevel="0" collapsed="false">
      <c r="A262" s="49"/>
      <c r="B262" s="34"/>
      <c r="C262" s="47"/>
      <c r="D262" s="50"/>
      <c r="E262" s="50"/>
      <c r="F262" s="50"/>
      <c r="G262" s="31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4"/>
    </row>
    <row r="263" s="25" customFormat="true" ht="33.75" hidden="false" customHeight="true" outlineLevel="0" collapsed="false">
      <c r="A263" s="17" t="s">
        <v>381</v>
      </c>
      <c r="B263" s="18" t="s">
        <v>382</v>
      </c>
      <c r="C263" s="19" t="s">
        <v>6</v>
      </c>
      <c r="D263" s="19"/>
      <c r="E263" s="19" t="s">
        <v>7</v>
      </c>
      <c r="F263" s="20" t="s">
        <v>8</v>
      </c>
      <c r="G263" s="31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4"/>
    </row>
    <row r="264" s="25" customFormat="true" ht="30.75" hidden="false" customHeight="false" outlineLevel="0" collapsed="false">
      <c r="A264" s="49" t="s">
        <v>383</v>
      </c>
      <c r="B264" s="76" t="s">
        <v>384</v>
      </c>
      <c r="C264" s="50"/>
      <c r="D264" s="50" t="n">
        <v>1</v>
      </c>
      <c r="E264" s="29" t="n">
        <f aca="false">IF(OR(D264=2,D264=3),0,IF(D264=4,0.2,IF(D264=5,0.5,IF(D264=6,1,0))))</f>
        <v>0</v>
      </c>
      <c r="F264" s="51" t="n">
        <v>13</v>
      </c>
      <c r="G264" s="31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4"/>
    </row>
    <row r="265" s="25" customFormat="true" ht="30.75" hidden="false" customHeight="false" outlineLevel="0" collapsed="false">
      <c r="A265" s="49" t="s">
        <v>385</v>
      </c>
      <c r="B265" s="76" t="s">
        <v>386</v>
      </c>
      <c r="C265" s="50"/>
      <c r="D265" s="50" t="n">
        <v>1</v>
      </c>
      <c r="E265" s="29" t="n">
        <f aca="false">IF(OR(D265=2,D265=3),0,IF(D265=4,0.2,IF(D265=5,0.5,IF(D265=6,1,0))))</f>
        <v>0</v>
      </c>
      <c r="F265" s="51" t="n">
        <v>12</v>
      </c>
      <c r="G265" s="31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4"/>
    </row>
    <row r="266" s="25" customFormat="true" ht="30.75" hidden="false" customHeight="false" outlineLevel="0" collapsed="false">
      <c r="A266" s="49" t="s">
        <v>387</v>
      </c>
      <c r="B266" s="76" t="s">
        <v>388</v>
      </c>
      <c r="C266" s="50"/>
      <c r="D266" s="50" t="n">
        <v>1</v>
      </c>
      <c r="E266" s="29" t="n">
        <f aca="false">IF(OR(D266=2,D266=3),0,IF(D266=4,0.2,IF(D266=5,0.5,IF(D266=6,1,0))))</f>
        <v>0</v>
      </c>
      <c r="F266" s="51" t="n">
        <v>10</v>
      </c>
      <c r="G266" s="31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4"/>
    </row>
    <row r="267" s="25" customFormat="true" ht="36" hidden="false" customHeight="true" outlineLevel="0" collapsed="false">
      <c r="A267" s="49" t="s">
        <v>389</v>
      </c>
      <c r="B267" s="76" t="s">
        <v>390</v>
      </c>
      <c r="C267" s="50"/>
      <c r="D267" s="50" t="n">
        <v>1</v>
      </c>
      <c r="E267" s="29" t="n">
        <f aca="false">IF(OR(D267=2,D267=3),0,IF(D267=4,0.2,IF(D267=5,0.5,IF(D267=6,1,0))))</f>
        <v>0</v>
      </c>
      <c r="F267" s="51" t="n">
        <v>11</v>
      </c>
      <c r="G267" s="31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4"/>
    </row>
    <row r="268" s="25" customFormat="true" ht="36" hidden="false" customHeight="true" outlineLevel="0" collapsed="false">
      <c r="A268" s="49" t="s">
        <v>391</v>
      </c>
      <c r="B268" s="76" t="s">
        <v>392</v>
      </c>
      <c r="C268" s="50"/>
      <c r="D268" s="50" t="n">
        <v>1</v>
      </c>
      <c r="E268" s="29" t="n">
        <f aca="false">IF(OR(D268=2,D268=3),0,IF(D268=4,0.2,IF(D268=5,0.5,IF(D268=6,1,0))))</f>
        <v>0</v>
      </c>
      <c r="F268" s="51" t="n">
        <v>12</v>
      </c>
      <c r="G268" s="31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4"/>
    </row>
    <row r="269" s="25" customFormat="true" ht="30.75" hidden="false" customHeight="false" outlineLevel="0" collapsed="false">
      <c r="A269" s="49" t="s">
        <v>393</v>
      </c>
      <c r="B269" s="76" t="s">
        <v>394</v>
      </c>
      <c r="C269" s="50"/>
      <c r="D269" s="50" t="n">
        <v>1</v>
      </c>
      <c r="E269" s="29" t="n">
        <f aca="false">IF(OR(D269=2,D269=3),0,IF(D269=4,0.2,IF(D269=5,0.5,IF(D269=6,1,0))))</f>
        <v>0</v>
      </c>
      <c r="F269" s="51" t="n">
        <v>12</v>
      </c>
      <c r="G269" s="31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4"/>
    </row>
    <row r="270" s="25" customFormat="true" ht="30.75" hidden="false" customHeight="false" outlineLevel="0" collapsed="false">
      <c r="A270" s="49" t="s">
        <v>395</v>
      </c>
      <c r="B270" s="76" t="s">
        <v>396</v>
      </c>
      <c r="C270" s="50"/>
      <c r="D270" s="50" t="n">
        <v>1</v>
      </c>
      <c r="E270" s="29" t="n">
        <f aca="false">IF(OR(D270=2,D270=3),0,IF(D270=4,0.2,IF(D270=5,0.5,IF(D270=6,1,0))))</f>
        <v>0</v>
      </c>
      <c r="F270" s="51" t="n">
        <v>12</v>
      </c>
      <c r="G270" s="31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4"/>
    </row>
    <row r="271" s="25" customFormat="true" ht="30.75" hidden="false" customHeight="false" outlineLevel="0" collapsed="false">
      <c r="A271" s="49" t="s">
        <v>397</v>
      </c>
      <c r="B271" s="76" t="s">
        <v>398</v>
      </c>
      <c r="C271" s="50"/>
      <c r="D271" s="50" t="n">
        <v>1</v>
      </c>
      <c r="E271" s="29" t="n">
        <f aca="false">IF(OR(D271=2,D271=3),0,IF(D271=4,0.2,IF(D271=5,0.5,IF(D271=6,1,0))))</f>
        <v>0</v>
      </c>
      <c r="F271" s="51" t="n">
        <v>11</v>
      </c>
      <c r="G271" s="31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4"/>
    </row>
    <row r="272" s="25" customFormat="true" ht="31.5" hidden="false" customHeight="true" outlineLevel="0" collapsed="false">
      <c r="A272" s="49" t="s">
        <v>399</v>
      </c>
      <c r="B272" s="76" t="s">
        <v>400</v>
      </c>
      <c r="C272" s="50"/>
      <c r="D272" s="50" t="n">
        <v>1</v>
      </c>
      <c r="E272" s="29" t="n">
        <f aca="false">IF(OR(D272=2,D272=3),0,IF(D272=4,0.2,IF(D272=5,0.5,IF(D272=6,1,0))))</f>
        <v>0</v>
      </c>
      <c r="F272" s="51" t="n">
        <v>7</v>
      </c>
      <c r="G272" s="31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4"/>
    </row>
    <row r="273" s="25" customFormat="true" ht="16.5" hidden="false" customHeight="false" outlineLevel="0" collapsed="false">
      <c r="A273" s="49"/>
      <c r="B273" s="34" t="s">
        <v>401</v>
      </c>
      <c r="C273" s="52" t="n">
        <f aca="false">SUMPRODUCT(E264:E272,F264:F272)/F273</f>
        <v>0</v>
      </c>
      <c r="D273" s="50"/>
      <c r="E273" s="51"/>
      <c r="F273" s="51" t="n">
        <f aca="false">SUM(F264:F272)</f>
        <v>100</v>
      </c>
      <c r="G273" s="31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4"/>
    </row>
    <row r="274" s="25" customFormat="true" ht="21" hidden="false" customHeight="true" outlineLevel="0" collapsed="false">
      <c r="A274" s="49"/>
      <c r="B274" s="34"/>
      <c r="C274" s="47"/>
      <c r="D274" s="50"/>
      <c r="E274" s="50"/>
      <c r="F274" s="50"/>
      <c r="G274" s="31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4"/>
    </row>
    <row r="275" s="25" customFormat="true" ht="15.75" hidden="false" customHeight="false" outlineLevel="0" collapsed="false">
      <c r="A275" s="17" t="s">
        <v>402</v>
      </c>
      <c r="B275" s="18" t="s">
        <v>403</v>
      </c>
      <c r="C275" s="19" t="s">
        <v>6</v>
      </c>
      <c r="D275" s="19"/>
      <c r="E275" s="19" t="s">
        <v>7</v>
      </c>
      <c r="F275" s="20" t="s">
        <v>8</v>
      </c>
      <c r="G275" s="31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4"/>
    </row>
    <row r="276" s="25" customFormat="true" ht="31.5" hidden="false" customHeight="true" outlineLevel="0" collapsed="false">
      <c r="A276" s="141" t="s">
        <v>404</v>
      </c>
      <c r="B276" s="76" t="s">
        <v>405</v>
      </c>
      <c r="C276" s="142"/>
      <c r="D276" s="143" t="n">
        <v>1</v>
      </c>
      <c r="E276" s="29" t="n">
        <f aca="false">IF(OR(D276=2,D276=3),0,IF(D276=4,0.2,IF(D276=5,0.5,IF(D276=6,1,0))))</f>
        <v>0</v>
      </c>
      <c r="F276" s="144" t="n">
        <v>20</v>
      </c>
      <c r="G276" s="31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4"/>
    </row>
    <row r="277" s="25" customFormat="true" ht="30" hidden="false" customHeight="true" outlineLevel="0" collapsed="false">
      <c r="A277" s="141" t="s">
        <v>406</v>
      </c>
      <c r="B277" s="76" t="s">
        <v>407</v>
      </c>
      <c r="C277" s="142"/>
      <c r="D277" s="143" t="n">
        <v>1</v>
      </c>
      <c r="E277" s="29" t="n">
        <f aca="false">IF(OR(D277=2,D277=3),0,IF(D277=4,0.2,IF(D277=5,0.5,IF(D277=6,1,0))))</f>
        <v>0</v>
      </c>
      <c r="F277" s="144" t="n">
        <v>20</v>
      </c>
      <c r="G277" s="31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4"/>
    </row>
    <row r="278" s="25" customFormat="true" ht="30.75" hidden="false" customHeight="false" outlineLevel="0" collapsed="false">
      <c r="A278" s="141" t="s">
        <v>408</v>
      </c>
      <c r="B278" s="76" t="s">
        <v>409</v>
      </c>
      <c r="C278" s="142"/>
      <c r="D278" s="143" t="n">
        <v>1</v>
      </c>
      <c r="E278" s="29" t="n">
        <f aca="false">IF(OR(D278=2,D278=3),0,IF(D278=4,0.2,IF(D278=5,0.5,IF(D278=6,1,0))))</f>
        <v>0</v>
      </c>
      <c r="F278" s="144" t="n">
        <v>20</v>
      </c>
      <c r="G278" s="31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4"/>
    </row>
    <row r="279" s="25" customFormat="true" ht="30.75" hidden="false" customHeight="false" outlineLevel="0" collapsed="false">
      <c r="A279" s="141" t="s">
        <v>410</v>
      </c>
      <c r="B279" s="76" t="s">
        <v>411</v>
      </c>
      <c r="C279" s="142"/>
      <c r="D279" s="143" t="n">
        <v>1</v>
      </c>
      <c r="E279" s="29" t="n">
        <f aca="false">IF(OR(D279=2,D279=3),0,IF(D279=4,0.2,IF(D279=5,0.5,IF(D279=6,1,0))))</f>
        <v>0</v>
      </c>
      <c r="F279" s="144" t="n">
        <v>20</v>
      </c>
      <c r="G279" s="31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4"/>
    </row>
    <row r="280" s="25" customFormat="true" ht="30.75" hidden="false" customHeight="true" outlineLevel="0" collapsed="false">
      <c r="A280" s="141" t="s">
        <v>412</v>
      </c>
      <c r="B280" s="76" t="s">
        <v>413</v>
      </c>
      <c r="C280" s="142"/>
      <c r="D280" s="143" t="n">
        <v>1</v>
      </c>
      <c r="E280" s="29" t="n">
        <f aca="false">IF(OR(D280=2,D280=3),0,IF(D280=4,0.2,IF(D280=5,0.5,IF(D280=6,1,0))))</f>
        <v>0</v>
      </c>
      <c r="F280" s="144" t="n">
        <v>20</v>
      </c>
      <c r="G280" s="31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4"/>
    </row>
    <row r="281" s="25" customFormat="true" ht="16.5" hidden="false" customHeight="false" outlineLevel="0" collapsed="false">
      <c r="A281" s="145"/>
      <c r="B281" s="34" t="s">
        <v>414</v>
      </c>
      <c r="C281" s="52" t="n">
        <f aca="false">SUMPRODUCT(E276:E280,F276:F280)/F281</f>
        <v>0</v>
      </c>
      <c r="D281" s="142"/>
      <c r="E281" s="146"/>
      <c r="F281" s="144" t="n">
        <f aca="false">SUM(F276:F280)</f>
        <v>100</v>
      </c>
      <c r="G281" s="31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4"/>
    </row>
    <row r="282" s="25" customFormat="true" ht="18" hidden="false" customHeight="true" outlineLevel="0" collapsed="false">
      <c r="A282" s="145"/>
      <c r="B282" s="147"/>
      <c r="C282" s="142"/>
      <c r="D282" s="142"/>
      <c r="E282" s="142"/>
      <c r="F282" s="142"/>
      <c r="G282" s="31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4"/>
    </row>
    <row r="283" s="25" customFormat="true" ht="32.25" hidden="false" customHeight="true" outlineLevel="0" collapsed="false">
      <c r="A283" s="17" t="s">
        <v>415</v>
      </c>
      <c r="B283" s="18" t="s">
        <v>416</v>
      </c>
      <c r="C283" s="19" t="s">
        <v>6</v>
      </c>
      <c r="D283" s="19"/>
      <c r="E283" s="19" t="s">
        <v>7</v>
      </c>
      <c r="F283" s="20" t="s">
        <v>8</v>
      </c>
      <c r="G283" s="31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4"/>
    </row>
    <row r="284" s="25" customFormat="true" ht="32.25" hidden="false" customHeight="true" outlineLevel="0" collapsed="false">
      <c r="A284" s="141" t="s">
        <v>417</v>
      </c>
      <c r="B284" s="76" t="s">
        <v>418</v>
      </c>
      <c r="C284" s="142"/>
      <c r="D284" s="143" t="n">
        <v>1</v>
      </c>
      <c r="E284" s="29" t="n">
        <f aca="false">IF(OR(D284=2,D284=3),0,IF(D284=4,0.2,IF(D284=5,0.5,IF(D284=6,1,0))))</f>
        <v>0</v>
      </c>
      <c r="F284" s="144" t="n">
        <v>22</v>
      </c>
      <c r="G284" s="31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4"/>
    </row>
    <row r="285" s="25" customFormat="true" ht="31.5" hidden="false" customHeight="true" outlineLevel="0" collapsed="false">
      <c r="A285" s="141" t="s">
        <v>419</v>
      </c>
      <c r="B285" s="76" t="s">
        <v>420</v>
      </c>
      <c r="C285" s="142"/>
      <c r="D285" s="143" t="n">
        <v>1</v>
      </c>
      <c r="E285" s="29" t="n">
        <f aca="false">IF(OR(D285=2,D285=3),0,IF(D285=4,0.2,IF(D285=5,0.5,IF(D285=6,1,0))))</f>
        <v>0</v>
      </c>
      <c r="F285" s="144" t="n">
        <v>20</v>
      </c>
      <c r="G285" s="31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4"/>
    </row>
    <row r="286" s="25" customFormat="true" ht="30.75" hidden="false" customHeight="false" outlineLevel="0" collapsed="false">
      <c r="A286" s="141" t="s">
        <v>421</v>
      </c>
      <c r="B286" s="76" t="s">
        <v>422</v>
      </c>
      <c r="C286" s="142"/>
      <c r="D286" s="143" t="n">
        <v>1</v>
      </c>
      <c r="E286" s="29" t="n">
        <f aca="false">IF(OR(D286=2,D286=3),0,IF(D286=4,0.2,IF(D286=5,0.5,IF(D286=6,1,0))))</f>
        <v>0</v>
      </c>
      <c r="F286" s="144" t="n">
        <v>19</v>
      </c>
      <c r="G286" s="31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4"/>
    </row>
    <row r="287" s="25" customFormat="true" ht="30.75" hidden="false" customHeight="false" outlineLevel="0" collapsed="false">
      <c r="A287" s="141" t="s">
        <v>423</v>
      </c>
      <c r="B287" s="76" t="s">
        <v>424</v>
      </c>
      <c r="C287" s="142"/>
      <c r="D287" s="143" t="n">
        <v>1</v>
      </c>
      <c r="E287" s="29" t="n">
        <f aca="false">IF(OR(D287=2,D287=3),0,IF(D287=4,0.2,IF(D287=5,0.5,IF(D287=6,1,0))))</f>
        <v>0</v>
      </c>
      <c r="F287" s="144" t="n">
        <v>21</v>
      </c>
      <c r="G287" s="31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4"/>
    </row>
    <row r="288" s="25" customFormat="true" ht="30.75" hidden="false" customHeight="false" outlineLevel="0" collapsed="false">
      <c r="A288" s="141" t="s">
        <v>425</v>
      </c>
      <c r="B288" s="76" t="s">
        <v>426</v>
      </c>
      <c r="C288" s="142"/>
      <c r="D288" s="143" t="n">
        <v>1</v>
      </c>
      <c r="E288" s="29" t="n">
        <f aca="false">IF(OR(D288=2,D288=3),0,IF(D288=4,0.2,IF(D288=5,0.5,IF(D288=6,1,0))))</f>
        <v>0</v>
      </c>
      <c r="F288" s="144" t="n">
        <v>18</v>
      </c>
      <c r="G288" s="31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4"/>
    </row>
    <row r="289" s="25" customFormat="true" ht="18.75" hidden="false" customHeight="true" outlineLevel="0" collapsed="false">
      <c r="A289" s="145"/>
      <c r="B289" s="34" t="s">
        <v>427</v>
      </c>
      <c r="C289" s="52" t="n">
        <f aca="false">SUMPRODUCT(E284:E288,F284:F288)/F289</f>
        <v>0</v>
      </c>
      <c r="D289" s="142"/>
      <c r="E289" s="146"/>
      <c r="F289" s="144" t="n">
        <f aca="false">SUM(F284:F288)</f>
        <v>100</v>
      </c>
      <c r="G289" s="31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4"/>
    </row>
    <row r="290" s="25" customFormat="true" ht="43.5" hidden="false" customHeight="true" outlineLevel="0" collapsed="false">
      <c r="A290" s="148" t="s">
        <v>428</v>
      </c>
      <c r="B290" s="149" t="s">
        <v>429</v>
      </c>
      <c r="C290" s="150"/>
      <c r="D290" s="19"/>
      <c r="E290" s="151"/>
      <c r="F290" s="152"/>
      <c r="G290" s="31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4"/>
    </row>
    <row r="291" s="25" customFormat="true" ht="24" hidden="false" customHeight="true" outlineLevel="0" collapsed="false">
      <c r="A291" s="127"/>
      <c r="B291" s="128"/>
      <c r="C291" s="2"/>
      <c r="D291" s="2"/>
      <c r="E291" s="2"/>
      <c r="F291" s="153"/>
      <c r="G291" s="31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4"/>
    </row>
    <row r="292" s="25" customFormat="true" ht="15.75" hidden="false" customHeight="false" outlineLevel="0" collapsed="false">
      <c r="A292" s="127"/>
      <c r="B292" s="59" t="s">
        <v>430</v>
      </c>
      <c r="C292" s="59"/>
      <c r="D292" s="59"/>
      <c r="E292" s="59"/>
      <c r="F292" s="130"/>
      <c r="G292" s="31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4"/>
    </row>
    <row r="293" s="25" customFormat="true" ht="15.75" hidden="false" customHeight="false" outlineLevel="0" collapsed="false">
      <c r="A293" s="127"/>
      <c r="B293" s="60" t="s">
        <v>102</v>
      </c>
      <c r="C293" s="61" t="s">
        <v>103</v>
      </c>
      <c r="D293" s="61"/>
      <c r="E293" s="96" t="s">
        <v>8</v>
      </c>
      <c r="F293" s="130"/>
      <c r="G293" s="31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4"/>
    </row>
    <row r="294" s="25" customFormat="true" ht="20.25" hidden="false" customHeight="true" outlineLevel="0" collapsed="false">
      <c r="A294" s="127"/>
      <c r="B294" s="63" t="s">
        <v>244</v>
      </c>
      <c r="C294" s="64" t="n">
        <f aca="false">C199</f>
        <v>0</v>
      </c>
      <c r="D294" s="97"/>
      <c r="E294" s="131" t="n">
        <v>12</v>
      </c>
      <c r="F294" s="130"/>
      <c r="G294" s="31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4"/>
    </row>
    <row r="295" s="25" customFormat="true" ht="15.75" hidden="false" customHeight="false" outlineLevel="0" collapsed="false">
      <c r="A295" s="127"/>
      <c r="B295" s="63" t="s">
        <v>278</v>
      </c>
      <c r="C295" s="64" t="n">
        <f aca="false">C208</f>
        <v>0</v>
      </c>
      <c r="D295" s="97"/>
      <c r="E295" s="131" t="n">
        <v>10</v>
      </c>
      <c r="F295" s="130"/>
      <c r="G295" s="21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4"/>
    </row>
    <row r="296" s="25" customFormat="true" ht="20.25" hidden="false" customHeight="true" outlineLevel="0" collapsed="false">
      <c r="A296" s="127"/>
      <c r="B296" s="63" t="s">
        <v>293</v>
      </c>
      <c r="C296" s="64" t="n">
        <f aca="false">C216</f>
        <v>0</v>
      </c>
      <c r="D296" s="97"/>
      <c r="E296" s="131" t="n">
        <v>11</v>
      </c>
      <c r="F296" s="130"/>
      <c r="G296" s="31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4"/>
    </row>
    <row r="297" s="25" customFormat="true" ht="15.75" hidden="false" customHeight="false" outlineLevel="0" collapsed="false">
      <c r="A297" s="127"/>
      <c r="B297" s="63" t="s">
        <v>306</v>
      </c>
      <c r="C297" s="64" t="n">
        <f aca="false">C244</f>
        <v>0</v>
      </c>
      <c r="D297" s="97"/>
      <c r="E297" s="131" t="n">
        <v>13</v>
      </c>
      <c r="F297" s="130"/>
      <c r="G297" s="31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4"/>
    </row>
    <row r="298" s="25" customFormat="true" ht="21.75" hidden="false" customHeight="true" outlineLevel="0" collapsed="false">
      <c r="A298" s="127"/>
      <c r="B298" s="63" t="s">
        <v>353</v>
      </c>
      <c r="C298" s="64" t="n">
        <f aca="false">C252</f>
        <v>0</v>
      </c>
      <c r="D298" s="97"/>
      <c r="E298" s="131" t="n">
        <v>11</v>
      </c>
      <c r="F298" s="130"/>
      <c r="G298" s="31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4"/>
    </row>
    <row r="299" s="25" customFormat="true" ht="15.75" hidden="false" customHeight="false" outlineLevel="0" collapsed="false">
      <c r="A299" s="127"/>
      <c r="B299" s="63" t="s">
        <v>366</v>
      </c>
      <c r="C299" s="64" t="n">
        <f aca="false">C261</f>
        <v>0</v>
      </c>
      <c r="D299" s="97"/>
      <c r="E299" s="131" t="n">
        <v>11</v>
      </c>
      <c r="F299" s="130"/>
      <c r="G299" s="21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4"/>
    </row>
    <row r="300" s="25" customFormat="true" ht="21.75" hidden="false" customHeight="true" outlineLevel="0" collapsed="false">
      <c r="A300" s="127"/>
      <c r="B300" s="63" t="s">
        <v>381</v>
      </c>
      <c r="C300" s="64" t="n">
        <f aca="false">C273</f>
        <v>0</v>
      </c>
      <c r="D300" s="97"/>
      <c r="E300" s="131" t="n">
        <v>10</v>
      </c>
      <c r="F300" s="130"/>
      <c r="G300" s="31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4"/>
    </row>
    <row r="301" s="25" customFormat="true" ht="15.75" hidden="false" customHeight="false" outlineLevel="0" collapsed="false">
      <c r="A301" s="127"/>
      <c r="B301" s="63" t="s">
        <v>402</v>
      </c>
      <c r="C301" s="64" t="n">
        <f aca="false">C281</f>
        <v>0</v>
      </c>
      <c r="D301" s="97"/>
      <c r="E301" s="131" t="n">
        <v>11</v>
      </c>
      <c r="F301" s="130"/>
      <c r="G301" s="21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4"/>
    </row>
    <row r="302" s="25" customFormat="true" ht="20.25" hidden="false" customHeight="true" outlineLevel="0" collapsed="false">
      <c r="A302" s="127"/>
      <c r="B302" s="63" t="s">
        <v>415</v>
      </c>
      <c r="C302" s="64" t="n">
        <f aca="false">C289</f>
        <v>0</v>
      </c>
      <c r="D302" s="97"/>
      <c r="E302" s="131" t="n">
        <v>11</v>
      </c>
      <c r="F302" s="130"/>
      <c r="G302" s="31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4"/>
    </row>
    <row r="303" customFormat="false" ht="15.75" hidden="false" customHeight="false" outlineLevel="0" collapsed="false">
      <c r="A303" s="127"/>
      <c r="B303" s="68" t="s">
        <v>104</v>
      </c>
      <c r="C303" s="69" t="n">
        <f aca="false">SUMPRODUCT(C294:C302,E294:E302)/SUM(E294:E302)</f>
        <v>0</v>
      </c>
      <c r="D303" s="69"/>
      <c r="E303" s="69"/>
      <c r="F303" s="13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1"/>
    </row>
    <row r="304" customFormat="false" ht="16.5" hidden="false" customHeight="false" outlineLevel="0" collapsed="false">
      <c r="A304" s="127"/>
      <c r="B304" s="154"/>
      <c r="C304" s="91"/>
      <c r="D304" s="2"/>
      <c r="E304" s="2"/>
      <c r="F304" s="74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1"/>
    </row>
    <row r="305" customFormat="false" ht="16.5" hidden="false" customHeight="false" outlineLevel="0" collapsed="false">
      <c r="A305" s="16" t="s">
        <v>431</v>
      </c>
      <c r="B305" s="16"/>
      <c r="C305" s="16"/>
      <c r="D305" s="16"/>
      <c r="E305" s="16"/>
      <c r="F305" s="16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1"/>
    </row>
    <row r="306" customFormat="false" ht="31.5" hidden="false" customHeight="true" outlineLevel="0" collapsed="false">
      <c r="A306" s="17" t="s">
        <v>432</v>
      </c>
      <c r="B306" s="18" t="s">
        <v>433</v>
      </c>
      <c r="C306" s="19" t="s">
        <v>6</v>
      </c>
      <c r="D306" s="2"/>
      <c r="E306" s="156"/>
      <c r="F306" s="156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1"/>
    </row>
    <row r="307" customFormat="false" ht="23.25" hidden="false" customHeight="true" outlineLevel="0" collapsed="false">
      <c r="A307" s="157" t="s">
        <v>434</v>
      </c>
      <c r="B307" s="157"/>
      <c r="C307" s="157"/>
      <c r="D307" s="2"/>
      <c r="E307" s="156"/>
      <c r="F307" s="156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1"/>
    </row>
    <row r="308" customFormat="false" ht="23.25" hidden="false" customHeight="true" outlineLevel="0" collapsed="false">
      <c r="A308" s="49" t="s">
        <v>435</v>
      </c>
      <c r="B308" s="104" t="s">
        <v>436</v>
      </c>
      <c r="C308" s="158" t="n">
        <v>0</v>
      </c>
      <c r="D308" s="2"/>
      <c r="E308" s="156"/>
      <c r="F308" s="156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1"/>
    </row>
    <row r="309" customFormat="false" ht="23.25" hidden="false" customHeight="true" outlineLevel="0" collapsed="false">
      <c r="A309" s="49" t="s">
        <v>437</v>
      </c>
      <c r="B309" s="104" t="s">
        <v>438</v>
      </c>
      <c r="C309" s="159" t="n">
        <v>0</v>
      </c>
      <c r="D309" s="2"/>
      <c r="E309" s="156"/>
      <c r="F309" s="156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1"/>
    </row>
    <row r="310" customFormat="false" ht="23.25" hidden="false" customHeight="true" outlineLevel="0" collapsed="false">
      <c r="A310" s="157" t="s">
        <v>439</v>
      </c>
      <c r="B310" s="157"/>
      <c r="C310" s="157"/>
      <c r="D310" s="2"/>
      <c r="E310" s="156"/>
      <c r="F310" s="156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1"/>
    </row>
    <row r="311" customFormat="false" ht="23.25" hidden="false" customHeight="true" outlineLevel="0" collapsed="false">
      <c r="A311" s="49" t="s">
        <v>440</v>
      </c>
      <c r="B311" s="104" t="s">
        <v>436</v>
      </c>
      <c r="C311" s="158" t="n">
        <v>0</v>
      </c>
      <c r="D311" s="2"/>
      <c r="E311" s="156"/>
      <c r="F311" s="156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1"/>
    </row>
    <row r="312" customFormat="false" ht="23.25" hidden="false" customHeight="true" outlineLevel="0" collapsed="false">
      <c r="A312" s="49" t="s">
        <v>441</v>
      </c>
      <c r="B312" s="104" t="s">
        <v>438</v>
      </c>
      <c r="C312" s="159" t="n">
        <v>0</v>
      </c>
      <c r="D312" s="2"/>
      <c r="E312" s="156"/>
      <c r="F312" s="156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1"/>
    </row>
    <row r="313" customFormat="false" ht="23.25" hidden="false" customHeight="true" outlineLevel="0" collapsed="false">
      <c r="A313" s="157" t="s">
        <v>442</v>
      </c>
      <c r="B313" s="157"/>
      <c r="C313" s="157"/>
      <c r="D313" s="2"/>
      <c r="E313" s="156"/>
      <c r="F313" s="156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1"/>
    </row>
    <row r="314" customFormat="false" ht="23.25" hidden="false" customHeight="true" outlineLevel="0" collapsed="false">
      <c r="A314" s="49" t="s">
        <v>443</v>
      </c>
      <c r="B314" s="104" t="s">
        <v>436</v>
      </c>
      <c r="C314" s="158" t="n">
        <v>0</v>
      </c>
      <c r="D314" s="2"/>
      <c r="E314" s="156"/>
      <c r="F314" s="156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1"/>
    </row>
    <row r="315" customFormat="false" ht="23.25" hidden="false" customHeight="true" outlineLevel="0" collapsed="false">
      <c r="A315" s="49" t="s">
        <v>444</v>
      </c>
      <c r="B315" s="104" t="s">
        <v>438</v>
      </c>
      <c r="C315" s="159" t="n">
        <v>0</v>
      </c>
      <c r="D315" s="2"/>
      <c r="E315" s="156"/>
      <c r="F315" s="156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1"/>
    </row>
    <row r="316" customFormat="false" ht="23.25" hidden="false" customHeight="true" outlineLevel="0" collapsed="false">
      <c r="A316" s="157" t="s">
        <v>445</v>
      </c>
      <c r="B316" s="157"/>
      <c r="C316" s="157"/>
      <c r="D316" s="2"/>
      <c r="E316" s="156"/>
      <c r="F316" s="156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1"/>
    </row>
    <row r="317" customFormat="false" ht="23.25" hidden="false" customHeight="true" outlineLevel="0" collapsed="false">
      <c r="A317" s="49" t="s">
        <v>446</v>
      </c>
      <c r="B317" s="104" t="s">
        <v>436</v>
      </c>
      <c r="C317" s="158" t="n">
        <v>0</v>
      </c>
      <c r="D317" s="2"/>
      <c r="E317" s="156"/>
      <c r="F317" s="156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1"/>
    </row>
    <row r="318" customFormat="false" ht="23.25" hidden="false" customHeight="true" outlineLevel="0" collapsed="false">
      <c r="A318" s="49" t="s">
        <v>447</v>
      </c>
      <c r="B318" s="104" t="s">
        <v>438</v>
      </c>
      <c r="C318" s="159" t="n">
        <v>0</v>
      </c>
      <c r="D318" s="2"/>
      <c r="E318" s="156"/>
      <c r="F318" s="156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1"/>
    </row>
    <row r="319" customFormat="false" ht="23.25" hidden="false" customHeight="true" outlineLevel="0" collapsed="false">
      <c r="A319" s="157" t="s">
        <v>448</v>
      </c>
      <c r="B319" s="157"/>
      <c r="C319" s="157"/>
      <c r="D319" s="2"/>
      <c r="E319" s="156"/>
      <c r="F319" s="156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  <c r="AD319" s="155"/>
      <c r="AE319" s="155"/>
      <c r="AF319" s="155"/>
      <c r="AG319" s="155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1"/>
    </row>
    <row r="320" customFormat="false" ht="23.25" hidden="false" customHeight="true" outlineLevel="0" collapsed="false">
      <c r="A320" s="49" t="s">
        <v>449</v>
      </c>
      <c r="B320" s="104" t="s">
        <v>436</v>
      </c>
      <c r="C320" s="158" t="n">
        <v>0</v>
      </c>
      <c r="D320" s="2"/>
      <c r="E320" s="156"/>
      <c r="F320" s="156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1"/>
    </row>
    <row r="321" customFormat="false" ht="23.25" hidden="false" customHeight="true" outlineLevel="0" collapsed="false">
      <c r="A321" s="49" t="s">
        <v>450</v>
      </c>
      <c r="B321" s="104" t="s">
        <v>438</v>
      </c>
      <c r="C321" s="159" t="n">
        <v>0</v>
      </c>
      <c r="D321" s="2"/>
      <c r="E321" s="156"/>
      <c r="F321" s="156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1"/>
    </row>
    <row r="322" customFormat="false" ht="16.5" hidden="false" customHeight="false" outlineLevel="0" collapsed="false">
      <c r="A322" s="145"/>
      <c r="B322" s="34" t="s">
        <v>451</v>
      </c>
      <c r="C322" s="52" t="n">
        <f aca="false">(IF(C309&gt;100%,100%,C309)+IF(C312&gt;100%,100%,C312)+IF(C315&gt;100%,100%,C315)+IF(C318&gt;100%,100%,C318)+IF(C321&gt;100%,100%,C321))/500%</f>
        <v>0</v>
      </c>
      <c r="D322" s="2"/>
      <c r="E322" s="156"/>
      <c r="F322" s="156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1"/>
    </row>
    <row r="323" customFormat="false" ht="21" hidden="false" customHeight="true" outlineLevel="0" collapsed="false">
      <c r="A323" s="145"/>
      <c r="B323" s="34"/>
      <c r="C323" s="47"/>
      <c r="D323" s="2"/>
      <c r="E323" s="156"/>
      <c r="F323" s="156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1"/>
    </row>
    <row r="324" customFormat="false" ht="21" hidden="false" customHeight="true" outlineLevel="0" collapsed="false">
      <c r="A324" s="17" t="s">
        <v>452</v>
      </c>
      <c r="B324" s="18" t="s">
        <v>453</v>
      </c>
      <c r="C324" s="19" t="s">
        <v>6</v>
      </c>
      <c r="D324" s="160"/>
      <c r="E324" s="156"/>
      <c r="F324" s="156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1"/>
    </row>
    <row r="325" customFormat="false" ht="22.5" hidden="false" customHeight="true" outlineLevel="0" collapsed="false">
      <c r="A325" s="161" t="s">
        <v>454</v>
      </c>
      <c r="B325" s="161"/>
      <c r="C325" s="161"/>
      <c r="D325" s="103"/>
      <c r="E325" s="156"/>
      <c r="F325" s="156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1"/>
    </row>
    <row r="326" customFormat="false" ht="22.5" hidden="false" customHeight="true" outlineLevel="0" collapsed="false">
      <c r="A326" s="157" t="s">
        <v>455</v>
      </c>
      <c r="B326" s="157"/>
      <c r="C326" s="115"/>
      <c r="D326" s="103" t="n">
        <f aca="false">FALSE()</f>
        <v>0</v>
      </c>
      <c r="E326" s="156"/>
      <c r="F326" s="156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1"/>
    </row>
    <row r="327" customFormat="false" ht="22.5" hidden="false" customHeight="true" outlineLevel="0" collapsed="false">
      <c r="A327" s="49" t="s">
        <v>456</v>
      </c>
      <c r="B327" s="104" t="s">
        <v>457</v>
      </c>
      <c r="C327" s="162" t="n">
        <v>0</v>
      </c>
      <c r="D327" s="103"/>
      <c r="E327" s="156"/>
      <c r="F327" s="156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1"/>
    </row>
    <row r="328" customFormat="false" ht="22.5" hidden="false" customHeight="true" outlineLevel="0" collapsed="false">
      <c r="A328" s="49" t="s">
        <v>458</v>
      </c>
      <c r="B328" s="104" t="s">
        <v>459</v>
      </c>
      <c r="C328" s="163"/>
      <c r="D328" s="103"/>
      <c r="E328" s="156"/>
      <c r="F328" s="156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1"/>
    </row>
    <row r="329" customFormat="false" ht="22.5" hidden="false" customHeight="true" outlineLevel="0" collapsed="false">
      <c r="A329" s="157" t="s">
        <v>460</v>
      </c>
      <c r="B329" s="157"/>
      <c r="C329" s="115"/>
      <c r="D329" s="103" t="n">
        <f aca="false">FALSE()</f>
        <v>0</v>
      </c>
      <c r="E329" s="156"/>
      <c r="F329" s="156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1"/>
    </row>
    <row r="330" customFormat="false" ht="22.5" hidden="false" customHeight="true" outlineLevel="0" collapsed="false">
      <c r="A330" s="49" t="s">
        <v>461</v>
      </c>
      <c r="B330" s="104" t="s">
        <v>457</v>
      </c>
      <c r="C330" s="162" t="n">
        <v>0</v>
      </c>
      <c r="D330" s="103"/>
      <c r="E330" s="156"/>
      <c r="F330" s="156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1"/>
    </row>
    <row r="331" customFormat="false" ht="22.5" hidden="false" customHeight="true" outlineLevel="0" collapsed="false">
      <c r="A331" s="49" t="s">
        <v>462</v>
      </c>
      <c r="B331" s="104" t="s">
        <v>459</v>
      </c>
      <c r="C331" s="163"/>
      <c r="D331" s="103"/>
      <c r="E331" s="156"/>
      <c r="F331" s="156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1"/>
    </row>
    <row r="332" customFormat="false" ht="22.5" hidden="false" customHeight="true" outlineLevel="0" collapsed="false">
      <c r="A332" s="157" t="s">
        <v>463</v>
      </c>
      <c r="B332" s="157"/>
      <c r="C332" s="115"/>
      <c r="D332" s="103" t="n">
        <f aca="false">FALSE()</f>
        <v>0</v>
      </c>
      <c r="E332" s="156"/>
      <c r="F332" s="156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1"/>
    </row>
    <row r="333" customFormat="false" ht="22.5" hidden="false" customHeight="true" outlineLevel="0" collapsed="false">
      <c r="A333" s="49" t="s">
        <v>464</v>
      </c>
      <c r="B333" s="104" t="s">
        <v>457</v>
      </c>
      <c r="C333" s="162" t="n">
        <v>0</v>
      </c>
      <c r="D333" s="103"/>
      <c r="E333" s="156"/>
      <c r="F333" s="156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1"/>
    </row>
    <row r="334" customFormat="false" ht="22.5" hidden="false" customHeight="true" outlineLevel="0" collapsed="false">
      <c r="A334" s="49" t="s">
        <v>465</v>
      </c>
      <c r="B334" s="104" t="s">
        <v>459</v>
      </c>
      <c r="C334" s="163"/>
      <c r="D334" s="103"/>
      <c r="E334" s="156"/>
      <c r="F334" s="156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1"/>
    </row>
    <row r="335" customFormat="false" ht="22.5" hidden="false" customHeight="true" outlineLevel="0" collapsed="false">
      <c r="A335" s="157" t="s">
        <v>466</v>
      </c>
      <c r="B335" s="157"/>
      <c r="C335" s="115"/>
      <c r="D335" s="103" t="n">
        <f aca="false">FALSE()</f>
        <v>0</v>
      </c>
      <c r="E335" s="156"/>
      <c r="F335" s="156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1"/>
    </row>
    <row r="336" customFormat="false" ht="22.5" hidden="false" customHeight="true" outlineLevel="0" collapsed="false">
      <c r="A336" s="49" t="s">
        <v>467</v>
      </c>
      <c r="B336" s="104" t="s">
        <v>457</v>
      </c>
      <c r="C336" s="162" t="n">
        <v>0</v>
      </c>
      <c r="D336" s="103"/>
      <c r="E336" s="156"/>
      <c r="F336" s="156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1"/>
    </row>
    <row r="337" customFormat="false" ht="22.5" hidden="false" customHeight="true" outlineLevel="0" collapsed="false">
      <c r="A337" s="49" t="s">
        <v>468</v>
      </c>
      <c r="B337" s="104" t="s">
        <v>459</v>
      </c>
      <c r="C337" s="163"/>
      <c r="D337" s="103"/>
      <c r="E337" s="156"/>
      <c r="F337" s="156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1"/>
    </row>
    <row r="338" customFormat="false" ht="22.5" hidden="false" customHeight="true" outlineLevel="0" collapsed="false">
      <c r="A338" s="157" t="s">
        <v>469</v>
      </c>
      <c r="B338" s="157"/>
      <c r="C338" s="115"/>
      <c r="D338" s="103" t="n">
        <f aca="false">FALSE()</f>
        <v>0</v>
      </c>
      <c r="E338" s="156"/>
      <c r="F338" s="156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1"/>
    </row>
    <row r="339" customFormat="false" ht="22.5" hidden="false" customHeight="true" outlineLevel="0" collapsed="false">
      <c r="A339" s="49" t="s">
        <v>470</v>
      </c>
      <c r="B339" s="104" t="s">
        <v>457</v>
      </c>
      <c r="C339" s="162" t="n">
        <v>0</v>
      </c>
      <c r="D339" s="103"/>
      <c r="E339" s="156"/>
      <c r="F339" s="156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1"/>
    </row>
    <row r="340" customFormat="false" ht="22.5" hidden="false" customHeight="true" outlineLevel="0" collapsed="false">
      <c r="A340" s="49" t="s">
        <v>471</v>
      </c>
      <c r="B340" s="104" t="s">
        <v>459</v>
      </c>
      <c r="C340" s="163"/>
      <c r="D340" s="103"/>
      <c r="E340" s="156"/>
      <c r="F340" s="156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1"/>
    </row>
    <row r="341" customFormat="false" ht="20.25" hidden="false" customHeight="true" outlineLevel="0" collapsed="false">
      <c r="A341" s="164" t="s">
        <v>472</v>
      </c>
      <c r="B341" s="164"/>
      <c r="C341" s="164"/>
      <c r="D341" s="103"/>
      <c r="E341" s="156"/>
      <c r="F341" s="156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1"/>
    </row>
    <row r="342" customFormat="false" ht="21" hidden="false" customHeight="true" outlineLevel="0" collapsed="false">
      <c r="A342" s="49"/>
      <c r="B342" s="165" t="s">
        <v>473</v>
      </c>
      <c r="C342" s="51" t="n">
        <f aca="false">COUNTIF(D326:D338,"=verdadeiro")</f>
        <v>0</v>
      </c>
      <c r="D342" s="103"/>
      <c r="E342" s="156"/>
      <c r="F342" s="156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1"/>
    </row>
    <row r="343" customFormat="false" ht="19.5" hidden="false" customHeight="true" outlineLevel="0" collapsed="false">
      <c r="A343" s="49"/>
      <c r="B343" s="165" t="s">
        <v>474</v>
      </c>
      <c r="C343" s="51" t="n">
        <f aca="false">IF(C342=0,0,(IF(D326,IF(C328&gt;=100%,0%,IF(C328&lt;0%,100%,100%-C328)))+IF(D329,IF(C331&gt;=100%,0%,IF(C331&lt;0%,100%,100%-C331)))+IF(D332,IF(C334&gt;=100%,0%,IF(C334&lt;0%,100%,100%-C334)))+IF(D335,IF(C337&gt;=100%,0%,IF(C337&lt;0%,100%,100%-C337)))+IF(D338,IF(C340&gt;=100%,0%,IF(C340&lt;0%,100%,100%-C340))))/C342)</f>
        <v>0</v>
      </c>
      <c r="D343" s="103"/>
      <c r="E343" s="156"/>
      <c r="F343" s="156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1"/>
    </row>
    <row r="344" customFormat="false" ht="19.5" hidden="false" customHeight="true" outlineLevel="0" collapsed="false">
      <c r="A344" s="49"/>
      <c r="B344" s="165" t="s">
        <v>475</v>
      </c>
      <c r="C344" s="51" t="n">
        <f aca="false">IF(C342=0,0,(IF(D326,IF(C327&gt;0,1,0))+IF(D329,IF(C330&gt;0,1,0))+IF(D332,IF(C333&gt;0,1,0))+IF(D335,IF(C336&gt;0,1,0))+IF(D338,IF(C339&gt;0,1,0)))/C342)</f>
        <v>0</v>
      </c>
      <c r="D344" s="103"/>
      <c r="E344" s="156"/>
      <c r="F344" s="156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1"/>
    </row>
    <row r="345" customFormat="false" ht="21" hidden="false" customHeight="true" outlineLevel="0" collapsed="false">
      <c r="A345" s="49"/>
      <c r="B345" s="166"/>
      <c r="C345" s="50"/>
      <c r="D345" s="103"/>
      <c r="E345" s="156"/>
      <c r="F345" s="156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1"/>
    </row>
    <row r="346" customFormat="false" ht="22.5" hidden="false" customHeight="true" outlineLevel="0" collapsed="false">
      <c r="A346" s="161" t="s">
        <v>476</v>
      </c>
      <c r="B346" s="161"/>
      <c r="C346" s="161"/>
      <c r="D346" s="103"/>
      <c r="E346" s="156"/>
      <c r="F346" s="156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1"/>
    </row>
    <row r="347" customFormat="false" ht="22.5" hidden="false" customHeight="true" outlineLevel="0" collapsed="false">
      <c r="A347" s="157" t="s">
        <v>455</v>
      </c>
      <c r="B347" s="157"/>
      <c r="C347" s="115"/>
      <c r="D347" s="103" t="n">
        <f aca="false">FALSE()</f>
        <v>0</v>
      </c>
      <c r="E347" s="156"/>
      <c r="F347" s="156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1"/>
    </row>
    <row r="348" customFormat="false" ht="22.5" hidden="false" customHeight="true" outlineLevel="0" collapsed="false">
      <c r="A348" s="49" t="s">
        <v>477</v>
      </c>
      <c r="B348" s="104" t="s">
        <v>457</v>
      </c>
      <c r="C348" s="162" t="n">
        <v>0</v>
      </c>
      <c r="D348" s="103"/>
      <c r="E348" s="156"/>
      <c r="F348" s="156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1"/>
    </row>
    <row r="349" customFormat="false" ht="22.5" hidden="false" customHeight="true" outlineLevel="0" collapsed="false">
      <c r="A349" s="49" t="s">
        <v>478</v>
      </c>
      <c r="B349" s="104" t="s">
        <v>479</v>
      </c>
      <c r="C349" s="162" t="n">
        <v>0</v>
      </c>
      <c r="D349" s="103"/>
      <c r="E349" s="156"/>
      <c r="F349" s="156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1"/>
    </row>
    <row r="350" customFormat="false" ht="22.5" hidden="false" customHeight="true" outlineLevel="0" collapsed="false">
      <c r="A350" s="49" t="s">
        <v>480</v>
      </c>
      <c r="B350" s="104" t="s">
        <v>481</v>
      </c>
      <c r="C350" s="163"/>
      <c r="D350" s="103"/>
      <c r="E350" s="156"/>
      <c r="F350" s="156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1"/>
    </row>
    <row r="351" customFormat="false" ht="22.5" hidden="false" customHeight="true" outlineLevel="0" collapsed="false">
      <c r="A351" s="49" t="s">
        <v>482</v>
      </c>
      <c r="B351" s="104" t="s">
        <v>459</v>
      </c>
      <c r="C351" s="167"/>
      <c r="D351" s="103"/>
      <c r="E351" s="156"/>
      <c r="F351" s="156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1"/>
    </row>
    <row r="352" customFormat="false" ht="22.5" hidden="false" customHeight="true" outlineLevel="0" collapsed="false">
      <c r="A352" s="157" t="s">
        <v>483</v>
      </c>
      <c r="B352" s="157"/>
      <c r="C352" s="115"/>
      <c r="D352" s="103" t="n">
        <f aca="false">FALSE()</f>
        <v>0</v>
      </c>
      <c r="E352" s="156"/>
      <c r="F352" s="156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1"/>
    </row>
    <row r="353" customFormat="false" ht="22.5" hidden="false" customHeight="true" outlineLevel="0" collapsed="false">
      <c r="A353" s="49" t="s">
        <v>484</v>
      </c>
      <c r="B353" s="104" t="s">
        <v>457</v>
      </c>
      <c r="C353" s="162" t="n">
        <v>0</v>
      </c>
      <c r="D353" s="103"/>
      <c r="E353" s="156"/>
      <c r="F353" s="156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1"/>
    </row>
    <row r="354" customFormat="false" ht="22.5" hidden="false" customHeight="true" outlineLevel="0" collapsed="false">
      <c r="A354" s="49" t="s">
        <v>485</v>
      </c>
      <c r="B354" s="104" t="s">
        <v>479</v>
      </c>
      <c r="C354" s="162" t="n">
        <v>0</v>
      </c>
      <c r="D354" s="103"/>
      <c r="E354" s="156"/>
      <c r="F354" s="156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1"/>
    </row>
    <row r="355" customFormat="false" ht="22.5" hidden="false" customHeight="true" outlineLevel="0" collapsed="false">
      <c r="A355" s="49" t="s">
        <v>486</v>
      </c>
      <c r="B355" s="104" t="s">
        <v>481</v>
      </c>
      <c r="C355" s="163"/>
      <c r="D355" s="103"/>
      <c r="E355" s="156"/>
      <c r="F355" s="156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1"/>
    </row>
    <row r="356" customFormat="false" ht="22.5" hidden="false" customHeight="true" outlineLevel="0" collapsed="false">
      <c r="A356" s="49" t="s">
        <v>487</v>
      </c>
      <c r="B356" s="104" t="s">
        <v>459</v>
      </c>
      <c r="C356" s="167"/>
      <c r="D356" s="103"/>
      <c r="E356" s="156"/>
      <c r="F356" s="156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1"/>
    </row>
    <row r="357" customFormat="false" ht="22.5" hidden="false" customHeight="true" outlineLevel="0" collapsed="false">
      <c r="A357" s="157" t="s">
        <v>488</v>
      </c>
      <c r="B357" s="157"/>
      <c r="C357" s="115"/>
      <c r="D357" s="103" t="n">
        <f aca="false">FALSE()</f>
        <v>0</v>
      </c>
      <c r="E357" s="156"/>
      <c r="F357" s="156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1"/>
    </row>
    <row r="358" customFormat="false" ht="22.5" hidden="false" customHeight="true" outlineLevel="0" collapsed="false">
      <c r="A358" s="49" t="s">
        <v>489</v>
      </c>
      <c r="B358" s="104" t="s">
        <v>457</v>
      </c>
      <c r="C358" s="162" t="n">
        <v>0</v>
      </c>
      <c r="D358" s="103"/>
      <c r="E358" s="156"/>
      <c r="F358" s="156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1"/>
    </row>
    <row r="359" customFormat="false" ht="22.5" hidden="false" customHeight="true" outlineLevel="0" collapsed="false">
      <c r="A359" s="49" t="s">
        <v>490</v>
      </c>
      <c r="B359" s="104" t="s">
        <v>479</v>
      </c>
      <c r="C359" s="162" t="n">
        <v>0</v>
      </c>
      <c r="D359" s="103"/>
      <c r="E359" s="156"/>
      <c r="F359" s="156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1"/>
    </row>
    <row r="360" customFormat="false" ht="22.5" hidden="false" customHeight="true" outlineLevel="0" collapsed="false">
      <c r="A360" s="49" t="s">
        <v>491</v>
      </c>
      <c r="B360" s="104" t="s">
        <v>481</v>
      </c>
      <c r="C360" s="163"/>
      <c r="D360" s="103"/>
      <c r="E360" s="156"/>
      <c r="F360" s="156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1"/>
    </row>
    <row r="361" customFormat="false" ht="22.5" hidden="false" customHeight="true" outlineLevel="0" collapsed="false">
      <c r="A361" s="49" t="s">
        <v>492</v>
      </c>
      <c r="B361" s="104" t="s">
        <v>459</v>
      </c>
      <c r="C361" s="167"/>
      <c r="D361" s="103"/>
      <c r="E361" s="156"/>
      <c r="F361" s="156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1"/>
    </row>
    <row r="362" customFormat="false" ht="22.5" hidden="false" customHeight="true" outlineLevel="0" collapsed="false">
      <c r="A362" s="157" t="s">
        <v>466</v>
      </c>
      <c r="B362" s="157"/>
      <c r="C362" s="115"/>
      <c r="D362" s="103" t="n">
        <f aca="false">FALSE()</f>
        <v>0</v>
      </c>
      <c r="E362" s="156"/>
      <c r="F362" s="156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1"/>
    </row>
    <row r="363" customFormat="false" ht="22.5" hidden="false" customHeight="true" outlineLevel="0" collapsed="false">
      <c r="A363" s="49" t="s">
        <v>493</v>
      </c>
      <c r="B363" s="104" t="s">
        <v>457</v>
      </c>
      <c r="C363" s="162" t="n">
        <v>0</v>
      </c>
      <c r="D363" s="103"/>
      <c r="E363" s="156"/>
      <c r="F363" s="156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1"/>
    </row>
    <row r="364" customFormat="false" ht="22.5" hidden="false" customHeight="true" outlineLevel="0" collapsed="false">
      <c r="A364" s="49" t="s">
        <v>494</v>
      </c>
      <c r="B364" s="104" t="s">
        <v>479</v>
      </c>
      <c r="C364" s="162" t="n">
        <v>0</v>
      </c>
      <c r="D364" s="103"/>
      <c r="E364" s="156"/>
      <c r="F364" s="156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1"/>
    </row>
    <row r="365" customFormat="false" ht="22.5" hidden="false" customHeight="true" outlineLevel="0" collapsed="false">
      <c r="A365" s="49" t="s">
        <v>494</v>
      </c>
      <c r="B365" s="104" t="s">
        <v>481</v>
      </c>
      <c r="C365" s="163"/>
      <c r="D365" s="103"/>
      <c r="E365" s="156"/>
      <c r="F365" s="156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1"/>
    </row>
    <row r="366" customFormat="false" ht="22.5" hidden="false" customHeight="true" outlineLevel="0" collapsed="false">
      <c r="A366" s="49" t="s">
        <v>495</v>
      </c>
      <c r="B366" s="104" t="s">
        <v>459</v>
      </c>
      <c r="C366" s="167"/>
      <c r="D366" s="103"/>
      <c r="E366" s="156"/>
      <c r="F366" s="156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1"/>
    </row>
    <row r="367" customFormat="false" ht="22.5" hidden="false" customHeight="true" outlineLevel="0" collapsed="false">
      <c r="A367" s="157" t="s">
        <v>469</v>
      </c>
      <c r="B367" s="157"/>
      <c r="C367" s="115"/>
      <c r="D367" s="103" t="n">
        <f aca="false">FALSE()</f>
        <v>0</v>
      </c>
      <c r="E367" s="156"/>
      <c r="F367" s="156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1"/>
    </row>
    <row r="368" customFormat="false" ht="22.5" hidden="false" customHeight="true" outlineLevel="0" collapsed="false">
      <c r="A368" s="49" t="s">
        <v>496</v>
      </c>
      <c r="B368" s="104" t="s">
        <v>457</v>
      </c>
      <c r="C368" s="162" t="n">
        <v>0</v>
      </c>
      <c r="D368" s="103"/>
      <c r="E368" s="156"/>
      <c r="F368" s="156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1"/>
    </row>
    <row r="369" customFormat="false" ht="22.5" hidden="false" customHeight="true" outlineLevel="0" collapsed="false">
      <c r="A369" s="49" t="s">
        <v>497</v>
      </c>
      <c r="B369" s="104" t="s">
        <v>479</v>
      </c>
      <c r="C369" s="162" t="n">
        <v>0</v>
      </c>
      <c r="D369" s="103"/>
      <c r="E369" s="156"/>
      <c r="F369" s="156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1"/>
    </row>
    <row r="370" customFormat="false" ht="22.5" hidden="false" customHeight="true" outlineLevel="0" collapsed="false">
      <c r="A370" s="49" t="s">
        <v>498</v>
      </c>
      <c r="B370" s="104" t="s">
        <v>481</v>
      </c>
      <c r="C370" s="163"/>
      <c r="D370" s="103"/>
      <c r="E370" s="156"/>
      <c r="F370" s="156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1"/>
    </row>
    <row r="371" customFormat="false" ht="22.5" hidden="false" customHeight="true" outlineLevel="0" collapsed="false">
      <c r="A371" s="49" t="s">
        <v>499</v>
      </c>
      <c r="B371" s="104" t="s">
        <v>459</v>
      </c>
      <c r="C371" s="167"/>
      <c r="D371" s="103"/>
      <c r="E371" s="156"/>
      <c r="F371" s="156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1"/>
    </row>
    <row r="372" customFormat="false" ht="20.25" hidden="false" customHeight="true" outlineLevel="0" collapsed="false">
      <c r="A372" s="164" t="s">
        <v>500</v>
      </c>
      <c r="B372" s="164"/>
      <c r="C372" s="164"/>
      <c r="D372" s="103"/>
      <c r="E372" s="156"/>
      <c r="F372" s="156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1"/>
    </row>
    <row r="373" customFormat="false" ht="21" hidden="false" customHeight="true" outlineLevel="0" collapsed="false">
      <c r="A373" s="49"/>
      <c r="B373" s="165" t="s">
        <v>473</v>
      </c>
      <c r="C373" s="51" t="n">
        <f aca="false">COUNTIF(D347:D367,"=verdadeiro")</f>
        <v>0</v>
      </c>
      <c r="D373" s="103"/>
      <c r="E373" s="156"/>
      <c r="F373" s="156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1"/>
    </row>
    <row r="374" customFormat="false" ht="21" hidden="false" customHeight="true" outlineLevel="0" collapsed="false">
      <c r="A374" s="49"/>
      <c r="B374" s="165" t="s">
        <v>474</v>
      </c>
      <c r="C374" s="51" t="n">
        <f aca="false">IF(C373=0,0,(IF(D347,IF(C351&gt;100%,0%,IF(C351&lt;0%,100%,100%-C351)))+IF(D352,IF(C356&gt;100%,0%,IF(C356&lt;0%,100%,100%-C356)))+IF(D357,IF(C361&gt;100%,0%,IF(C361&lt;0%,100%,100%-C361)))+IF(D362,IF(C366&gt;100%,0%,IF(C366&lt;0%,100%,100%-C366)))+IF(D367,IF(C371&gt;100%,0%,IF(C371&lt;0%,100%,100%-C371))))/C373)</f>
        <v>0</v>
      </c>
      <c r="D374" s="103"/>
      <c r="E374" s="156"/>
      <c r="F374" s="156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1"/>
    </row>
    <row r="375" customFormat="false" ht="19.5" hidden="false" customHeight="true" outlineLevel="0" collapsed="false">
      <c r="A375" s="49"/>
      <c r="B375" s="165" t="s">
        <v>501</v>
      </c>
      <c r="C375" s="51" t="n">
        <f aca="false">IF(C373=0,0,(IF(D347,IF(C350&gt;100%,1,C350))+IF(D352,IF(C355&gt;100%,1,C355))+IF(D357,IF(C360&gt;100%,1,C360))+IF(D362,IF(C365&gt;100%,1,C365))+IF(D367,IF(C370&gt;100%,1,C370)))/C373)</f>
        <v>0</v>
      </c>
      <c r="D375" s="103"/>
      <c r="E375" s="156"/>
      <c r="F375" s="156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1"/>
    </row>
    <row r="376" customFormat="false" ht="18.75" hidden="false" customHeight="true" outlineLevel="0" collapsed="false">
      <c r="A376" s="49"/>
      <c r="B376" s="165" t="s">
        <v>502</v>
      </c>
      <c r="C376" s="51" t="n">
        <f aca="false">IF(C373=0,0,( IF(D347,IF(C349&gt;0,IF(C348/$C$349&gt;1,1,C348/$C$349),0),0)+ IF(D352,IF(C354&gt;0,IF(C353/$C$354&gt;1,1,C353/$C$354),0),0)+ IF(D357,IF(C359&gt;0,IF(C358/$C$359&gt;1,1,C358/$C$359),0),0)+ IF(D362,IF(C364&gt;0,IF(C363/$C$364&gt;1,1,C363/$C$364),0),0)+ IF(D367,IF(C369&gt;0,IF(C368/$C$369&gt;1,1,C368/$C$369),0),0) )/C373)</f>
        <v>0</v>
      </c>
      <c r="D376" s="168"/>
      <c r="E376" s="156"/>
      <c r="F376" s="156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1"/>
    </row>
    <row r="377" customFormat="false" ht="23.25" hidden="false" customHeight="true" outlineLevel="0" collapsed="false">
      <c r="A377" s="49"/>
      <c r="B377" s="34" t="s">
        <v>503</v>
      </c>
      <c r="C377" s="52" t="n">
        <f aca="false">(C343*C344)*0.2+(C374*C375*C376)*0.8</f>
        <v>0</v>
      </c>
      <c r="D377" s="103"/>
      <c r="E377" s="156"/>
      <c r="F377" s="156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1"/>
    </row>
    <row r="378" customFormat="false" ht="15.75" hidden="false" customHeight="false" outlineLevel="0" collapsed="false">
      <c r="A378" s="49"/>
      <c r="B378" s="104"/>
      <c r="C378" s="115"/>
      <c r="D378" s="103"/>
      <c r="E378" s="156"/>
      <c r="F378" s="156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1"/>
    </row>
    <row r="379" customFormat="false" ht="32.25" hidden="false" customHeight="true" outlineLevel="0" collapsed="false">
      <c r="A379" s="17" t="s">
        <v>504</v>
      </c>
      <c r="B379" s="18" t="s">
        <v>505</v>
      </c>
      <c r="C379" s="19" t="s">
        <v>6</v>
      </c>
      <c r="D379" s="2"/>
      <c r="E379" s="156"/>
      <c r="F379" s="156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1"/>
    </row>
    <row r="380" customFormat="false" ht="23.25" hidden="false" customHeight="true" outlineLevel="0" collapsed="false">
      <c r="A380" s="157" t="s">
        <v>506</v>
      </c>
      <c r="B380" s="157"/>
      <c r="C380" s="157"/>
      <c r="D380" s="2"/>
      <c r="E380" s="156"/>
      <c r="F380" s="156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1"/>
    </row>
    <row r="381" customFormat="false" ht="23.25" hidden="false" customHeight="true" outlineLevel="0" collapsed="false">
      <c r="A381" s="49" t="s">
        <v>507</v>
      </c>
      <c r="B381" s="104" t="s">
        <v>436</v>
      </c>
      <c r="C381" s="158" t="n">
        <v>0</v>
      </c>
      <c r="D381" s="2"/>
      <c r="E381" s="156"/>
      <c r="F381" s="156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1"/>
    </row>
    <row r="382" customFormat="false" ht="23.25" hidden="false" customHeight="true" outlineLevel="0" collapsed="false">
      <c r="A382" s="49" t="s">
        <v>508</v>
      </c>
      <c r="B382" s="104" t="s">
        <v>438</v>
      </c>
      <c r="C382" s="159" t="n">
        <v>0</v>
      </c>
      <c r="D382" s="2"/>
      <c r="E382" s="156"/>
      <c r="F382" s="156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1"/>
    </row>
    <row r="383" customFormat="false" ht="23.25" hidden="false" customHeight="true" outlineLevel="0" collapsed="false">
      <c r="A383" s="157" t="s">
        <v>509</v>
      </c>
      <c r="B383" s="157"/>
      <c r="C383" s="157"/>
      <c r="D383" s="2"/>
      <c r="E383" s="156"/>
      <c r="F383" s="156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1"/>
    </row>
    <row r="384" customFormat="false" ht="23.25" hidden="false" customHeight="true" outlineLevel="0" collapsed="false">
      <c r="A384" s="49" t="s">
        <v>510</v>
      </c>
      <c r="B384" s="104" t="s">
        <v>436</v>
      </c>
      <c r="C384" s="158" t="n">
        <v>0</v>
      </c>
      <c r="D384" s="2"/>
      <c r="E384" s="156"/>
      <c r="F384" s="156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1"/>
    </row>
    <row r="385" customFormat="false" ht="23.25" hidden="false" customHeight="true" outlineLevel="0" collapsed="false">
      <c r="A385" s="49" t="s">
        <v>511</v>
      </c>
      <c r="B385" s="104" t="s">
        <v>438</v>
      </c>
      <c r="C385" s="159" t="n">
        <v>0</v>
      </c>
      <c r="D385" s="2"/>
      <c r="E385" s="156"/>
      <c r="F385" s="156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1"/>
    </row>
    <row r="386" customFormat="false" ht="23.25" hidden="false" customHeight="true" outlineLevel="0" collapsed="false">
      <c r="A386" s="157" t="s">
        <v>512</v>
      </c>
      <c r="B386" s="157"/>
      <c r="C386" s="157"/>
      <c r="D386" s="2"/>
      <c r="E386" s="156"/>
      <c r="F386" s="156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1"/>
    </row>
    <row r="387" customFormat="false" ht="23.25" hidden="false" customHeight="true" outlineLevel="0" collapsed="false">
      <c r="A387" s="49" t="s">
        <v>513</v>
      </c>
      <c r="B387" s="104" t="s">
        <v>436</v>
      </c>
      <c r="C387" s="169" t="n">
        <v>0</v>
      </c>
      <c r="D387" s="2"/>
      <c r="E387" s="156"/>
      <c r="F387" s="156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1"/>
    </row>
    <row r="388" customFormat="false" ht="23.25" hidden="false" customHeight="true" outlineLevel="0" collapsed="false">
      <c r="A388" s="49" t="s">
        <v>514</v>
      </c>
      <c r="B388" s="104" t="s">
        <v>438</v>
      </c>
      <c r="C388" s="159" t="n">
        <v>0</v>
      </c>
      <c r="D388" s="2"/>
      <c r="E388" s="156"/>
      <c r="F388" s="156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1"/>
    </row>
    <row r="389" customFormat="false" ht="23.25" hidden="false" customHeight="true" outlineLevel="0" collapsed="false">
      <c r="A389" s="157" t="s">
        <v>515</v>
      </c>
      <c r="B389" s="157"/>
      <c r="C389" s="157"/>
      <c r="D389" s="2"/>
      <c r="E389" s="156"/>
      <c r="F389" s="156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1"/>
    </row>
    <row r="390" customFormat="false" ht="23.25" hidden="false" customHeight="true" outlineLevel="0" collapsed="false">
      <c r="A390" s="49" t="s">
        <v>516</v>
      </c>
      <c r="B390" s="104" t="s">
        <v>436</v>
      </c>
      <c r="C390" s="158" t="n">
        <v>0</v>
      </c>
      <c r="D390" s="2"/>
      <c r="E390" s="156"/>
      <c r="F390" s="156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1"/>
    </row>
    <row r="391" customFormat="false" ht="23.25" hidden="false" customHeight="true" outlineLevel="0" collapsed="false">
      <c r="A391" s="49" t="s">
        <v>517</v>
      </c>
      <c r="B391" s="104" t="s">
        <v>438</v>
      </c>
      <c r="C391" s="159" t="n">
        <v>0</v>
      </c>
      <c r="D391" s="2"/>
      <c r="E391" s="156"/>
      <c r="F391" s="156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1"/>
    </row>
    <row r="392" customFormat="false" ht="23.25" hidden="false" customHeight="true" outlineLevel="0" collapsed="false">
      <c r="A392" s="157" t="s">
        <v>518</v>
      </c>
      <c r="B392" s="157"/>
      <c r="C392" s="157"/>
      <c r="D392" s="2"/>
      <c r="E392" s="156"/>
      <c r="F392" s="156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1"/>
    </row>
    <row r="393" customFormat="false" ht="23.25" hidden="false" customHeight="true" outlineLevel="0" collapsed="false">
      <c r="A393" s="49" t="s">
        <v>519</v>
      </c>
      <c r="B393" s="104" t="s">
        <v>436</v>
      </c>
      <c r="C393" s="158" t="n">
        <v>0</v>
      </c>
      <c r="D393" s="2"/>
      <c r="E393" s="156"/>
      <c r="F393" s="156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1"/>
    </row>
    <row r="394" customFormat="false" ht="23.25" hidden="false" customHeight="true" outlineLevel="0" collapsed="false">
      <c r="A394" s="49" t="s">
        <v>520</v>
      </c>
      <c r="B394" s="104" t="s">
        <v>438</v>
      </c>
      <c r="C394" s="159" t="n">
        <v>0</v>
      </c>
      <c r="D394" s="2"/>
      <c r="E394" s="156"/>
      <c r="F394" s="156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1"/>
    </row>
    <row r="395" customFormat="false" ht="16.5" hidden="false" customHeight="false" outlineLevel="0" collapsed="false">
      <c r="A395" s="145"/>
      <c r="B395" s="34" t="s">
        <v>521</v>
      </c>
      <c r="C395" s="47" t="n">
        <f aca="false">(IF(C382&gt;100%,100%,C382)+IF(C385&gt;100%,100%,C385)+IF(C388&gt;100%,100%,C388)+IF(C391&gt;100%,100%,C391)+IF(C394&gt;100%,100%,C394))/500%</f>
        <v>0</v>
      </c>
      <c r="D395" s="2"/>
      <c r="E395" s="156"/>
      <c r="F395" s="156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1"/>
    </row>
    <row r="396" customFormat="false" ht="16.5" hidden="false" customHeight="false" outlineLevel="0" collapsed="false">
      <c r="A396" s="145"/>
      <c r="B396" s="34"/>
      <c r="C396" s="47"/>
      <c r="D396" s="2"/>
      <c r="E396" s="156"/>
      <c r="F396" s="156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1"/>
    </row>
    <row r="397" s="25" customFormat="true" ht="39.75" hidden="false" customHeight="true" outlineLevel="0" collapsed="false">
      <c r="A397" s="105" t="s">
        <v>522</v>
      </c>
      <c r="B397" s="170" t="s">
        <v>523</v>
      </c>
      <c r="C397" s="107"/>
      <c r="D397" s="171"/>
      <c r="E397" s="107"/>
      <c r="F397" s="107"/>
      <c r="G397" s="31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4"/>
    </row>
    <row r="398" s="25" customFormat="true" ht="21" hidden="false" customHeight="true" outlineLevel="0" collapsed="false">
      <c r="A398" s="172"/>
      <c r="B398" s="173"/>
      <c r="C398" s="120"/>
      <c r="D398" s="174"/>
      <c r="E398" s="120"/>
      <c r="F398" s="175"/>
      <c r="G398" s="31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4"/>
    </row>
    <row r="399" s="25" customFormat="true" ht="37.5" hidden="false" customHeight="true" outlineLevel="0" collapsed="false">
      <c r="A399" s="17" t="s">
        <v>524</v>
      </c>
      <c r="B399" s="18" t="s">
        <v>525</v>
      </c>
      <c r="C399" s="19" t="s">
        <v>6</v>
      </c>
      <c r="D399" s="160"/>
      <c r="E399" s="19" t="s">
        <v>7</v>
      </c>
      <c r="F399" s="20" t="s">
        <v>8</v>
      </c>
      <c r="G399" s="31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4"/>
    </row>
    <row r="400" s="25" customFormat="true" ht="34.5" hidden="false" customHeight="true" outlineLevel="0" collapsed="false">
      <c r="A400" s="141" t="s">
        <v>526</v>
      </c>
      <c r="B400" s="76" t="s">
        <v>527</v>
      </c>
      <c r="C400" s="142"/>
      <c r="D400" s="176" t="n">
        <v>1</v>
      </c>
      <c r="E400" s="29" t="n">
        <f aca="false">IF(OR(D400=2,D400=3),0,IF(D400=4,0.2,IF(D400=5,0.5,IF(D400=6,1,0))))</f>
        <v>0</v>
      </c>
      <c r="F400" s="144" t="n">
        <v>14</v>
      </c>
      <c r="G400" s="31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4"/>
    </row>
    <row r="401" s="25" customFormat="true" ht="45.75" hidden="false" customHeight="false" outlineLevel="0" collapsed="false">
      <c r="A401" s="141" t="s">
        <v>528</v>
      </c>
      <c r="B401" s="76" t="s">
        <v>529</v>
      </c>
      <c r="C401" s="142"/>
      <c r="D401" s="176" t="n">
        <v>1</v>
      </c>
      <c r="E401" s="29" t="n">
        <f aca="false">IF(OR(D401=2,D401=3),0,IF(D401=4,0.2,IF(D401=5,0.5,IF(D401=6,1,0))))</f>
        <v>0</v>
      </c>
      <c r="F401" s="144" t="n">
        <v>9</v>
      </c>
      <c r="G401" s="31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4"/>
    </row>
    <row r="402" s="25" customFormat="true" ht="45.75" hidden="false" customHeight="false" outlineLevel="0" collapsed="false">
      <c r="A402" s="141" t="s">
        <v>530</v>
      </c>
      <c r="B402" s="76" t="s">
        <v>531</v>
      </c>
      <c r="C402" s="142"/>
      <c r="D402" s="176" t="n">
        <v>1</v>
      </c>
      <c r="E402" s="29" t="n">
        <f aca="false">IF(OR(D402=2,D402=3),0,IF(D402=4,0.2,IF(D402=5,0.5,IF(D402=6,1,0))))</f>
        <v>0</v>
      </c>
      <c r="F402" s="144" t="n">
        <v>17</v>
      </c>
      <c r="G402" s="31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4"/>
    </row>
    <row r="403" s="25" customFormat="true" ht="45.75" hidden="false" customHeight="false" outlineLevel="0" collapsed="false">
      <c r="A403" s="141" t="s">
        <v>532</v>
      </c>
      <c r="B403" s="76" t="s">
        <v>533</v>
      </c>
      <c r="C403" s="142"/>
      <c r="D403" s="176" t="n">
        <v>1</v>
      </c>
      <c r="E403" s="29" t="n">
        <f aca="false">IF(OR(D403=2,D403=3),0,IF(D403=4,0.2,IF(D403=5,0.5,IF(D403=6,1,0))))</f>
        <v>0</v>
      </c>
      <c r="F403" s="144" t="n">
        <v>14</v>
      </c>
      <c r="G403" s="31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4"/>
    </row>
    <row r="404" s="25" customFormat="true" ht="45.75" hidden="false" customHeight="false" outlineLevel="0" collapsed="false">
      <c r="A404" s="141" t="s">
        <v>534</v>
      </c>
      <c r="B404" s="76" t="s">
        <v>535</v>
      </c>
      <c r="C404" s="142"/>
      <c r="D404" s="176" t="n">
        <v>1</v>
      </c>
      <c r="E404" s="29" t="n">
        <f aca="false">IF(OR(D404=2,D404=3),0,IF(D404=4,0.2,IF(D404=5,0.5,IF(D404=6,1,0))))</f>
        <v>0</v>
      </c>
      <c r="F404" s="144" t="n">
        <v>13</v>
      </c>
      <c r="G404" s="31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4"/>
    </row>
    <row r="405" s="25" customFormat="true" ht="30.75" hidden="false" customHeight="false" outlineLevel="0" collapsed="false">
      <c r="A405" s="141" t="s">
        <v>536</v>
      </c>
      <c r="B405" s="76" t="s">
        <v>537</v>
      </c>
      <c r="C405" s="142"/>
      <c r="D405" s="176" t="n">
        <v>1</v>
      </c>
      <c r="E405" s="29" t="n">
        <f aca="false">IF(OR(D405=2,D405=3),0,IF(D405=4,0.2,IF(D405=5,0.5,IF(D405=6,1,0))))</f>
        <v>0</v>
      </c>
      <c r="F405" s="144" t="n">
        <v>15</v>
      </c>
      <c r="G405" s="31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4"/>
    </row>
    <row r="406" s="25" customFormat="true" ht="30.75" hidden="false" customHeight="false" outlineLevel="0" collapsed="false">
      <c r="A406" s="141" t="s">
        <v>538</v>
      </c>
      <c r="B406" s="76" t="s">
        <v>539</v>
      </c>
      <c r="C406" s="142"/>
      <c r="D406" s="176" t="n">
        <v>1</v>
      </c>
      <c r="E406" s="29" t="n">
        <f aca="false">IF(OR(D406=2,D406=3),0,IF(D406=4,0.2,IF(D406=5,0.5,IF(D406=6,1,0))))</f>
        <v>0</v>
      </c>
      <c r="F406" s="144" t="n">
        <v>8</v>
      </c>
      <c r="G406" s="31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4"/>
    </row>
    <row r="407" s="25" customFormat="true" ht="30.75" hidden="false" customHeight="false" outlineLevel="0" collapsed="false">
      <c r="A407" s="141" t="s">
        <v>540</v>
      </c>
      <c r="B407" s="76" t="s">
        <v>541</v>
      </c>
      <c r="C407" s="142"/>
      <c r="D407" s="176" t="n">
        <v>1</v>
      </c>
      <c r="E407" s="29" t="n">
        <f aca="false">IF(OR(D407=2,D407=3),0,IF(D407=4,0.2,IF(D407=5,0.5,IF(D407=6,1,0))))</f>
        <v>0</v>
      </c>
      <c r="F407" s="144" t="n">
        <v>10</v>
      </c>
      <c r="G407" s="31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4"/>
    </row>
    <row r="408" s="25" customFormat="true" ht="23.25" hidden="false" customHeight="true" outlineLevel="0" collapsed="false">
      <c r="A408" s="177" t="s">
        <v>542</v>
      </c>
      <c r="B408" s="178" t="s">
        <v>236</v>
      </c>
      <c r="C408" s="142"/>
      <c r="D408" s="176"/>
      <c r="E408" s="29"/>
      <c r="F408" s="144"/>
      <c r="G408" s="31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4"/>
    </row>
    <row r="409" customFormat="false" ht="24" hidden="false" customHeight="true" outlineLevel="0" collapsed="false">
      <c r="A409" s="145"/>
      <c r="B409" s="34" t="s">
        <v>543</v>
      </c>
      <c r="C409" s="52" t="n">
        <f aca="false">SUMPRODUCT(E400:E407,F400:F407)/F409</f>
        <v>0</v>
      </c>
      <c r="D409" s="142"/>
      <c r="E409" s="146"/>
      <c r="F409" s="179" t="n">
        <f aca="false">SUM(F400:F407)</f>
        <v>100</v>
      </c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1"/>
    </row>
    <row r="410" customFormat="false" ht="24" hidden="false" customHeight="true" outlineLevel="0" collapsed="false">
      <c r="A410" s="180"/>
      <c r="B410" s="180"/>
      <c r="C410" s="180"/>
      <c r="D410" s="180"/>
      <c r="E410" s="180"/>
      <c r="F410" s="18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1"/>
    </row>
    <row r="411" customFormat="false" ht="15.75" hidden="false" customHeight="false" outlineLevel="0" collapsed="false">
      <c r="A411" s="3"/>
      <c r="B411" s="59" t="s">
        <v>544</v>
      </c>
      <c r="C411" s="59"/>
      <c r="D411" s="59"/>
      <c r="E411" s="59"/>
      <c r="F411" s="181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1"/>
    </row>
    <row r="412" customFormat="false" ht="15.75" hidden="false" customHeight="false" outlineLevel="0" collapsed="false">
      <c r="A412" s="3"/>
      <c r="B412" s="60" t="s">
        <v>102</v>
      </c>
      <c r="C412" s="61" t="s">
        <v>103</v>
      </c>
      <c r="D412" s="61"/>
      <c r="E412" s="61" t="s">
        <v>8</v>
      </c>
      <c r="F412" s="181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1"/>
    </row>
    <row r="413" customFormat="false" ht="20.25" hidden="false" customHeight="true" outlineLevel="0" collapsed="false">
      <c r="A413" s="3"/>
      <c r="B413" s="63" t="s">
        <v>432</v>
      </c>
      <c r="C413" s="64" t="n">
        <f aca="false">C322</f>
        <v>0</v>
      </c>
      <c r="D413" s="97"/>
      <c r="E413" s="66" t="n">
        <v>30</v>
      </c>
      <c r="F413" s="181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1"/>
    </row>
    <row r="414" customFormat="false" ht="15.75" hidden="false" customHeight="false" outlineLevel="0" collapsed="false">
      <c r="A414" s="3"/>
      <c r="B414" s="63" t="s">
        <v>452</v>
      </c>
      <c r="C414" s="64" t="n">
        <f aca="false">C377</f>
        <v>0</v>
      </c>
      <c r="D414" s="97"/>
      <c r="E414" s="66" t="n">
        <v>21</v>
      </c>
      <c r="F414" s="181"/>
      <c r="G414" s="182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1"/>
    </row>
    <row r="415" customFormat="false" ht="20.25" hidden="false" customHeight="true" outlineLevel="0" collapsed="false">
      <c r="A415" s="3"/>
      <c r="B415" s="63" t="s">
        <v>504</v>
      </c>
      <c r="C415" s="64" t="n">
        <f aca="false">C395</f>
        <v>0</v>
      </c>
      <c r="D415" s="97"/>
      <c r="E415" s="66" t="n">
        <v>28</v>
      </c>
      <c r="F415" s="181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1"/>
    </row>
    <row r="416" customFormat="false" ht="20.25" hidden="false" customHeight="true" outlineLevel="0" collapsed="false">
      <c r="A416" s="3"/>
      <c r="B416" s="63" t="s">
        <v>524</v>
      </c>
      <c r="C416" s="64" t="n">
        <f aca="false">C409</f>
        <v>0</v>
      </c>
      <c r="D416" s="97"/>
      <c r="E416" s="66" t="n">
        <v>21</v>
      </c>
      <c r="F416" s="181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1"/>
    </row>
    <row r="417" customFormat="false" ht="24" hidden="false" customHeight="true" outlineLevel="0" collapsed="false">
      <c r="A417" s="3"/>
      <c r="B417" s="68" t="s">
        <v>104</v>
      </c>
      <c r="C417" s="69" t="n">
        <f aca="false">SUMPRODUCT(C413:C416,E413:E416)/SUM(E413:E416)</f>
        <v>0</v>
      </c>
      <c r="D417" s="69"/>
      <c r="E417" s="69"/>
      <c r="F417" s="181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1"/>
    </row>
    <row r="418" s="138" customFormat="true" ht="22.5" hidden="false" customHeight="true" outlineLevel="0" collapsed="false">
      <c r="A418" s="127"/>
      <c r="B418" s="128"/>
      <c r="C418" s="2"/>
      <c r="D418" s="2"/>
      <c r="E418" s="2"/>
      <c r="F418" s="15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184"/>
      <c r="AH418" s="185"/>
      <c r="AI418" s="185"/>
      <c r="AJ418" s="185"/>
      <c r="AK418" s="185"/>
      <c r="AL418" s="185"/>
      <c r="AM418" s="185"/>
      <c r="AN418" s="185"/>
      <c r="AO418" s="185"/>
      <c r="AP418" s="185"/>
      <c r="AQ418" s="185"/>
      <c r="AR418" s="185"/>
      <c r="AS418" s="185"/>
      <c r="AT418" s="185"/>
      <c r="AU418" s="185"/>
      <c r="AV418" s="185"/>
      <c r="AW418" s="185"/>
      <c r="AX418" s="185"/>
      <c r="AY418" s="185"/>
      <c r="AZ418" s="185"/>
      <c r="BA418" s="185"/>
      <c r="BB418" s="185"/>
      <c r="BC418" s="185"/>
      <c r="BD418" s="185"/>
      <c r="BE418" s="185"/>
      <c r="BF418" s="185"/>
      <c r="BG418" s="185"/>
      <c r="BH418" s="185"/>
      <c r="BI418" s="185"/>
      <c r="BJ418" s="185"/>
      <c r="BK418" s="185"/>
      <c r="BL418" s="185"/>
      <c r="BM418" s="185"/>
      <c r="BN418" s="185"/>
      <c r="BO418" s="185"/>
      <c r="BP418" s="185"/>
      <c r="BQ418" s="185"/>
      <c r="BR418" s="185"/>
      <c r="BS418" s="185"/>
      <c r="BT418" s="185"/>
      <c r="BU418" s="185"/>
      <c r="BV418" s="185"/>
      <c r="BW418" s="185"/>
      <c r="BX418" s="185"/>
      <c r="BY418" s="185"/>
      <c r="BZ418" s="185"/>
      <c r="CA418" s="185"/>
      <c r="CB418" s="185"/>
      <c r="CC418" s="185"/>
      <c r="CD418" s="185"/>
      <c r="CE418" s="185"/>
      <c r="CF418" s="185"/>
      <c r="CG418" s="185"/>
      <c r="CH418" s="185"/>
      <c r="CI418" s="185"/>
      <c r="CJ418" s="185"/>
      <c r="CK418" s="185"/>
      <c r="CL418" s="185"/>
      <c r="CM418" s="185"/>
      <c r="CN418" s="185"/>
      <c r="CO418" s="185"/>
      <c r="CP418" s="185"/>
      <c r="CQ418" s="185"/>
      <c r="CR418" s="185"/>
      <c r="CS418" s="185"/>
      <c r="CT418" s="185"/>
      <c r="CU418" s="185"/>
      <c r="CV418" s="185"/>
      <c r="CW418" s="185"/>
      <c r="CX418" s="185"/>
      <c r="CY418" s="185"/>
      <c r="CZ418" s="185"/>
      <c r="DA418" s="185"/>
      <c r="DB418" s="185"/>
      <c r="DC418" s="185"/>
    </row>
    <row r="419" s="138" customFormat="true" ht="18.75" hidden="false" customHeight="false" outlineLevel="0" collapsed="false">
      <c r="A419" s="127"/>
      <c r="B419" s="186" t="s">
        <v>545</v>
      </c>
      <c r="C419" s="186"/>
      <c r="D419" s="186"/>
      <c r="E419" s="186"/>
      <c r="F419" s="18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184"/>
      <c r="AH419" s="185"/>
      <c r="AI419" s="185"/>
      <c r="AJ419" s="185"/>
      <c r="AK419" s="185"/>
      <c r="AL419" s="185"/>
      <c r="AM419" s="185"/>
      <c r="AN419" s="185"/>
      <c r="AO419" s="185"/>
      <c r="AP419" s="185"/>
      <c r="AQ419" s="185"/>
      <c r="AR419" s="185"/>
      <c r="AS419" s="185"/>
      <c r="AT419" s="185"/>
      <c r="AU419" s="185"/>
      <c r="AV419" s="185"/>
      <c r="AW419" s="185"/>
      <c r="AX419" s="185"/>
      <c r="AY419" s="185"/>
      <c r="AZ419" s="185"/>
      <c r="BA419" s="185"/>
      <c r="BB419" s="185"/>
      <c r="BC419" s="185"/>
      <c r="BD419" s="185"/>
      <c r="BE419" s="185"/>
      <c r="BF419" s="185"/>
      <c r="BG419" s="185"/>
      <c r="BH419" s="185"/>
      <c r="BI419" s="185"/>
      <c r="BJ419" s="185"/>
      <c r="BK419" s="185"/>
      <c r="BL419" s="185"/>
      <c r="BM419" s="185"/>
      <c r="BN419" s="185"/>
      <c r="BO419" s="185"/>
      <c r="BP419" s="185"/>
      <c r="BQ419" s="185"/>
      <c r="BR419" s="185"/>
      <c r="BS419" s="185"/>
      <c r="BT419" s="185"/>
      <c r="BU419" s="185"/>
      <c r="BV419" s="185"/>
      <c r="BW419" s="185"/>
      <c r="BX419" s="185"/>
      <c r="BY419" s="185"/>
      <c r="BZ419" s="185"/>
      <c r="CA419" s="185"/>
      <c r="CB419" s="185"/>
      <c r="CC419" s="185"/>
      <c r="CD419" s="185"/>
      <c r="CE419" s="185"/>
      <c r="CF419" s="185"/>
      <c r="CG419" s="185"/>
      <c r="CH419" s="185"/>
      <c r="CI419" s="185"/>
      <c r="CJ419" s="185"/>
      <c r="CK419" s="185"/>
      <c r="CL419" s="185"/>
      <c r="CM419" s="185"/>
      <c r="CN419" s="185"/>
      <c r="CO419" s="185"/>
      <c r="CP419" s="185"/>
      <c r="CQ419" s="185"/>
      <c r="CR419" s="185"/>
      <c r="CS419" s="185"/>
      <c r="CT419" s="185"/>
      <c r="CU419" s="185"/>
      <c r="CV419" s="185"/>
      <c r="CW419" s="185"/>
      <c r="CX419" s="185"/>
      <c r="CY419" s="185"/>
      <c r="CZ419" s="185"/>
      <c r="DA419" s="185"/>
      <c r="DB419" s="185"/>
      <c r="DC419" s="185"/>
    </row>
    <row r="420" s="138" customFormat="true" ht="15.75" hidden="false" customHeight="false" outlineLevel="0" collapsed="false">
      <c r="A420" s="127"/>
      <c r="B420" s="187" t="s">
        <v>546</v>
      </c>
      <c r="C420" s="188" t="s">
        <v>103</v>
      </c>
      <c r="D420" s="189"/>
      <c r="E420" s="188" t="s">
        <v>8</v>
      </c>
      <c r="F420" s="18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184"/>
      <c r="AH420" s="185"/>
      <c r="AI420" s="185"/>
      <c r="AJ420" s="185"/>
      <c r="AK420" s="185"/>
      <c r="AL420" s="185"/>
      <c r="AM420" s="185"/>
      <c r="AN420" s="185"/>
      <c r="AO420" s="185"/>
      <c r="AP420" s="185"/>
      <c r="AQ420" s="185"/>
      <c r="AR420" s="185"/>
      <c r="AS420" s="185"/>
      <c r="AT420" s="185"/>
      <c r="AU420" s="185"/>
      <c r="AV420" s="185"/>
      <c r="AW420" s="185"/>
      <c r="AX420" s="185"/>
      <c r="AY420" s="185"/>
      <c r="AZ420" s="185"/>
      <c r="BA420" s="185"/>
      <c r="BB420" s="185"/>
      <c r="BC420" s="185"/>
      <c r="BD420" s="185"/>
      <c r="BE420" s="185"/>
      <c r="BF420" s="185"/>
      <c r="BG420" s="185"/>
      <c r="BH420" s="185"/>
      <c r="BI420" s="185"/>
      <c r="BJ420" s="185"/>
      <c r="BK420" s="185"/>
      <c r="BL420" s="185"/>
      <c r="BM420" s="185"/>
      <c r="BN420" s="185"/>
      <c r="BO420" s="185"/>
      <c r="BP420" s="185"/>
      <c r="BQ420" s="185"/>
      <c r="BR420" s="185"/>
      <c r="BS420" s="185"/>
      <c r="BT420" s="185"/>
      <c r="BU420" s="185"/>
      <c r="BV420" s="185"/>
      <c r="BW420" s="185"/>
      <c r="BX420" s="185"/>
      <c r="BY420" s="185"/>
      <c r="BZ420" s="185"/>
      <c r="CA420" s="185"/>
      <c r="CB420" s="185"/>
      <c r="CC420" s="185"/>
      <c r="CD420" s="185"/>
      <c r="CE420" s="185"/>
      <c r="CF420" s="185"/>
      <c r="CG420" s="185"/>
      <c r="CH420" s="185"/>
      <c r="CI420" s="185"/>
      <c r="CJ420" s="185"/>
      <c r="CK420" s="185"/>
      <c r="CL420" s="185"/>
      <c r="CM420" s="185"/>
      <c r="CN420" s="185"/>
      <c r="CO420" s="185"/>
      <c r="CP420" s="185"/>
      <c r="CQ420" s="185"/>
      <c r="CR420" s="185"/>
      <c r="CS420" s="185"/>
      <c r="CT420" s="185"/>
      <c r="CU420" s="185"/>
      <c r="CV420" s="185"/>
      <c r="CW420" s="185"/>
      <c r="CX420" s="185"/>
      <c r="CY420" s="185"/>
      <c r="CZ420" s="185"/>
      <c r="DA420" s="185"/>
      <c r="DB420" s="185"/>
      <c r="DC420" s="185"/>
    </row>
    <row r="421" s="138" customFormat="true" ht="15.75" hidden="false" customHeight="false" outlineLevel="0" collapsed="false">
      <c r="A421" s="127"/>
      <c r="B421" s="190" t="s">
        <v>547</v>
      </c>
      <c r="C421" s="191" t="n">
        <f aca="false">C72</f>
        <v>0</v>
      </c>
      <c r="D421" s="192"/>
      <c r="E421" s="193" t="n">
        <v>21</v>
      </c>
      <c r="F421" s="18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184"/>
      <c r="AH421" s="185"/>
      <c r="AI421" s="185"/>
      <c r="AJ421" s="185"/>
      <c r="AK421" s="185"/>
      <c r="AL421" s="185"/>
      <c r="AM421" s="185"/>
      <c r="AN421" s="185"/>
      <c r="AO421" s="185"/>
      <c r="AP421" s="185"/>
      <c r="AQ421" s="185"/>
      <c r="AR421" s="185"/>
      <c r="AS421" s="185"/>
      <c r="AT421" s="185"/>
      <c r="AU421" s="185"/>
      <c r="AV421" s="185"/>
      <c r="AW421" s="185"/>
      <c r="AX421" s="185"/>
      <c r="AY421" s="185"/>
      <c r="AZ421" s="185"/>
      <c r="BA421" s="185"/>
      <c r="BB421" s="185"/>
      <c r="BC421" s="185"/>
      <c r="BD421" s="185"/>
      <c r="BE421" s="185"/>
      <c r="BF421" s="185"/>
      <c r="BG421" s="185"/>
      <c r="BH421" s="185"/>
      <c r="BI421" s="185"/>
      <c r="BJ421" s="185"/>
      <c r="BK421" s="185"/>
      <c r="BL421" s="185"/>
      <c r="BM421" s="185"/>
      <c r="BN421" s="185"/>
      <c r="BO421" s="185"/>
      <c r="BP421" s="185"/>
      <c r="BQ421" s="185"/>
      <c r="BR421" s="185"/>
      <c r="BS421" s="185"/>
      <c r="BT421" s="185"/>
      <c r="BU421" s="185"/>
      <c r="BV421" s="185"/>
      <c r="BW421" s="185"/>
      <c r="BX421" s="185"/>
      <c r="BY421" s="185"/>
      <c r="BZ421" s="185"/>
      <c r="CA421" s="185"/>
      <c r="CB421" s="185"/>
      <c r="CC421" s="185"/>
      <c r="CD421" s="185"/>
      <c r="CE421" s="185"/>
      <c r="CF421" s="185"/>
      <c r="CG421" s="185"/>
      <c r="CH421" s="185"/>
      <c r="CI421" s="185"/>
      <c r="CJ421" s="185"/>
      <c r="CK421" s="185"/>
      <c r="CL421" s="185"/>
      <c r="CM421" s="185"/>
      <c r="CN421" s="185"/>
      <c r="CO421" s="185"/>
      <c r="CP421" s="185"/>
      <c r="CQ421" s="185"/>
      <c r="CR421" s="185"/>
      <c r="CS421" s="185"/>
      <c r="CT421" s="185"/>
      <c r="CU421" s="185"/>
      <c r="CV421" s="185"/>
      <c r="CW421" s="185"/>
      <c r="CX421" s="185"/>
      <c r="CY421" s="185"/>
      <c r="CZ421" s="185"/>
      <c r="DA421" s="185"/>
      <c r="DB421" s="185"/>
      <c r="DC421" s="185"/>
    </row>
    <row r="422" s="138" customFormat="true" ht="15.75" hidden="false" customHeight="false" outlineLevel="0" collapsed="false">
      <c r="A422" s="127"/>
      <c r="B422" s="190" t="s">
        <v>548</v>
      </c>
      <c r="C422" s="191" t="n">
        <f aca="false">C113</f>
        <v>0</v>
      </c>
      <c r="D422" s="192"/>
      <c r="E422" s="193" t="n">
        <v>16</v>
      </c>
      <c r="F422" s="18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184"/>
      <c r="AH422" s="185"/>
      <c r="AI422" s="185"/>
      <c r="AJ422" s="185"/>
      <c r="AK422" s="185"/>
      <c r="AL422" s="185"/>
      <c r="AM422" s="185"/>
      <c r="AN422" s="185"/>
      <c r="AO422" s="185"/>
      <c r="AP422" s="185"/>
      <c r="AQ422" s="185"/>
      <c r="AR422" s="185"/>
      <c r="AS422" s="185"/>
      <c r="AT422" s="185"/>
      <c r="AU422" s="185"/>
      <c r="AV422" s="185"/>
      <c r="AW422" s="185"/>
      <c r="AX422" s="185"/>
      <c r="AY422" s="185"/>
      <c r="AZ422" s="185"/>
      <c r="BA422" s="185"/>
      <c r="BB422" s="185"/>
      <c r="BC422" s="185"/>
      <c r="BD422" s="185"/>
      <c r="BE422" s="185"/>
      <c r="BF422" s="185"/>
      <c r="BG422" s="185"/>
      <c r="BH422" s="185"/>
      <c r="BI422" s="185"/>
      <c r="BJ422" s="185"/>
      <c r="BK422" s="185"/>
      <c r="BL422" s="185"/>
      <c r="BM422" s="185"/>
      <c r="BN422" s="185"/>
      <c r="BO422" s="185"/>
      <c r="BP422" s="185"/>
      <c r="BQ422" s="185"/>
      <c r="BR422" s="185"/>
      <c r="BS422" s="185"/>
      <c r="BT422" s="185"/>
      <c r="BU422" s="185"/>
      <c r="BV422" s="185"/>
      <c r="BW422" s="185"/>
      <c r="BX422" s="185"/>
      <c r="BY422" s="185"/>
      <c r="BZ422" s="185"/>
      <c r="CA422" s="185"/>
      <c r="CB422" s="185"/>
      <c r="CC422" s="185"/>
      <c r="CD422" s="185"/>
      <c r="CE422" s="185"/>
      <c r="CF422" s="185"/>
      <c r="CG422" s="185"/>
      <c r="CH422" s="185"/>
      <c r="CI422" s="185"/>
      <c r="CJ422" s="185"/>
      <c r="CK422" s="185"/>
      <c r="CL422" s="185"/>
      <c r="CM422" s="185"/>
      <c r="CN422" s="185"/>
      <c r="CO422" s="185"/>
      <c r="CP422" s="185"/>
      <c r="CQ422" s="185"/>
      <c r="CR422" s="185"/>
      <c r="CS422" s="185"/>
      <c r="CT422" s="185"/>
      <c r="CU422" s="185"/>
      <c r="CV422" s="185"/>
      <c r="CW422" s="185"/>
      <c r="CX422" s="185"/>
      <c r="CY422" s="185"/>
      <c r="CZ422" s="185"/>
      <c r="DA422" s="185"/>
      <c r="DB422" s="185"/>
      <c r="DC422" s="185"/>
    </row>
    <row r="423" s="138" customFormat="true" ht="15.75" hidden="false" customHeight="false" outlineLevel="0" collapsed="false">
      <c r="A423" s="127"/>
      <c r="B423" s="190" t="s">
        <v>549</v>
      </c>
      <c r="C423" s="191" t="n">
        <f aca="false">C140</f>
        <v>0</v>
      </c>
      <c r="D423" s="192"/>
      <c r="E423" s="193" t="n">
        <v>16</v>
      </c>
      <c r="F423" s="18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184"/>
      <c r="AH423" s="185"/>
      <c r="AI423" s="185"/>
      <c r="AJ423" s="185"/>
      <c r="AK423" s="185"/>
      <c r="AL423" s="185"/>
      <c r="AM423" s="185"/>
      <c r="AN423" s="185"/>
      <c r="AO423" s="185"/>
      <c r="AP423" s="185"/>
      <c r="AQ423" s="185"/>
      <c r="AR423" s="185"/>
      <c r="AS423" s="185"/>
      <c r="AT423" s="185"/>
      <c r="AU423" s="185"/>
      <c r="AV423" s="185"/>
      <c r="AW423" s="185"/>
      <c r="AX423" s="185"/>
      <c r="AY423" s="185"/>
      <c r="AZ423" s="185"/>
      <c r="BA423" s="185"/>
      <c r="BB423" s="185"/>
      <c r="BC423" s="185"/>
      <c r="BD423" s="185"/>
      <c r="BE423" s="185"/>
      <c r="BF423" s="185"/>
      <c r="BG423" s="185"/>
      <c r="BH423" s="185"/>
      <c r="BI423" s="185"/>
      <c r="BJ423" s="185"/>
      <c r="BK423" s="185"/>
      <c r="BL423" s="185"/>
      <c r="BM423" s="185"/>
      <c r="BN423" s="185"/>
      <c r="BO423" s="185"/>
      <c r="BP423" s="185"/>
      <c r="BQ423" s="185"/>
      <c r="BR423" s="185"/>
      <c r="BS423" s="185"/>
      <c r="BT423" s="185"/>
      <c r="BU423" s="185"/>
      <c r="BV423" s="185"/>
      <c r="BW423" s="185"/>
      <c r="BX423" s="185"/>
      <c r="BY423" s="185"/>
      <c r="BZ423" s="185"/>
      <c r="CA423" s="185"/>
      <c r="CB423" s="185"/>
      <c r="CC423" s="185"/>
      <c r="CD423" s="185"/>
      <c r="CE423" s="185"/>
      <c r="CF423" s="185"/>
      <c r="CG423" s="185"/>
      <c r="CH423" s="185"/>
      <c r="CI423" s="185"/>
      <c r="CJ423" s="185"/>
      <c r="CK423" s="185"/>
      <c r="CL423" s="185"/>
      <c r="CM423" s="185"/>
      <c r="CN423" s="185"/>
      <c r="CO423" s="185"/>
      <c r="CP423" s="185"/>
      <c r="CQ423" s="185"/>
      <c r="CR423" s="185"/>
      <c r="CS423" s="185"/>
      <c r="CT423" s="185"/>
      <c r="CU423" s="185"/>
      <c r="CV423" s="185"/>
      <c r="CW423" s="185"/>
      <c r="CX423" s="185"/>
      <c r="CY423" s="185"/>
      <c r="CZ423" s="185"/>
      <c r="DA423" s="185"/>
      <c r="DB423" s="185"/>
      <c r="DC423" s="185"/>
    </row>
    <row r="424" s="138" customFormat="true" ht="15.75" hidden="false" customHeight="false" outlineLevel="0" collapsed="false">
      <c r="A424" s="127"/>
      <c r="B424" s="190" t="s">
        <v>550</v>
      </c>
      <c r="C424" s="191" t="n">
        <f aca="false">C178</f>
        <v>0</v>
      </c>
      <c r="D424" s="192"/>
      <c r="E424" s="193" t="n">
        <v>16</v>
      </c>
      <c r="F424" s="18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184"/>
      <c r="AH424" s="185"/>
      <c r="AI424" s="185"/>
      <c r="AJ424" s="185"/>
      <c r="AK424" s="185"/>
      <c r="AL424" s="185"/>
      <c r="AM424" s="185"/>
      <c r="AN424" s="185"/>
      <c r="AO424" s="185"/>
      <c r="AP424" s="185"/>
      <c r="AQ424" s="185"/>
      <c r="AR424" s="185"/>
      <c r="AS424" s="185"/>
      <c r="AT424" s="185"/>
      <c r="AU424" s="185"/>
      <c r="AV424" s="185"/>
      <c r="AW424" s="185"/>
      <c r="AX424" s="185"/>
      <c r="AY424" s="185"/>
      <c r="AZ424" s="185"/>
      <c r="BA424" s="185"/>
      <c r="BB424" s="185"/>
      <c r="BC424" s="185"/>
      <c r="BD424" s="185"/>
      <c r="BE424" s="185"/>
      <c r="BF424" s="185"/>
      <c r="BG424" s="185"/>
      <c r="BH424" s="185"/>
      <c r="BI424" s="185"/>
      <c r="BJ424" s="185"/>
      <c r="BK424" s="185"/>
      <c r="BL424" s="185"/>
      <c r="BM424" s="185"/>
      <c r="BN424" s="185"/>
      <c r="BO424" s="185"/>
      <c r="BP424" s="185"/>
      <c r="BQ424" s="185"/>
      <c r="BR424" s="185"/>
      <c r="BS424" s="185"/>
      <c r="BT424" s="185"/>
      <c r="BU424" s="185"/>
      <c r="BV424" s="185"/>
      <c r="BW424" s="185"/>
      <c r="BX424" s="185"/>
      <c r="BY424" s="185"/>
      <c r="BZ424" s="185"/>
      <c r="CA424" s="185"/>
      <c r="CB424" s="185"/>
      <c r="CC424" s="185"/>
      <c r="CD424" s="185"/>
      <c r="CE424" s="185"/>
      <c r="CF424" s="185"/>
      <c r="CG424" s="185"/>
      <c r="CH424" s="185"/>
      <c r="CI424" s="185"/>
      <c r="CJ424" s="185"/>
      <c r="CK424" s="185"/>
      <c r="CL424" s="185"/>
      <c r="CM424" s="185"/>
      <c r="CN424" s="185"/>
      <c r="CO424" s="185"/>
      <c r="CP424" s="185"/>
      <c r="CQ424" s="185"/>
      <c r="CR424" s="185"/>
      <c r="CS424" s="185"/>
      <c r="CT424" s="185"/>
      <c r="CU424" s="185"/>
      <c r="CV424" s="185"/>
      <c r="CW424" s="185"/>
      <c r="CX424" s="185"/>
      <c r="CY424" s="185"/>
      <c r="CZ424" s="185"/>
      <c r="DA424" s="185"/>
      <c r="DB424" s="185"/>
      <c r="DC424" s="185"/>
    </row>
    <row r="425" s="138" customFormat="true" ht="15.75" hidden="false" customHeight="false" outlineLevel="0" collapsed="false">
      <c r="A425" s="127"/>
      <c r="B425" s="190" t="s">
        <v>551</v>
      </c>
      <c r="C425" s="191" t="n">
        <f aca="false">C303</f>
        <v>0</v>
      </c>
      <c r="D425" s="192"/>
      <c r="E425" s="193" t="n">
        <v>19</v>
      </c>
      <c r="F425" s="18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184"/>
      <c r="AH425" s="185"/>
      <c r="AI425" s="185"/>
      <c r="AJ425" s="185"/>
      <c r="AK425" s="185"/>
      <c r="AL425" s="185"/>
      <c r="AM425" s="185"/>
      <c r="AN425" s="185"/>
      <c r="AO425" s="185"/>
      <c r="AP425" s="185"/>
      <c r="AQ425" s="185"/>
      <c r="AR425" s="185"/>
      <c r="AS425" s="185"/>
      <c r="AT425" s="185"/>
      <c r="AU425" s="185"/>
      <c r="AV425" s="185"/>
      <c r="AW425" s="185"/>
      <c r="AX425" s="185"/>
      <c r="AY425" s="185"/>
      <c r="AZ425" s="185"/>
      <c r="BA425" s="185"/>
      <c r="BB425" s="185"/>
      <c r="BC425" s="185"/>
      <c r="BD425" s="185"/>
      <c r="BE425" s="185"/>
      <c r="BF425" s="185"/>
      <c r="BG425" s="185"/>
      <c r="BH425" s="185"/>
      <c r="BI425" s="185"/>
      <c r="BJ425" s="185"/>
      <c r="BK425" s="185"/>
      <c r="BL425" s="185"/>
      <c r="BM425" s="185"/>
      <c r="BN425" s="185"/>
      <c r="BO425" s="185"/>
      <c r="BP425" s="185"/>
      <c r="BQ425" s="185"/>
      <c r="BR425" s="185"/>
      <c r="BS425" s="185"/>
      <c r="BT425" s="185"/>
      <c r="BU425" s="185"/>
      <c r="BV425" s="185"/>
      <c r="BW425" s="185"/>
      <c r="BX425" s="185"/>
      <c r="BY425" s="185"/>
      <c r="BZ425" s="185"/>
      <c r="CA425" s="185"/>
      <c r="CB425" s="185"/>
      <c r="CC425" s="185"/>
      <c r="CD425" s="185"/>
      <c r="CE425" s="185"/>
      <c r="CF425" s="185"/>
      <c r="CG425" s="185"/>
      <c r="CH425" s="185"/>
      <c r="CI425" s="185"/>
      <c r="CJ425" s="185"/>
      <c r="CK425" s="185"/>
      <c r="CL425" s="185"/>
      <c r="CM425" s="185"/>
      <c r="CN425" s="185"/>
      <c r="CO425" s="185"/>
      <c r="CP425" s="185"/>
      <c r="CQ425" s="185"/>
      <c r="CR425" s="185"/>
      <c r="CS425" s="185"/>
      <c r="CT425" s="185"/>
      <c r="CU425" s="185"/>
      <c r="CV425" s="185"/>
      <c r="CW425" s="185"/>
      <c r="CX425" s="185"/>
      <c r="CY425" s="185"/>
      <c r="CZ425" s="185"/>
      <c r="DA425" s="185"/>
      <c r="DB425" s="185"/>
      <c r="DC425" s="185"/>
    </row>
    <row r="426" s="138" customFormat="true" ht="15.75" hidden="false" customHeight="false" outlineLevel="0" collapsed="false">
      <c r="A426" s="127"/>
      <c r="B426" s="190" t="s">
        <v>552</v>
      </c>
      <c r="C426" s="191" t="n">
        <f aca="false">C417</f>
        <v>0</v>
      </c>
      <c r="D426" s="192"/>
      <c r="E426" s="193" t="n">
        <v>12</v>
      </c>
      <c r="F426" s="18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184"/>
      <c r="AH426" s="185"/>
      <c r="AI426" s="185"/>
      <c r="AJ426" s="185"/>
      <c r="AK426" s="185"/>
      <c r="AL426" s="185"/>
      <c r="AM426" s="185"/>
      <c r="AN426" s="185"/>
      <c r="AO426" s="185"/>
      <c r="AP426" s="185"/>
      <c r="AQ426" s="185"/>
      <c r="AR426" s="185"/>
      <c r="AS426" s="185"/>
      <c r="AT426" s="185"/>
      <c r="AU426" s="185"/>
      <c r="AV426" s="185"/>
      <c r="AW426" s="185"/>
      <c r="AX426" s="185"/>
      <c r="AY426" s="185"/>
      <c r="AZ426" s="185"/>
      <c r="BA426" s="185"/>
      <c r="BB426" s="185"/>
      <c r="BC426" s="185"/>
      <c r="BD426" s="185"/>
      <c r="BE426" s="185"/>
      <c r="BF426" s="185"/>
      <c r="BG426" s="185"/>
      <c r="BH426" s="185"/>
      <c r="BI426" s="185"/>
      <c r="BJ426" s="185"/>
      <c r="BK426" s="185"/>
      <c r="BL426" s="185"/>
      <c r="BM426" s="185"/>
      <c r="BN426" s="185"/>
      <c r="BO426" s="185"/>
      <c r="BP426" s="185"/>
      <c r="BQ426" s="185"/>
      <c r="BR426" s="185"/>
      <c r="BS426" s="185"/>
      <c r="BT426" s="185"/>
      <c r="BU426" s="185"/>
      <c r="BV426" s="185"/>
      <c r="BW426" s="185"/>
      <c r="BX426" s="185"/>
      <c r="BY426" s="185"/>
      <c r="BZ426" s="185"/>
      <c r="CA426" s="185"/>
      <c r="CB426" s="185"/>
      <c r="CC426" s="185"/>
      <c r="CD426" s="185"/>
      <c r="CE426" s="185"/>
      <c r="CF426" s="185"/>
      <c r="CG426" s="185"/>
      <c r="CH426" s="185"/>
      <c r="CI426" s="185"/>
      <c r="CJ426" s="185"/>
      <c r="CK426" s="185"/>
      <c r="CL426" s="185"/>
      <c r="CM426" s="185"/>
      <c r="CN426" s="185"/>
      <c r="CO426" s="185"/>
      <c r="CP426" s="185"/>
      <c r="CQ426" s="185"/>
      <c r="CR426" s="185"/>
      <c r="CS426" s="185"/>
      <c r="CT426" s="185"/>
      <c r="CU426" s="185"/>
      <c r="CV426" s="185"/>
      <c r="CW426" s="185"/>
      <c r="CX426" s="185"/>
      <c r="CY426" s="185"/>
      <c r="CZ426" s="185"/>
      <c r="DA426" s="185"/>
      <c r="DB426" s="185"/>
      <c r="DC426" s="185"/>
    </row>
    <row r="427" s="138" customFormat="true" ht="15.75" hidden="false" customHeight="false" outlineLevel="0" collapsed="false">
      <c r="A427" s="127"/>
      <c r="B427" s="194" t="s">
        <v>553</v>
      </c>
      <c r="C427" s="195" t="n">
        <f aca="false">SUMPRODUCT(C421:C426,E421:E426)/SUM(E421:E426)</f>
        <v>0</v>
      </c>
      <c r="D427" s="195"/>
      <c r="E427" s="195"/>
      <c r="F427" s="18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184"/>
      <c r="AH427" s="185"/>
      <c r="AI427" s="185"/>
      <c r="AJ427" s="185"/>
      <c r="AK427" s="185"/>
      <c r="AL427" s="185"/>
      <c r="AM427" s="185"/>
      <c r="AN427" s="185"/>
      <c r="AO427" s="185"/>
      <c r="AP427" s="185"/>
      <c r="AQ427" s="185"/>
      <c r="AR427" s="185"/>
      <c r="AS427" s="185"/>
      <c r="AT427" s="185"/>
      <c r="AU427" s="185"/>
      <c r="AV427" s="185"/>
      <c r="AW427" s="185"/>
      <c r="AX427" s="185"/>
      <c r="AY427" s="185"/>
      <c r="AZ427" s="185"/>
      <c r="BA427" s="185"/>
      <c r="BB427" s="185"/>
      <c r="BC427" s="185"/>
      <c r="BD427" s="185"/>
      <c r="BE427" s="185"/>
      <c r="BF427" s="185"/>
      <c r="BG427" s="185"/>
      <c r="BH427" s="185"/>
      <c r="BI427" s="185"/>
      <c r="BJ427" s="185"/>
      <c r="BK427" s="185"/>
      <c r="BL427" s="185"/>
      <c r="BM427" s="185"/>
      <c r="BN427" s="185"/>
      <c r="BO427" s="185"/>
      <c r="BP427" s="185"/>
      <c r="BQ427" s="185"/>
      <c r="BR427" s="185"/>
      <c r="BS427" s="185"/>
      <c r="BT427" s="185"/>
      <c r="BU427" s="185"/>
      <c r="BV427" s="185"/>
      <c r="BW427" s="185"/>
      <c r="BX427" s="185"/>
      <c r="BY427" s="185"/>
      <c r="BZ427" s="185"/>
      <c r="CA427" s="185"/>
      <c r="CB427" s="185"/>
      <c r="CC427" s="185"/>
      <c r="CD427" s="185"/>
      <c r="CE427" s="185"/>
      <c r="CF427" s="185"/>
      <c r="CG427" s="185"/>
      <c r="CH427" s="185"/>
      <c r="CI427" s="185"/>
      <c r="CJ427" s="185"/>
      <c r="CK427" s="185"/>
      <c r="CL427" s="185"/>
      <c r="CM427" s="185"/>
      <c r="CN427" s="185"/>
      <c r="CO427" s="185"/>
      <c r="CP427" s="185"/>
      <c r="CQ427" s="185"/>
      <c r="CR427" s="185"/>
      <c r="CS427" s="185"/>
      <c r="CT427" s="185"/>
      <c r="CU427" s="185"/>
      <c r="CV427" s="185"/>
      <c r="CW427" s="185"/>
      <c r="CX427" s="185"/>
      <c r="CY427" s="185"/>
      <c r="CZ427" s="185"/>
      <c r="DA427" s="185"/>
      <c r="DB427" s="185"/>
      <c r="DC427" s="185"/>
    </row>
    <row r="428" s="138" customFormat="true" ht="15.75" hidden="false" customHeight="false" outlineLevel="0" collapsed="false">
      <c r="A428" s="127"/>
      <c r="B428" s="194" t="s">
        <v>554</v>
      </c>
      <c r="C428" s="196" t="str">
        <f aca="false">IF(C427&lt;0.3,"Inicial",IF(C427&lt;0.5,"Básico",IF(C427&lt;0.7,"Intermediário","Aprimorado")))</f>
        <v>Inicial</v>
      </c>
      <c r="D428" s="196"/>
      <c r="E428" s="196"/>
      <c r="F428" s="18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184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185"/>
      <c r="AT428" s="185"/>
      <c r="AU428" s="185"/>
      <c r="AV428" s="185"/>
      <c r="AW428" s="185"/>
      <c r="AX428" s="185"/>
      <c r="AY428" s="185"/>
      <c r="AZ428" s="185"/>
      <c r="BA428" s="185"/>
      <c r="BB428" s="185"/>
      <c r="BC428" s="185"/>
      <c r="BD428" s="185"/>
      <c r="BE428" s="185"/>
      <c r="BF428" s="185"/>
      <c r="BG428" s="185"/>
      <c r="BH428" s="185"/>
      <c r="BI428" s="185"/>
      <c r="BJ428" s="185"/>
      <c r="BK428" s="185"/>
      <c r="BL428" s="185"/>
      <c r="BM428" s="185"/>
      <c r="BN428" s="185"/>
      <c r="BO428" s="185"/>
      <c r="BP428" s="185"/>
      <c r="BQ428" s="185"/>
      <c r="BR428" s="185"/>
      <c r="BS428" s="185"/>
      <c r="BT428" s="185"/>
      <c r="BU428" s="185"/>
      <c r="BV428" s="185"/>
      <c r="BW428" s="185"/>
      <c r="BX428" s="185"/>
      <c r="BY428" s="185"/>
      <c r="BZ428" s="185"/>
      <c r="CA428" s="185"/>
      <c r="CB428" s="185"/>
      <c r="CC428" s="185"/>
      <c r="CD428" s="185"/>
      <c r="CE428" s="185"/>
      <c r="CF428" s="185"/>
      <c r="CG428" s="185"/>
      <c r="CH428" s="185"/>
      <c r="CI428" s="185"/>
      <c r="CJ428" s="185"/>
      <c r="CK428" s="185"/>
      <c r="CL428" s="185"/>
      <c r="CM428" s="185"/>
      <c r="CN428" s="185"/>
      <c r="CO428" s="185"/>
      <c r="CP428" s="185"/>
      <c r="CQ428" s="185"/>
      <c r="CR428" s="185"/>
      <c r="CS428" s="185"/>
      <c r="CT428" s="185"/>
      <c r="CU428" s="185"/>
      <c r="CV428" s="185"/>
      <c r="CW428" s="185"/>
      <c r="CX428" s="185"/>
      <c r="CY428" s="185"/>
      <c r="CZ428" s="185"/>
      <c r="DA428" s="185"/>
      <c r="DB428" s="185"/>
      <c r="DC428" s="185"/>
    </row>
    <row r="429" s="3" customFormat="true" ht="15.75" hidden="false" customHeight="true" outlineLevel="0" collapsed="false">
      <c r="A429" s="197"/>
      <c r="B429" s="198"/>
      <c r="C429" s="199"/>
      <c r="D429" s="199"/>
      <c r="F429" s="181"/>
    </row>
    <row r="430" s="3" customFormat="true" ht="15.75" hidden="false" customHeight="true" outlineLevel="0" collapsed="false">
      <c r="A430" s="200"/>
      <c r="B430" s="200"/>
      <c r="C430" s="200"/>
      <c r="D430" s="200"/>
      <c r="E430" s="200"/>
      <c r="F430" s="201"/>
    </row>
    <row r="1048576" customFormat="false" ht="15.75" hidden="false" customHeight="false" outlineLevel="0" collapsed="false"/>
  </sheetData>
  <mergeCells count="56">
    <mergeCell ref="A1:F2"/>
    <mergeCell ref="A3:F3"/>
    <mergeCell ref="A4:F4"/>
    <mergeCell ref="A5:F5"/>
    <mergeCell ref="A62:A73"/>
    <mergeCell ref="B62:E62"/>
    <mergeCell ref="F62:F73"/>
    <mergeCell ref="B63:E63"/>
    <mergeCell ref="C72:E72"/>
    <mergeCell ref="B73:E73"/>
    <mergeCell ref="A74:F74"/>
    <mergeCell ref="B109:E109"/>
    <mergeCell ref="C113:E113"/>
    <mergeCell ref="A115:F115"/>
    <mergeCell ref="B136:E136"/>
    <mergeCell ref="C140:E140"/>
    <mergeCell ref="A142:F142"/>
    <mergeCell ref="E160:F171"/>
    <mergeCell ref="B173:E173"/>
    <mergeCell ref="C178:E178"/>
    <mergeCell ref="A180:F180"/>
    <mergeCell ref="B292:E292"/>
    <mergeCell ref="C303:E303"/>
    <mergeCell ref="A305:F305"/>
    <mergeCell ref="E306:F396"/>
    <mergeCell ref="A307:C307"/>
    <mergeCell ref="A310:C310"/>
    <mergeCell ref="A313:C313"/>
    <mergeCell ref="A316:C316"/>
    <mergeCell ref="A319:C319"/>
    <mergeCell ref="A325:C325"/>
    <mergeCell ref="A326:B326"/>
    <mergeCell ref="A329:B329"/>
    <mergeCell ref="A332:B332"/>
    <mergeCell ref="A335:B335"/>
    <mergeCell ref="A338:B338"/>
    <mergeCell ref="A341:C341"/>
    <mergeCell ref="A346:C346"/>
    <mergeCell ref="A347:B347"/>
    <mergeCell ref="A352:B352"/>
    <mergeCell ref="A357:B357"/>
    <mergeCell ref="A362:B362"/>
    <mergeCell ref="A367:B367"/>
    <mergeCell ref="A372:C372"/>
    <mergeCell ref="A380:C380"/>
    <mergeCell ref="A383:C383"/>
    <mergeCell ref="A386:C386"/>
    <mergeCell ref="A389:C389"/>
    <mergeCell ref="A392:C392"/>
    <mergeCell ref="E397:F397"/>
    <mergeCell ref="A410:F410"/>
    <mergeCell ref="B411:E411"/>
    <mergeCell ref="C417:E417"/>
    <mergeCell ref="B419:E419"/>
    <mergeCell ref="C427:E427"/>
    <mergeCell ref="C428:E42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555</v>
      </c>
    </row>
    <row r="2" customFormat="false" ht="15" hidden="false" customHeight="false" outlineLevel="0" collapsed="false">
      <c r="B2" s="0" t="n">
        <v>0</v>
      </c>
    </row>
    <row r="3" customFormat="false" ht="15.75" hidden="false" customHeight="false" outlineLevel="0" collapsed="false">
      <c r="A3" s="202" t="s">
        <v>556</v>
      </c>
      <c r="B3" s="202" t="n">
        <v>1</v>
      </c>
    </row>
    <row r="4" customFormat="false" ht="15.75" hidden="false" customHeight="false" outlineLevel="0" collapsed="false">
      <c r="A4" s="202" t="s">
        <v>557</v>
      </c>
      <c r="B4" s="202" t="n">
        <v>2</v>
      </c>
    </row>
    <row r="5" customFormat="false" ht="15.75" hidden="false" customHeight="false" outlineLevel="0" collapsed="false">
      <c r="A5" s="202" t="s">
        <v>558</v>
      </c>
      <c r="B5" s="202" t="n">
        <v>3</v>
      </c>
    </row>
    <row r="6" customFormat="false" ht="15.75" hidden="false" customHeight="false" outlineLevel="0" collapsed="false">
      <c r="A6" s="202" t="s">
        <v>20</v>
      </c>
      <c r="B6" s="202" t="n">
        <v>4</v>
      </c>
    </row>
    <row r="7" customFormat="false" ht="15.75" hidden="false" customHeight="false" outlineLevel="0" collapsed="false">
      <c r="A7" s="202" t="s">
        <v>11</v>
      </c>
      <c r="B7" s="202" t="n">
        <v>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TCU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2012-11-17T17:07:19Z</dcterms:created>
  <dc:creator>castropv</dc:creator>
  <dc:description/>
  <dc:language>pt-BR</dc:language>
  <cp:lastModifiedBy/>
  <dcterms:modified xsi:type="dcterms:W3CDTF">2019-11-14T08:30:58Z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TCU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