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8_{C77F6DCA-AF21-4603-8AE1-F2244BA18EC8}" xr6:coauthVersionLast="47" xr6:coauthVersionMax="47" xr10:uidLastSave="{00000000-0000-0000-0000-000000000000}"/>
  <bookViews>
    <workbookView xWindow="768" yWindow="768" windowWidth="17268" windowHeight="10608" activeTab="1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0" l="1"/>
  <c r="Q19" i="10"/>
  <c r="O19" i="10"/>
  <c r="N19" i="10"/>
  <c r="L19" i="10"/>
  <c r="J19" i="10"/>
  <c r="I19" i="10"/>
  <c r="H19" i="10"/>
  <c r="E19" i="10"/>
  <c r="D19" i="10"/>
  <c r="F19" i="10"/>
  <c r="R14" i="10"/>
  <c r="Q14" i="10"/>
  <c r="O14" i="10"/>
  <c r="N14" i="10"/>
  <c r="L14" i="10"/>
  <c r="J14" i="10"/>
  <c r="I14" i="10"/>
  <c r="H14" i="10"/>
  <c r="E14" i="10"/>
  <c r="D14" i="10"/>
  <c r="F14" i="10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9" i="10"/>
  <c r="R19" i="9"/>
  <c r="Q19" i="9"/>
  <c r="O19" i="9"/>
  <c r="N19" i="9"/>
  <c r="L19" i="9"/>
  <c r="J19" i="9"/>
  <c r="I19" i="9"/>
  <c r="H19" i="9"/>
  <c r="E19" i="9"/>
  <c r="D19" i="9"/>
  <c r="F19" i="9"/>
  <c r="R14" i="9"/>
  <c r="Q14" i="9"/>
  <c r="O14" i="9"/>
  <c r="N14" i="9"/>
  <c r="L14" i="9"/>
  <c r="J14" i="9"/>
  <c r="I14" i="9"/>
  <c r="H14" i="9"/>
  <c r="E14" i="9"/>
  <c r="D14" i="9"/>
  <c r="F14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9" i="9"/>
  <c r="R19" i="7"/>
  <c r="Q19" i="7"/>
  <c r="O19" i="7"/>
  <c r="N19" i="7"/>
  <c r="L19" i="7"/>
  <c r="J19" i="7"/>
  <c r="I19" i="7"/>
  <c r="H19" i="7"/>
  <c r="E19" i="7"/>
  <c r="D19" i="7"/>
  <c r="F19" i="7"/>
  <c r="R14" i="7"/>
  <c r="Q14" i="7"/>
  <c r="O14" i="7"/>
  <c r="N14" i="7"/>
  <c r="L14" i="7"/>
  <c r="J14" i="7"/>
  <c r="I14" i="7"/>
  <c r="H14" i="7"/>
  <c r="E14" i="7"/>
  <c r="D14" i="7"/>
  <c r="F14" i="7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9" i="7"/>
  <c r="R19" i="6"/>
  <c r="Q19" i="6"/>
  <c r="O19" i="6"/>
  <c r="N19" i="6"/>
  <c r="L19" i="6"/>
  <c r="J19" i="6"/>
  <c r="I19" i="6"/>
  <c r="H19" i="6"/>
  <c r="E19" i="6"/>
  <c r="D19" i="6"/>
  <c r="F19" i="6"/>
  <c r="R14" i="6"/>
  <c r="Q14" i="6"/>
  <c r="O14" i="6"/>
  <c r="N14" i="6"/>
  <c r="L14" i="6"/>
  <c r="J14" i="6"/>
  <c r="I14" i="6"/>
  <c r="H14" i="6"/>
  <c r="F14" i="6"/>
  <c r="E14" i="6"/>
  <c r="D14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9" i="6"/>
  <c r="R19" i="5"/>
  <c r="Q19" i="5"/>
  <c r="O19" i="5"/>
  <c r="N19" i="5"/>
  <c r="L19" i="5"/>
  <c r="J19" i="5"/>
  <c r="I19" i="5"/>
  <c r="H19" i="5"/>
  <c r="E19" i="5"/>
  <c r="D19" i="5"/>
  <c r="F19" i="5"/>
  <c r="R14" i="5"/>
  <c r="Q14" i="5"/>
  <c r="O14" i="5"/>
  <c r="N14" i="5"/>
  <c r="L14" i="5"/>
  <c r="J14" i="5"/>
  <c r="I14" i="5"/>
  <c r="H14" i="5"/>
  <c r="F14" i="5"/>
  <c r="E14" i="5"/>
  <c r="D14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9" i="5"/>
  <c r="R19" i="4"/>
  <c r="Q19" i="4"/>
  <c r="O19" i="4"/>
  <c r="N19" i="4"/>
  <c r="L19" i="4"/>
  <c r="J19" i="4"/>
  <c r="I19" i="4"/>
  <c r="H19" i="4"/>
  <c r="E19" i="4"/>
  <c r="D19" i="4"/>
  <c r="F19" i="4"/>
  <c r="R14" i="4"/>
  <c r="Q14" i="4"/>
  <c r="O14" i="4"/>
  <c r="N14" i="4"/>
  <c r="L14" i="4"/>
  <c r="J14" i="4"/>
  <c r="I14" i="4"/>
  <c r="H14" i="4"/>
  <c r="E14" i="4"/>
  <c r="D14" i="4"/>
  <c r="F14" i="4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9" i="4"/>
  <c r="R19" i="3"/>
  <c r="Q19" i="3"/>
  <c r="O19" i="3"/>
  <c r="N19" i="3"/>
  <c r="L19" i="3"/>
  <c r="J19" i="3"/>
  <c r="I19" i="3"/>
  <c r="H19" i="3"/>
  <c r="E19" i="3"/>
  <c r="D19" i="3"/>
  <c r="F19" i="3"/>
  <c r="R14" i="3"/>
  <c r="Q14" i="3"/>
  <c r="O14" i="3"/>
  <c r="N14" i="3"/>
  <c r="L14" i="3"/>
  <c r="J14" i="3"/>
  <c r="I14" i="3"/>
  <c r="H14" i="3"/>
  <c r="E14" i="3"/>
  <c r="D14" i="3"/>
  <c r="F14" i="3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9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E49" i="1"/>
  <c r="D49" i="1"/>
  <c r="F48" i="1"/>
  <c r="F47" i="1"/>
  <c r="F46" i="1"/>
  <c r="F49" i="1" s="1"/>
  <c r="F9" i="1"/>
  <c r="E9" i="1"/>
  <c r="D9" i="1"/>
  <c r="F49" i="3" l="1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P52" i="4"/>
  <c r="M52" i="4"/>
  <c r="K52" i="4"/>
  <c r="I52" i="4"/>
  <c r="J52" i="4" s="1"/>
  <c r="F52" i="4"/>
  <c r="R52" i="4" s="1"/>
  <c r="P51" i="4"/>
  <c r="P54" i="4" s="1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M26" i="4"/>
  <c r="K26" i="4"/>
  <c r="I26" i="4"/>
  <c r="J26" i="4" s="1"/>
  <c r="F26" i="4"/>
  <c r="R26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P57" i="3"/>
  <c r="M57" i="3"/>
  <c r="K57" i="3"/>
  <c r="I57" i="3"/>
  <c r="J57" i="3" s="1"/>
  <c r="F57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H54" i="3"/>
  <c r="E54" i="3"/>
  <c r="D54" i="3"/>
  <c r="P53" i="3"/>
  <c r="M53" i="3"/>
  <c r="K53" i="3"/>
  <c r="I53" i="3"/>
  <c r="J53" i="3" s="1"/>
  <c r="F53" i="3"/>
  <c r="R53" i="3" s="1"/>
  <c r="P52" i="3"/>
  <c r="M52" i="3"/>
  <c r="K52" i="3"/>
  <c r="I52" i="3"/>
  <c r="J52" i="3" s="1"/>
  <c r="F52" i="3"/>
  <c r="R52" i="3" s="1"/>
  <c r="P51" i="3"/>
  <c r="P54" i="3" s="1"/>
  <c r="M51" i="3"/>
  <c r="K51" i="3"/>
  <c r="K54" i="3" s="1"/>
  <c r="I51" i="3"/>
  <c r="J51" i="3" s="1"/>
  <c r="F51" i="3"/>
  <c r="R51" i="3" s="1"/>
  <c r="R50" i="3"/>
  <c r="I50" i="3"/>
  <c r="H50" i="3"/>
  <c r="G50" i="3"/>
  <c r="E50" i="3"/>
  <c r="D50" i="3"/>
  <c r="B50" i="3"/>
  <c r="Q49" i="3"/>
  <c r="O49" i="3"/>
  <c r="N49" i="3"/>
  <c r="L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K49" i="3" s="1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Q34" i="3"/>
  <c r="P34" i="3"/>
  <c r="O34" i="3"/>
  <c r="N34" i="3"/>
  <c r="L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P31" i="3"/>
  <c r="M31" i="3"/>
  <c r="K31" i="3"/>
  <c r="K34" i="3" s="1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O29" i="3"/>
  <c r="N29" i="3"/>
  <c r="L29" i="3"/>
  <c r="H29" i="3"/>
  <c r="E29" i="3"/>
  <c r="D29" i="3"/>
  <c r="P28" i="3"/>
  <c r="M28" i="3"/>
  <c r="K28" i="3"/>
  <c r="I28" i="3"/>
  <c r="J28" i="3" s="1"/>
  <c r="F28" i="3"/>
  <c r="R28" i="3" s="1"/>
  <c r="P27" i="3"/>
  <c r="M27" i="3"/>
  <c r="K27" i="3"/>
  <c r="I27" i="3"/>
  <c r="J27" i="3" s="1"/>
  <c r="F27" i="3"/>
  <c r="R27" i="3" s="1"/>
  <c r="P26" i="3"/>
  <c r="P29" i="3" s="1"/>
  <c r="M26" i="3"/>
  <c r="K26" i="3"/>
  <c r="K29" i="3" s="1"/>
  <c r="I26" i="3"/>
  <c r="F26" i="3"/>
  <c r="R26" i="3" s="1"/>
  <c r="Q24" i="3"/>
  <c r="O24" i="3"/>
  <c r="N24" i="3"/>
  <c r="L24" i="3"/>
  <c r="H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P21" i="3"/>
  <c r="P24" i="3" s="1"/>
  <c r="M21" i="3"/>
  <c r="K21" i="3"/>
  <c r="K24" i="3" s="1"/>
  <c r="I21" i="3"/>
  <c r="J21" i="3" s="1"/>
  <c r="J24" i="3" s="1"/>
  <c r="F21" i="3"/>
  <c r="R21" i="3" s="1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K29" i="4" l="1"/>
  <c r="R29" i="4"/>
  <c r="I29" i="4"/>
  <c r="J29" i="4"/>
  <c r="P29" i="4"/>
  <c r="R31" i="3"/>
  <c r="R39" i="3"/>
  <c r="R44" i="3"/>
  <c r="R56" i="3"/>
  <c r="R59" i="3" s="1"/>
  <c r="I29" i="3"/>
  <c r="F24" i="3"/>
  <c r="I24" i="3"/>
  <c r="R29" i="3"/>
  <c r="F54" i="3"/>
  <c r="I54" i="3"/>
  <c r="R54" i="3"/>
  <c r="J54" i="10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<sst xmlns="http://schemas.openxmlformats.org/spreadsheetml/2006/main" count="1920" uniqueCount="32">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</sst>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2" workbookViewId="0">
      <selection activeCell="F6" sqref="F6:F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abSelected="1" topLeftCell="A17" workbookViewId="0">
      <selection activeCell="F22" sqref="F22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24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23.2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100"/>
      <c r="B8" s="24" t="s">
        <v>17</v>
      </c>
      <c r="C8" s="103"/>
      <c r="D8" s="58">
        <v>12</v>
      </c>
      <c r="E8" s="64">
        <v>10</v>
      </c>
      <c r="F8" s="58"/>
      <c r="G8" s="26"/>
      <c r="H8" s="25">
        <v>255</v>
      </c>
      <c r="I8" s="16"/>
      <c r="J8" s="16"/>
      <c r="K8" s="69"/>
      <c r="L8" s="27">
        <v>1</v>
      </c>
      <c r="M8" s="53"/>
      <c r="N8" s="62">
        <v>9.9166666666666667E-2</v>
      </c>
      <c r="O8" s="28">
        <v>2</v>
      </c>
      <c r="P8" s="53"/>
      <c r="Q8" s="48">
        <v>0.19111111111111112</v>
      </c>
      <c r="R8" s="50"/>
    </row>
    <row r="9" spans="1:18" ht="21" customHeight="1" thickBot="1" x14ac:dyDescent="0.35">
      <c r="A9" s="100"/>
      <c r="B9" s="29" t="s">
        <v>18</v>
      </c>
      <c r="C9" s="104"/>
      <c r="D9" s="65">
        <f>SUM(D6:D8)</f>
        <v>12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29.2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20.2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>
        <v>7.5</v>
      </c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100"/>
      <c r="B18" s="24" t="s">
        <v>17</v>
      </c>
      <c r="C18" s="103"/>
      <c r="D18" s="58">
        <v>7.5</v>
      </c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15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>(N22+Q22)/D22</f>
        <v>#DIV/0!</v>
      </c>
      <c r="L22" s="22"/>
      <c r="M22" s="53" t="e">
        <f>(N22/D22)*100%</f>
        <v>#DIV/0!</v>
      </c>
      <c r="N22" s="48"/>
      <c r="O22" s="23"/>
      <c r="P22" s="53" t="e">
        <f>Q22/D22</f>
        <v>#DIV/0!</v>
      </c>
      <c r="Q22" s="48"/>
      <c r="R22" s="50">
        <f t="shared" ref="R22:R23" si="2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ref="F23" si="3">D23-E23</f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ref="K23" si="4">(N23+Q23)/D23</f>
        <v>#DIV/0!</v>
      </c>
      <c r="L23" s="27"/>
      <c r="M23" s="53" t="e">
        <f>(N23/D23)*100%</f>
        <v>#DIV/0!</v>
      </c>
      <c r="N23" s="62"/>
      <c r="O23" s="28"/>
      <c r="P23" s="53" t="e">
        <f t="shared" ref="P23" si="5">Q23/D23</f>
        <v>#DIV/0!</v>
      </c>
      <c r="Q23" s="48"/>
      <c r="R23" s="50">
        <f t="shared" si="2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>
        <v>7.5</v>
      </c>
      <c r="E27" s="49">
        <v>6.5777777777777775</v>
      </c>
      <c r="F27" s="58">
        <f t="shared" ref="F27:F28" si="6">D27-E27</f>
        <v>0.9222222222222225</v>
      </c>
      <c r="G27" s="15">
        <v>59.2</v>
      </c>
      <c r="H27" s="20">
        <v>400</v>
      </c>
      <c r="I27" s="16">
        <f>(D27*3600)/G27</f>
        <v>456.08108108108104</v>
      </c>
      <c r="J27" s="16">
        <f>I27-H27</f>
        <v>56.081081081081038</v>
      </c>
      <c r="K27" s="69">
        <f t="shared" ref="K27:K28" si="7">(N27+Q27)/D27</f>
        <v>0.11244308480156827</v>
      </c>
      <c r="L27" s="22">
        <v>198</v>
      </c>
      <c r="M27" s="53">
        <f>(N27/D27)*100%</f>
        <v>0.11244308480156827</v>
      </c>
      <c r="N27" s="48">
        <v>0.84332313601176201</v>
      </c>
      <c r="O27" s="23">
        <v>0</v>
      </c>
      <c r="P27" s="53">
        <f t="shared" ref="P27:P28" si="8">Q27/D27</f>
        <v>0</v>
      </c>
      <c r="Q27" s="48">
        <v>0</v>
      </c>
      <c r="R27" s="50">
        <f t="shared" ref="R27:R28" si="9">F27-(Q27+N27)</f>
        <v>7.889908621046049E-2</v>
      </c>
    </row>
    <row r="28" spans="1:18" ht="15" customHeight="1" thickBot="1" x14ac:dyDescent="0.35">
      <c r="A28" s="100"/>
      <c r="B28" s="24" t="s">
        <v>17</v>
      </c>
      <c r="C28" s="103"/>
      <c r="D28" s="58">
        <v>7.5</v>
      </c>
      <c r="E28" s="64">
        <v>3.4697777777777778</v>
      </c>
      <c r="F28" s="58">
        <f t="shared" si="6"/>
        <v>4.0302222222222222</v>
      </c>
      <c r="G28" s="15">
        <v>59.2</v>
      </c>
      <c r="H28" s="25">
        <v>211</v>
      </c>
      <c r="I28" s="16">
        <f>(D28*3600)/G28</f>
        <v>456.08108108108104</v>
      </c>
      <c r="J28" s="16">
        <f>I28-H28</f>
        <v>245.08108108108104</v>
      </c>
      <c r="K28" s="69">
        <f t="shared" si="7"/>
        <v>0.1311850201801022</v>
      </c>
      <c r="L28" s="27">
        <v>168</v>
      </c>
      <c r="M28" s="53">
        <f>(N28/D28)*100%</f>
        <v>0.12331463429309748</v>
      </c>
      <c r="N28" s="62">
        <v>0.9248597571982311</v>
      </c>
      <c r="O28" s="28">
        <v>1</v>
      </c>
      <c r="P28" s="53">
        <f t="shared" si="8"/>
        <v>7.8703858870047116E-3</v>
      </c>
      <c r="Q28" s="48">
        <v>5.9027894152535336E-2</v>
      </c>
      <c r="R28" s="50">
        <f t="shared" si="9"/>
        <v>3.0463345708714558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15</v>
      </c>
      <c r="E29" s="59">
        <f>SUM(E26:E28)</f>
        <v>10.047555555555554</v>
      </c>
      <c r="F29" s="59">
        <f>SUM(F26:F28)</f>
        <v>4.9524444444444446</v>
      </c>
      <c r="G29" s="31"/>
      <c r="H29" s="30">
        <f>SUM(H26:H28)</f>
        <v>611</v>
      </c>
      <c r="I29" s="32">
        <f>SUM(I26:I28)</f>
        <v>912.16216216216208</v>
      </c>
      <c r="J29" s="32">
        <f>SUM(J26:J28)</f>
        <v>301.16216216216208</v>
      </c>
      <c r="K29" s="33" t="e">
        <f>AVERAGE(K26:K28)</f>
        <v>#DIV/0!</v>
      </c>
      <c r="L29" s="34">
        <f>SUM(L26:L28)</f>
        <v>366</v>
      </c>
      <c r="M29" s="52"/>
      <c r="N29" s="56">
        <f>SUM(N26:N28)</f>
        <v>1.768182893209993</v>
      </c>
      <c r="O29" s="35">
        <f>SUM(O26:O28)</f>
        <v>1</v>
      </c>
      <c r="P29" s="54" t="e">
        <f>AVERAGE(P26:P28)</f>
        <v>#DIV/0!</v>
      </c>
      <c r="Q29" s="56">
        <f>SUM(Q26:Q28)</f>
        <v>5.9027894152535336E-2</v>
      </c>
      <c r="R29" s="56">
        <f>SUM(R26:R28)</f>
        <v>3.1252336570819161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>
        <v>7.5</v>
      </c>
      <c r="E47" s="49">
        <v>10.786666666666667</v>
      </c>
      <c r="F47" s="58">
        <f t="shared" ref="F47:F48" si="24">D47-E47</f>
        <v>-3.2866666666666671</v>
      </c>
      <c r="G47" s="21">
        <v>48</v>
      </c>
      <c r="H47" s="20">
        <v>809</v>
      </c>
      <c r="I47" s="16">
        <f>(D47*3600)/G47</f>
        <v>562.5</v>
      </c>
      <c r="J47" s="16">
        <f>I47-H47</f>
        <v>-246.5</v>
      </c>
      <c r="K47" s="69">
        <f t="shared" ref="K47:K48" si="25">(N47+Q47)/D47</f>
        <v>0.26461929135852386</v>
      </c>
      <c r="L47" s="22">
        <v>107</v>
      </c>
      <c r="M47" s="53">
        <f>(N47/D47)*100%</f>
        <v>0.1468460291756524</v>
      </c>
      <c r="N47" s="48">
        <v>1.1013452188173929</v>
      </c>
      <c r="O47" s="23">
        <v>5</v>
      </c>
      <c r="P47" s="53">
        <f t="shared" ref="P47:P48" si="26">Q47/D47</f>
        <v>0.1177732621828715</v>
      </c>
      <c r="Q47" s="48">
        <v>0.88329946637153622</v>
      </c>
      <c r="R47" s="50">
        <f t="shared" ref="R47:R48" si="27">F47-(Q47+N47)</f>
        <v>-5.2713113518555961</v>
      </c>
    </row>
    <row r="48" spans="1:18" ht="15" customHeight="1" thickBot="1" x14ac:dyDescent="0.35">
      <c r="A48" s="100"/>
      <c r="B48" s="24" t="s">
        <v>17</v>
      </c>
      <c r="C48" s="103"/>
      <c r="D48" s="58">
        <v>0</v>
      </c>
      <c r="E48" s="64">
        <v>10.786666666666667</v>
      </c>
      <c r="F48" s="58">
        <f t="shared" si="24"/>
        <v>-10.786666666666667</v>
      </c>
      <c r="G48" s="26">
        <v>48</v>
      </c>
      <c r="H48" s="25">
        <v>809</v>
      </c>
      <c r="I48" s="16">
        <f>(D48*3600)/G48</f>
        <v>0</v>
      </c>
      <c r="J48" s="16">
        <f>I48-H48</f>
        <v>-809</v>
      </c>
      <c r="K48" s="69" t="e">
        <f t="shared" si="25"/>
        <v>#DIV/0!</v>
      </c>
      <c r="L48" s="27">
        <v>0</v>
      </c>
      <c r="M48" s="53" t="e">
        <f>(N48/D48)*100%</f>
        <v>#DIV/0!</v>
      </c>
      <c r="N48" s="62">
        <v>0</v>
      </c>
      <c r="O48" s="28">
        <v>0</v>
      </c>
      <c r="P48" s="53" t="e">
        <f t="shared" si="26"/>
        <v>#DIV/0!</v>
      </c>
      <c r="Q48" s="48">
        <v>0</v>
      </c>
      <c r="R48" s="50">
        <f t="shared" si="27"/>
        <v>-10.786666666666667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7.5</v>
      </c>
      <c r="E49" s="59">
        <f>SUM(E46:E48)</f>
        <v>21.573333333333334</v>
      </c>
      <c r="F49" s="59">
        <f>SUM(F46:F48)</f>
        <v>-14.073333333333334</v>
      </c>
      <c r="G49" s="31"/>
      <c r="H49" s="30">
        <f>SUM(H46:H48)</f>
        <v>1618</v>
      </c>
      <c r="I49" s="32">
        <f>SUM(I46:I48)</f>
        <v>562.5</v>
      </c>
      <c r="J49" s="32">
        <f>SUM(J46:J48)</f>
        <v>-1055.5</v>
      </c>
      <c r="K49" s="33" t="e">
        <f>AVERAGE(K46:K48)</f>
        <v>#DIV/0!</v>
      </c>
      <c r="L49" s="34">
        <f>SUM(L46:L48)</f>
        <v>107</v>
      </c>
      <c r="M49" s="52"/>
      <c r="N49" s="56">
        <f>SUM(N46:N48)</f>
        <v>1.1013452188173929</v>
      </c>
      <c r="O49" s="35">
        <f>SUM(O46:O48)</f>
        <v>5</v>
      </c>
      <c r="P49" s="54" t="e">
        <f>AVERAGE(P46:P48)</f>
        <v>#DIV/0!</v>
      </c>
      <c r="Q49" s="56">
        <f>SUM(Q46:Q48)</f>
        <v>0.88329946637153622</v>
      </c>
      <c r="R49" s="56">
        <f>SUM(R46:R48)</f>
        <v>-16.057978018522263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>
        <v>0</v>
      </c>
      <c r="E52" s="49">
        <v>6.415</v>
      </c>
      <c r="F52" s="58">
        <f t="shared" ref="F52:F53" si="30">D52-E52</f>
        <v>-6.415</v>
      </c>
      <c r="G52" s="15">
        <v>384.9</v>
      </c>
      <c r="H52" s="20">
        <v>60</v>
      </c>
      <c r="I52" s="16">
        <f>(D52*3600)/G52</f>
        <v>0</v>
      </c>
      <c r="J52" s="16">
        <f>I52-H52</f>
        <v>-60</v>
      </c>
      <c r="K52" s="69" t="e">
        <f t="shared" ref="K52:K53" si="31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2">Q52/D52</f>
        <v>#DIV/0!</v>
      </c>
      <c r="Q52" s="48">
        <v>0</v>
      </c>
      <c r="R52" s="50">
        <f t="shared" ref="R52:R53" si="33">F52-(Q52+N52)</f>
        <v>-6.415</v>
      </c>
    </row>
    <row r="53" spans="1:18" ht="15" customHeight="1" thickBot="1" x14ac:dyDescent="0.35">
      <c r="A53" s="100"/>
      <c r="B53" s="24" t="s">
        <v>17</v>
      </c>
      <c r="C53" s="103"/>
      <c r="D53" s="58">
        <v>0</v>
      </c>
      <c r="E53" s="64">
        <v>7.9118333333333331</v>
      </c>
      <c r="F53" s="58">
        <f t="shared" si="30"/>
        <v>-7.9118333333333331</v>
      </c>
      <c r="G53" s="15">
        <v>384.9</v>
      </c>
      <c r="H53" s="25">
        <v>74</v>
      </c>
      <c r="I53" s="16">
        <f>(D53*3600)/G53</f>
        <v>0</v>
      </c>
      <c r="J53" s="16">
        <f>I53-H53</f>
        <v>-74</v>
      </c>
      <c r="K53" s="69" t="e">
        <f t="shared" si="31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2"/>
        <v>#DIV/0!</v>
      </c>
      <c r="Q53" s="48">
        <v>0</v>
      </c>
      <c r="R53" s="50">
        <f t="shared" si="33"/>
        <v>-7.9118333333333331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14.326833333333333</v>
      </c>
      <c r="F54" s="59">
        <f>SUM(F51:F53)</f>
        <v>-14.326833333333333</v>
      </c>
      <c r="G54" s="31"/>
      <c r="H54" s="30">
        <f>SUM(H51:H53)</f>
        <v>134</v>
      </c>
      <c r="I54" s="32">
        <f>SUM(I51:I53)</f>
        <v>0</v>
      </c>
      <c r="J54" s="32">
        <f>SUM(J51:J53)</f>
        <v>-134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-14.326833333333333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52"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>
        <v>12</v>
      </c>
      <c r="E7" s="49">
        <v>10</v>
      </c>
      <c r="F7" s="58"/>
      <c r="G7" s="21"/>
      <c r="H7" s="20">
        <v>255</v>
      </c>
      <c r="I7" s="16"/>
      <c r="J7" s="16"/>
      <c r="K7" s="69"/>
      <c r="L7" s="22">
        <v>1</v>
      </c>
      <c r="M7" s="53"/>
      <c r="N7" s="48">
        <v>9.9166666666666667E-2</v>
      </c>
      <c r="O7" s="23">
        <v>2</v>
      </c>
      <c r="P7" s="53"/>
      <c r="Q7" s="48">
        <v>0.19111111111111112</v>
      </c>
      <c r="R7" s="50"/>
    </row>
    <row r="8" spans="1:18" ht="19.5" customHeight="1" thickBot="1" x14ac:dyDescent="0.35">
      <c r="A8" s="100"/>
      <c r="B8" s="24" t="s">
        <v>17</v>
      </c>
      <c r="C8" s="103"/>
      <c r="D8" s="58">
        <v>6.0441144407457772</v>
      </c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18.044114440745776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>
        <v>0</v>
      </c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>
        <v>6.1211657509538862</v>
      </c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>
        <v>7.5</v>
      </c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13.621165750953885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>
        <v>7.5</v>
      </c>
      <c r="E26" s="58">
        <v>1.6444444444444446E-2</v>
      </c>
      <c r="F26" s="58">
        <f>D26-E26</f>
        <v>7.4835555555555553</v>
      </c>
      <c r="G26" s="15">
        <v>59.2</v>
      </c>
      <c r="H26" s="14">
        <v>1</v>
      </c>
      <c r="I26" s="16">
        <f>(D26*3600)/G26</f>
        <v>456.08108108108104</v>
      </c>
      <c r="J26" s="16">
        <f>I26-H26</f>
        <v>455.08108108108104</v>
      </c>
      <c r="K26" s="69">
        <f>(N26+Q26)/D26</f>
        <v>0</v>
      </c>
      <c r="L26" s="17">
        <v>0</v>
      </c>
      <c r="M26" s="53">
        <f>(N26/D26)*100%</f>
        <v>0</v>
      </c>
      <c r="N26" s="50">
        <v>0</v>
      </c>
      <c r="O26" s="18">
        <v>0</v>
      </c>
      <c r="P26" s="53">
        <f>Q26/D26</f>
        <v>0</v>
      </c>
      <c r="Q26" s="50">
        <v>0</v>
      </c>
      <c r="R26" s="50">
        <f>F26-(Q26+N26)</f>
        <v>7.4835555555555553</v>
      </c>
    </row>
    <row r="27" spans="1:18" ht="19.5" customHeight="1" thickBot="1" x14ac:dyDescent="0.35">
      <c r="A27" s="100"/>
      <c r="B27" s="19" t="s">
        <v>16</v>
      </c>
      <c r="C27" s="103"/>
      <c r="D27" s="58">
        <v>7.5</v>
      </c>
      <c r="E27" s="49">
        <v>5.1964444444444444</v>
      </c>
      <c r="F27" s="58">
        <f t="shared" ref="F27:F28" si="6">D27-E27</f>
        <v>2.3035555555555556</v>
      </c>
      <c r="G27" s="15">
        <v>59.2</v>
      </c>
      <c r="H27" s="20">
        <v>316</v>
      </c>
      <c r="I27" s="16">
        <f>(D27*3600)/G27</f>
        <v>456.08108108108104</v>
      </c>
      <c r="J27" s="16">
        <f>I27-H27</f>
        <v>140.08108108108104</v>
      </c>
      <c r="K27" s="69">
        <f t="shared" ref="K27:K28" si="7">(N27+Q27)/D27</f>
        <v>0.25354902999136281</v>
      </c>
      <c r="L27" s="22">
        <v>249</v>
      </c>
      <c r="M27" s="53">
        <f>(N27/D27)*100%</f>
        <v>0.20748065957140135</v>
      </c>
      <c r="N27" s="48">
        <v>1.5561049467855101</v>
      </c>
      <c r="O27" s="23">
        <v>4</v>
      </c>
      <c r="P27" s="53">
        <f t="shared" ref="P27:P28" si="8">Q27/D27</f>
        <v>4.6068370419961438E-2</v>
      </c>
      <c r="Q27" s="48">
        <v>0.34551277814971076</v>
      </c>
      <c r="R27" s="50">
        <f t="shared" ref="R27:R28" si="9">F27-(Q27+N27)</f>
        <v>0.40193783062033472</v>
      </c>
    </row>
    <row r="28" spans="1:18" ht="19.5" customHeight="1" thickBot="1" x14ac:dyDescent="0.35">
      <c r="A28" s="100"/>
      <c r="B28" s="24" t="s">
        <v>17</v>
      </c>
      <c r="C28" s="103"/>
      <c r="D28" s="58">
        <v>7.5</v>
      </c>
      <c r="E28" s="64">
        <v>4.4235555555555557</v>
      </c>
      <c r="F28" s="58">
        <f t="shared" si="6"/>
        <v>3.0764444444444443</v>
      </c>
      <c r="G28" s="15">
        <v>59.2</v>
      </c>
      <c r="H28" s="25">
        <v>269</v>
      </c>
      <c r="I28" s="16">
        <f>(D28*3600)/G28</f>
        <v>456.08108108108104</v>
      </c>
      <c r="J28" s="16">
        <f>I28-H28</f>
        <v>187.08108108108104</v>
      </c>
      <c r="K28" s="69">
        <f t="shared" si="7"/>
        <v>0.36362979921764887</v>
      </c>
      <c r="L28" s="27">
        <v>237</v>
      </c>
      <c r="M28" s="53">
        <f>(N28/D28)*100%</f>
        <v>0.24856649652587129</v>
      </c>
      <c r="N28" s="62">
        <v>1.8642487239440346</v>
      </c>
      <c r="O28" s="28">
        <v>9</v>
      </c>
      <c r="P28" s="53">
        <f t="shared" si="8"/>
        <v>0.11506330269177757</v>
      </c>
      <c r="Q28" s="48">
        <v>0.8629747701883318</v>
      </c>
      <c r="R28" s="50">
        <f t="shared" si="9"/>
        <v>0.34922095031207778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22.5</v>
      </c>
      <c r="E29" s="59">
        <f>SUM(E26:E28)</f>
        <v>9.6364444444444448</v>
      </c>
      <c r="F29" s="59">
        <f>SUM(F26:F28)</f>
        <v>12.863555555555555</v>
      </c>
      <c r="G29" s="31"/>
      <c r="H29" s="30">
        <f>SUM(H26:H28)</f>
        <v>586</v>
      </c>
      <c r="I29" s="32">
        <f>SUM(I26:I28)</f>
        <v>1368.2432432432431</v>
      </c>
      <c r="J29" s="32">
        <f>SUM(J26:J28)</f>
        <v>782.24324324324311</v>
      </c>
      <c r="K29" s="33">
        <f>AVERAGE(K26:K28)</f>
        <v>0.20572627640300389</v>
      </c>
      <c r="L29" s="34">
        <f>SUM(L26:L28)</f>
        <v>486</v>
      </c>
      <c r="M29" s="52"/>
      <c r="N29" s="56">
        <f>SUM(N26:N28)</f>
        <v>3.4203536707295448</v>
      </c>
      <c r="O29" s="35">
        <f>SUM(O26:O28)</f>
        <v>13</v>
      </c>
      <c r="P29" s="54">
        <f>AVERAGE(P26:P28)</f>
        <v>5.3710557703913003E-2</v>
      </c>
      <c r="Q29" s="56">
        <f>SUM(Q26:Q28)</f>
        <v>1.2084875483380426</v>
      </c>
      <c r="R29" s="56">
        <f>SUM(R26:R28)</f>
        <v>8.2347143364879685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>
        <v>0</v>
      </c>
      <c r="E51" s="58">
        <v>7.9118333333333331</v>
      </c>
      <c r="F51" s="58">
        <f>D51-E51</f>
        <v>-7.9118333333333331</v>
      </c>
      <c r="G51" s="15">
        <v>384.9</v>
      </c>
      <c r="H51" s="14">
        <v>74</v>
      </c>
      <c r="I51" s="16">
        <f>(D51*3600)/G51</f>
        <v>0</v>
      </c>
      <c r="J51" s="16">
        <f>I51-H51</f>
        <v>-74</v>
      </c>
      <c r="K51" s="69" t="e">
        <f>(N51+Q51)/D51</f>
        <v>#DIV/0!</v>
      </c>
      <c r="L51" s="17">
        <v>0</v>
      </c>
      <c r="M51" s="53" t="e">
        <f>(N51/D51)*100%</f>
        <v>#DIV/0!</v>
      </c>
      <c r="N51" s="50">
        <v>0</v>
      </c>
      <c r="O51" s="18">
        <v>0</v>
      </c>
      <c r="P51" s="53" t="e">
        <f>Q51/D51</f>
        <v>#DIV/0!</v>
      </c>
      <c r="Q51" s="50">
        <v>0</v>
      </c>
      <c r="R51" s="50">
        <f>F51-(Q51+N51)</f>
        <v>-7.9118333333333331</v>
      </c>
    </row>
    <row r="52" spans="1:18" ht="19.5" customHeight="1" thickBot="1" x14ac:dyDescent="0.35">
      <c r="A52" s="100"/>
      <c r="B52" s="19" t="s">
        <v>16</v>
      </c>
      <c r="C52" s="103"/>
      <c r="D52" s="58">
        <v>0</v>
      </c>
      <c r="E52" s="49">
        <v>7.9118333333333331</v>
      </c>
      <c r="F52" s="58">
        <f t="shared" ref="F52:F53" si="30">D52-E52</f>
        <v>-7.9118333333333331</v>
      </c>
      <c r="G52" s="15">
        <v>384.9</v>
      </c>
      <c r="H52" s="20">
        <v>74</v>
      </c>
      <c r="I52" s="16">
        <f>(D52*3600)/G52</f>
        <v>0</v>
      </c>
      <c r="J52" s="16">
        <f>I52-H52</f>
        <v>-74</v>
      </c>
      <c r="K52" s="69" t="e">
        <f t="shared" ref="K52:K53" si="31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2">Q52/D52</f>
        <v>#DIV/0!</v>
      </c>
      <c r="Q52" s="48">
        <v>0</v>
      </c>
      <c r="R52" s="50">
        <f t="shared" ref="R52:R53" si="33">F52-(Q52+N52)</f>
        <v>-7.9118333333333331</v>
      </c>
    </row>
    <row r="53" spans="1:18" ht="19.5" customHeight="1" thickBot="1" x14ac:dyDescent="0.35">
      <c r="A53" s="100"/>
      <c r="B53" s="24" t="s">
        <v>17</v>
      </c>
      <c r="C53" s="103"/>
      <c r="D53" s="58">
        <v>0</v>
      </c>
      <c r="E53" s="64">
        <v>4.0628333333333329</v>
      </c>
      <c r="F53" s="58">
        <f t="shared" si="30"/>
        <v>-4.0628333333333329</v>
      </c>
      <c r="G53" s="15">
        <v>384.9</v>
      </c>
      <c r="H53" s="25">
        <v>38</v>
      </c>
      <c r="I53" s="16">
        <f>(D53*3600)/G53</f>
        <v>0</v>
      </c>
      <c r="J53" s="16">
        <f>I53-H53</f>
        <v>-38</v>
      </c>
      <c r="K53" s="69" t="e">
        <f t="shared" si="31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2"/>
        <v>#DIV/0!</v>
      </c>
      <c r="Q53" s="48">
        <v>0</v>
      </c>
      <c r="R53" s="50">
        <f t="shared" si="33"/>
        <v>-4.0628333333333329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19.886499999999998</v>
      </c>
      <c r="F54" s="59">
        <f>SUM(F51:F53)</f>
        <v>-19.886499999999998</v>
      </c>
      <c r="G54" s="31"/>
      <c r="H54" s="30">
        <f>SUM(H51:H53)</f>
        <v>186</v>
      </c>
      <c r="I54" s="32">
        <f>SUM(I51:I53)</f>
        <v>0</v>
      </c>
      <c r="J54" s="32">
        <f>SUM(J51:J53)</f>
        <v>-186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-19.886499999999998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41" zoomScale="85" zoomScaleNormal="85"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  <c r="R1" s="84"/>
      <c r="S1" s="85"/>
      <c r="T1" s="85"/>
      <c r="U1" s="86"/>
      <c r="V1" s="87"/>
      <c r="W1" s="86"/>
      <c r="X1" s="87"/>
      <c r="Y1" s="88"/>
      <c r="Z1" s="85"/>
      <c r="AA1" s="86"/>
      <c r="AB1" s="89"/>
      <c r="AC1" s="87"/>
      <c r="AD1" s="87"/>
      <c r="AE1" s="86"/>
      <c r="AF1" s="87"/>
      <c r="AG1" s="87"/>
      <c r="AH1" s="86"/>
    </row>
    <row r="2" spans="1:34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  <c r="R2" s="90"/>
      <c r="S2" s="91"/>
      <c r="T2" s="91"/>
      <c r="U2" s="92"/>
      <c r="V2" s="93"/>
      <c r="W2" s="92"/>
      <c r="X2" s="93"/>
      <c r="Y2" s="94"/>
      <c r="Z2" s="91"/>
      <c r="AA2" s="92"/>
      <c r="AB2" s="95"/>
      <c r="AC2" s="93"/>
      <c r="AD2" s="93"/>
      <c r="AE2" s="92"/>
      <c r="AF2" s="93"/>
      <c r="AG2" s="93"/>
      <c r="AH2" s="92"/>
    </row>
    <row r="3" spans="1:34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34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34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36" workbookViewId="0">
      <selection activeCell="D56" sqref="D55:D56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12"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opLeftCell="A19"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2023-04-26T10:59:01Z</dcterms:modified>
</cp:coreProperties>
</file>