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13_ncr:1_{1D9212B4-CC18-4867-BEC6-A3735584FE8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0" l="1"/>
  <c r="C30" i="10"/>
  <c r="C10" i="10"/>
  <c r="C50" i="9"/>
  <c r="C30" i="9"/>
  <c r="C10" i="9"/>
  <c r="C50" i="6"/>
  <c r="C30" i="6"/>
  <c r="C10" i="6"/>
  <c r="C50" i="5"/>
  <c r="C30" i="5"/>
  <c r="C10" i="5"/>
  <c r="C50" i="4"/>
  <c r="C30" i="4"/>
  <c r="C10" i="4"/>
  <c r="C50" i="3"/>
  <c r="C30" i="3"/>
  <c r="C10" i="3"/>
  <c r="C50" i="1"/>
  <c r="C30" i="1"/>
  <c r="C10" i="1"/>
  <c r="E49" i="1"/>
  <c r="D49" i="1"/>
  <c r="F48" i="1"/>
  <c r="F49" i="1" s="1"/>
  <c r="F47" i="1"/>
  <c r="F46" i="1"/>
  <c r="F49" i="3"/>
  <c r="E49" i="3"/>
  <c r="D49" i="3"/>
  <c r="F48" i="3"/>
  <c r="F47" i="3"/>
  <c r="F46" i="3"/>
  <c r="E49" i="4"/>
  <c r="D49" i="4"/>
  <c r="F48" i="4"/>
  <c r="R48" i="4" s="1"/>
  <c r="F47" i="4"/>
  <c r="R47" i="4" s="1"/>
  <c r="F46" i="4"/>
  <c r="E49" i="5"/>
  <c r="D49" i="5"/>
  <c r="F48" i="5"/>
  <c r="F47" i="5"/>
  <c r="F46" i="5"/>
  <c r="E49" i="6"/>
  <c r="D49" i="6"/>
  <c r="F48" i="6"/>
  <c r="F47" i="6"/>
  <c r="F46" i="6"/>
  <c r="F49" i="6" s="1"/>
  <c r="E49" i="7"/>
  <c r="D49" i="7"/>
  <c r="F48" i="7"/>
  <c r="F47" i="7"/>
  <c r="F46" i="7"/>
  <c r="F49" i="7" s="1"/>
  <c r="E49" i="9"/>
  <c r="D49" i="9"/>
  <c r="F48" i="9"/>
  <c r="F47" i="9"/>
  <c r="F49" i="9" s="1"/>
  <c r="F46" i="9"/>
  <c r="E49" i="10"/>
  <c r="D49" i="10"/>
  <c r="F48" i="10"/>
  <c r="F47" i="10"/>
  <c r="F46" i="10"/>
  <c r="F49" i="10" s="1"/>
  <c r="E9" i="10"/>
  <c r="D9" i="10"/>
  <c r="F8" i="10"/>
  <c r="F7" i="10"/>
  <c r="F6" i="10"/>
  <c r="F9" i="10" s="1"/>
  <c r="E9" i="9"/>
  <c r="D9" i="9"/>
  <c r="F8" i="9"/>
  <c r="F7" i="9"/>
  <c r="F6" i="9"/>
  <c r="F9" i="9" s="1"/>
  <c r="E9" i="7"/>
  <c r="D9" i="7"/>
  <c r="F8" i="7"/>
  <c r="F7" i="7"/>
  <c r="F6" i="7"/>
  <c r="F9" i="7" s="1"/>
  <c r="E9" i="6"/>
  <c r="D9" i="6"/>
  <c r="F8" i="6"/>
  <c r="F7" i="6"/>
  <c r="F6" i="6"/>
  <c r="F9" i="6" s="1"/>
  <c r="F9" i="5"/>
  <c r="E9" i="5"/>
  <c r="D9" i="5"/>
  <c r="F8" i="5"/>
  <c r="F7" i="5"/>
  <c r="F6" i="5"/>
  <c r="E9" i="4"/>
  <c r="D9" i="4"/>
  <c r="F8" i="4"/>
  <c r="F7" i="4"/>
  <c r="F9" i="4" s="1"/>
  <c r="F6" i="4"/>
  <c r="E9" i="3"/>
  <c r="D9" i="3"/>
  <c r="F8" i="3"/>
  <c r="F7" i="3"/>
  <c r="F6" i="3"/>
  <c r="F9" i="3" s="1"/>
  <c r="E9" i="1"/>
  <c r="D9" i="1"/>
  <c r="F8" i="1"/>
  <c r="F7" i="1"/>
  <c r="F6" i="1"/>
  <c r="F9" i="1" s="1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B50" i="10"/>
  <c r="Q49" i="10"/>
  <c r="O49" i="10"/>
  <c r="N49" i="10"/>
  <c r="L49" i="10"/>
  <c r="K49" i="10"/>
  <c r="H49" i="10"/>
  <c r="P48" i="10"/>
  <c r="M48" i="10"/>
  <c r="K48" i="10"/>
  <c r="I48" i="10"/>
  <c r="J48" i="10" s="1"/>
  <c r="R48" i="10"/>
  <c r="P47" i="10"/>
  <c r="M47" i="10"/>
  <c r="K47" i="10"/>
  <c r="I47" i="10"/>
  <c r="I49" i="10" s="1"/>
  <c r="R47" i="10"/>
  <c r="P46" i="10"/>
  <c r="P49" i="10" s="1"/>
  <c r="M46" i="10"/>
  <c r="K46" i="10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B30" i="10"/>
  <c r="Q29" i="10"/>
  <c r="P29" i="10"/>
  <c r="O29" i="10"/>
  <c r="N29" i="10"/>
  <c r="L29" i="10"/>
  <c r="H29" i="10"/>
  <c r="E29" i="10"/>
  <c r="D29" i="10"/>
  <c r="P28" i="10"/>
  <c r="M28" i="10"/>
  <c r="K28" i="10"/>
  <c r="I28" i="10"/>
  <c r="J28" i="10" s="1"/>
  <c r="F28" i="10"/>
  <c r="R28" i="10" s="1"/>
  <c r="P27" i="10"/>
  <c r="M27" i="10"/>
  <c r="K27" i="10"/>
  <c r="I27" i="10"/>
  <c r="J27" i="10" s="1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B10" i="10"/>
  <c r="Q9" i="10"/>
  <c r="O9" i="10"/>
  <c r="N9" i="10"/>
  <c r="L9" i="10"/>
  <c r="K9" i="10"/>
  <c r="H9" i="10"/>
  <c r="P8" i="10"/>
  <c r="M8" i="10"/>
  <c r="K8" i="10"/>
  <c r="I8" i="10"/>
  <c r="J8" i="10" s="1"/>
  <c r="R8" i="10"/>
  <c r="P7" i="10"/>
  <c r="M7" i="10"/>
  <c r="K7" i="10"/>
  <c r="I7" i="10"/>
  <c r="J7" i="10" s="1"/>
  <c r="R7" i="10"/>
  <c r="R6" i="10"/>
  <c r="R9" i="10" s="1"/>
  <c r="P6" i="10"/>
  <c r="P9" i="10" s="1"/>
  <c r="M6" i="10"/>
  <c r="K6" i="10"/>
  <c r="I6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E29" i="9"/>
  <c r="D29" i="9"/>
  <c r="P28" i="9"/>
  <c r="M28" i="9"/>
  <c r="K28" i="9"/>
  <c r="I28" i="9"/>
  <c r="J28" i="9" s="1"/>
  <c r="F28" i="9"/>
  <c r="F29" i="9" s="1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I26" i="9"/>
  <c r="J26" i="9" s="1"/>
  <c r="F26" i="9"/>
  <c r="R26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B10" i="9"/>
  <c r="Q9" i="9"/>
  <c r="O9" i="9"/>
  <c r="N9" i="9"/>
  <c r="L9" i="9"/>
  <c r="K9" i="9"/>
  <c r="H9" i="9"/>
  <c r="P8" i="9"/>
  <c r="M8" i="9"/>
  <c r="K8" i="9"/>
  <c r="I8" i="9"/>
  <c r="J8" i="9" s="1"/>
  <c r="R8" i="9"/>
  <c r="P7" i="9"/>
  <c r="M7" i="9"/>
  <c r="K7" i="9"/>
  <c r="I7" i="9"/>
  <c r="J7" i="9" s="1"/>
  <c r="R7" i="9"/>
  <c r="R6" i="9"/>
  <c r="R9" i="9" s="1"/>
  <c r="P6" i="9"/>
  <c r="P9" i="9" s="1"/>
  <c r="M6" i="9"/>
  <c r="K6" i="9"/>
  <c r="I6" i="9"/>
  <c r="J6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C50" i="7"/>
  <c r="B50" i="7"/>
  <c r="Q49" i="7"/>
  <c r="O49" i="7"/>
  <c r="N49" i="7"/>
  <c r="L49" i="7"/>
  <c r="H49" i="7"/>
  <c r="R48" i="7"/>
  <c r="P48" i="7"/>
  <c r="M48" i="7"/>
  <c r="K48" i="7"/>
  <c r="I48" i="7"/>
  <c r="J48" i="7" s="1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C30" i="7"/>
  <c r="B30" i="7"/>
  <c r="Q29" i="7"/>
  <c r="O29" i="7"/>
  <c r="N29" i="7"/>
  <c r="L29" i="7"/>
  <c r="H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P26" i="7"/>
  <c r="P29" i="7" s="1"/>
  <c r="M26" i="7"/>
  <c r="K26" i="7"/>
  <c r="K29" i="7" s="1"/>
  <c r="J26" i="7"/>
  <c r="I26" i="7"/>
  <c r="F26" i="7"/>
  <c r="R26" i="7" s="1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C10" i="7"/>
  <c r="B10" i="7"/>
  <c r="Q9" i="7"/>
  <c r="P9" i="7"/>
  <c r="O9" i="7"/>
  <c r="N9" i="7"/>
  <c r="L9" i="7"/>
  <c r="K9" i="7"/>
  <c r="H9" i="7"/>
  <c r="P8" i="7"/>
  <c r="M8" i="7"/>
  <c r="K8" i="7"/>
  <c r="I8" i="7"/>
  <c r="J8" i="7" s="1"/>
  <c r="R8" i="7"/>
  <c r="P7" i="7"/>
  <c r="M7" i="7"/>
  <c r="K7" i="7"/>
  <c r="I7" i="7"/>
  <c r="J7" i="7" s="1"/>
  <c r="R7" i="7"/>
  <c r="R6" i="7"/>
  <c r="P6" i="7"/>
  <c r="M6" i="7"/>
  <c r="K6" i="7"/>
  <c r="I6" i="7"/>
  <c r="I9" i="7" s="1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I49" i="6" s="1"/>
  <c r="R47" i="6"/>
  <c r="P46" i="6"/>
  <c r="P49" i="6" s="1"/>
  <c r="M46" i="6"/>
  <c r="K46" i="6"/>
  <c r="K49" i="6" s="1"/>
  <c r="I46" i="6"/>
  <c r="J46" i="6" s="1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B10" i="6"/>
  <c r="Q9" i="6"/>
  <c r="O9" i="6"/>
  <c r="N9" i="6"/>
  <c r="L9" i="6"/>
  <c r="K9" i="6"/>
  <c r="I9" i="6"/>
  <c r="H9" i="6"/>
  <c r="P8" i="6"/>
  <c r="M8" i="6"/>
  <c r="K8" i="6"/>
  <c r="I8" i="6"/>
  <c r="J8" i="6" s="1"/>
  <c r="R8" i="6"/>
  <c r="P7" i="6"/>
  <c r="M7" i="6"/>
  <c r="K7" i="6"/>
  <c r="I7" i="6"/>
  <c r="J7" i="6" s="1"/>
  <c r="R7" i="6"/>
  <c r="R6" i="6"/>
  <c r="R9" i="6" s="1"/>
  <c r="P6" i="6"/>
  <c r="P9" i="6" s="1"/>
  <c r="M6" i="6"/>
  <c r="K6" i="6"/>
  <c r="I6" i="6"/>
  <c r="J6" i="6" s="1"/>
  <c r="J9" i="6" s="1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P48" i="4"/>
  <c r="M48" i="4"/>
  <c r="K48" i="4"/>
  <c r="I48" i="4"/>
  <c r="J48" i="4" s="1"/>
  <c r="P47" i="4"/>
  <c r="M47" i="4"/>
  <c r="K47" i="4"/>
  <c r="I47" i="4"/>
  <c r="J47" i="4" s="1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B10" i="4"/>
  <c r="Q9" i="4"/>
  <c r="O9" i="4"/>
  <c r="N9" i="4"/>
  <c r="L9" i="4"/>
  <c r="K9" i="4"/>
  <c r="H9" i="4"/>
  <c r="P8" i="4"/>
  <c r="M8" i="4"/>
  <c r="K8" i="4"/>
  <c r="I8" i="4"/>
  <c r="J8" i="4" s="1"/>
  <c r="R8" i="4"/>
  <c r="P7" i="4"/>
  <c r="M7" i="4"/>
  <c r="K7" i="4"/>
  <c r="I7" i="4"/>
  <c r="J7" i="4" s="1"/>
  <c r="R6" i="4"/>
  <c r="P6" i="4"/>
  <c r="P9" i="4" s="1"/>
  <c r="M6" i="4"/>
  <c r="K6" i="4"/>
  <c r="I6" i="4"/>
  <c r="J6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I28" i="3"/>
  <c r="J28" i="3" s="1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F26" i="3"/>
  <c r="R26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B10" i="3"/>
  <c r="Q9" i="3"/>
  <c r="O9" i="3"/>
  <c r="N9" i="3"/>
  <c r="L9" i="3"/>
  <c r="H9" i="3"/>
  <c r="P8" i="3"/>
  <c r="M8" i="3"/>
  <c r="K8" i="3"/>
  <c r="I8" i="3"/>
  <c r="J8" i="3" s="1"/>
  <c r="R8" i="3"/>
  <c r="P7" i="3"/>
  <c r="M7" i="3"/>
  <c r="K7" i="3"/>
  <c r="I7" i="3"/>
  <c r="J7" i="3" s="1"/>
  <c r="R7" i="3"/>
  <c r="P6" i="3"/>
  <c r="P9" i="3" s="1"/>
  <c r="M6" i="3"/>
  <c r="K6" i="3"/>
  <c r="K9" i="3" s="1"/>
  <c r="I6" i="3"/>
  <c r="R6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9" i="1" s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B50" i="1"/>
  <c r="Q49" i="1"/>
  <c r="O49" i="1"/>
  <c r="N49" i="1"/>
  <c r="L49" i="1"/>
  <c r="I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J46" i="1" s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P8" i="1"/>
  <c r="M8" i="1"/>
  <c r="K8" i="1"/>
  <c r="I8" i="1"/>
  <c r="J8" i="1" s="1"/>
  <c r="P7" i="1"/>
  <c r="M7" i="1"/>
  <c r="K7" i="1"/>
  <c r="I7" i="1"/>
  <c r="J7" i="1" s="1"/>
  <c r="P6" i="1"/>
  <c r="P9" i="1" s="1"/>
  <c r="M6" i="1"/>
  <c r="K6" i="1"/>
  <c r="K9" i="1" s="1"/>
  <c r="I6" i="1"/>
  <c r="J6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7" i="5"/>
  <c r="K8" i="5"/>
  <c r="K6" i="5"/>
  <c r="K9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7" i="5"/>
  <c r="P8" i="5"/>
  <c r="P6" i="5"/>
  <c r="P9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3" i="5"/>
  <c r="R42" i="5"/>
  <c r="R41" i="5"/>
  <c r="R44" i="5" s="1"/>
  <c r="R38" i="5"/>
  <c r="R37" i="5"/>
  <c r="R36" i="5"/>
  <c r="R33" i="5"/>
  <c r="R32" i="5"/>
  <c r="R34" i="5" s="1"/>
  <c r="R31" i="5"/>
  <c r="R26" i="5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3" i="5"/>
  <c r="F42" i="5"/>
  <c r="F41" i="5"/>
  <c r="F38" i="5"/>
  <c r="F37" i="5"/>
  <c r="F36" i="5"/>
  <c r="F39" i="5" s="1"/>
  <c r="F33" i="5"/>
  <c r="F32" i="5"/>
  <c r="F31" i="5"/>
  <c r="F28" i="5"/>
  <c r="R28" i="5" s="1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54" i="5"/>
  <c r="F44" i="5"/>
  <c r="F34" i="5"/>
  <c r="F24" i="5"/>
  <c r="E10" i="5"/>
  <c r="E14" i="5"/>
  <c r="E19" i="5"/>
  <c r="E24" i="5"/>
  <c r="E29" i="5"/>
  <c r="E30" i="5"/>
  <c r="E34" i="5"/>
  <c r="E39" i="5"/>
  <c r="E44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B50" i="5"/>
  <c r="Q49" i="5"/>
  <c r="O49" i="5"/>
  <c r="N49" i="5"/>
  <c r="L49" i="5"/>
  <c r="H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B10" i="5"/>
  <c r="Q9" i="5"/>
  <c r="O9" i="5"/>
  <c r="N9" i="5"/>
  <c r="L9" i="5"/>
  <c r="H9" i="5"/>
  <c r="I8" i="5"/>
  <c r="J8" i="5" s="1"/>
  <c r="I7" i="5"/>
  <c r="J7" i="5" s="1"/>
  <c r="I6" i="5"/>
  <c r="J6" i="5" s="1"/>
  <c r="I49" i="5" l="1"/>
  <c r="R49" i="5"/>
  <c r="F49" i="5"/>
  <c r="R27" i="5"/>
  <c r="R29" i="5" s="1"/>
  <c r="F49" i="4"/>
  <c r="J49" i="1"/>
  <c r="J49" i="7"/>
  <c r="I49" i="7"/>
  <c r="I49" i="3"/>
  <c r="J49" i="3"/>
  <c r="J49" i="4"/>
  <c r="J47" i="6"/>
  <c r="J49" i="6" s="1"/>
  <c r="R46" i="6"/>
  <c r="J49" i="9"/>
  <c r="R47" i="9"/>
  <c r="J47" i="10"/>
  <c r="J49" i="10" s="1"/>
  <c r="R46" i="10"/>
  <c r="I9" i="10"/>
  <c r="I9" i="9"/>
  <c r="J9" i="9"/>
  <c r="J9" i="5"/>
  <c r="J9" i="4"/>
  <c r="I9" i="4"/>
  <c r="R7" i="4"/>
  <c r="R9" i="4" s="1"/>
  <c r="I9" i="3"/>
  <c r="J9" i="1"/>
  <c r="R9" i="1"/>
  <c r="R29" i="3"/>
  <c r="I29" i="3"/>
  <c r="R28" i="9"/>
  <c r="R29" i="9" s="1"/>
  <c r="I29" i="9"/>
  <c r="I29" i="7"/>
  <c r="F29" i="7"/>
  <c r="J29" i="7"/>
  <c r="R29" i="7"/>
  <c r="R24" i="10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<sst xmlns="http://schemas.openxmlformats.org/spreadsheetml/2006/main" count="1920" uniqueCount="34">
  <si>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</si>
  <si>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</si>
  <si>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</si>
  <si>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</si>
  <si>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</si>
  <si>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</si>
  <si>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</si>
  <si>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</si>
  <si>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</si>
  <si>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</si>
  <si>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</si>
  <si>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</si>
  <si>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</si>
  <si>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</si>
  <si>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</si>
  <si>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</si>
  <si>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</si>
  <si>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</si>
  <si>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</si>
  <si>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</si>
  <si>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</si>
  <si>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</si>
  <si>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</si>
  <si>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</si>
  <si>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</si>
  <si>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</si>
  <si>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</si>
  <si>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</si>
  <si>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</si>
  <si>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Worked Length (Hrs)</t>
  </si>
  <si>
    <t>Effective Length (Hrs)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</si>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</sst>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3" zoomScale="74" zoomScaleNormal="74" workbookViewId="0">
      <selection activeCell="C6" sqref="C6:C54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3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20.2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21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20.25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20.2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21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20.2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5">
      <c r="A28" s="72"/>
      <c r="B28" s="24" t="s">
        <v>17</v>
      </c>
      <c r="C28" s="75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6.2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C4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abSelected="1" topLeftCell="A36" zoomScale="85" zoomScaleNormal="85" workbookViewId="0">
      <selection activeCell="H47" sqref="H47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34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34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34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34" ht="19.5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34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34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34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>
        <v>7.5</v>
      </c>
      <c r="E27" s="49">
        <v>4.4235555555555557</v>
      </c>
      <c r="F27" s="58">
        <f t="shared" ref="F27:F28" si="18">D27-E27</f>
        <v>3.0764444444444443</v>
      </c>
      <c r="G27" s="15">
        <v>59.2</v>
      </c>
      <c r="H27" s="20">
        <v>269</v>
      </c>
      <c r="I27" s="16">
        <f>(D27*3600)/G27</f>
        <v>456.08108108108104</v>
      </c>
      <c r="J27" s="16">
        <f>I27-H27</f>
        <v>187.08108108108104</v>
      </c>
      <c r="K27" s="69">
        <f t="shared" ref="K27:K28" si="19">(N27+Q27)/D27</f>
        <v>0.32935457879172508</v>
      </c>
      <c r="L27" s="22">
        <v>205</v>
      </c>
      <c r="M27" s="53">
        <f>(N27/D27)*100%</f>
        <v>0.17242954753063419</v>
      </c>
      <c r="N27" s="48">
        <v>1.2932216064797564</v>
      </c>
      <c r="O27" s="23">
        <v>8</v>
      </c>
      <c r="P27" s="53">
        <f t="shared" ref="P27:P28" si="20">Q27/D27</f>
        <v>0.15692503126109086</v>
      </c>
      <c r="Q27" s="48">
        <v>1.1769377344581815</v>
      </c>
      <c r="R27" s="50">
        <f t="shared" ref="R27:R28" si="21">F27-(Q27+N27)</f>
        <v>0.60628510350650622</v>
      </c>
    </row>
    <row r="28" spans="1:18" ht="19.5" customHeight="1" thickBot="1" x14ac:dyDescent="0.5">
      <c r="A28" s="72"/>
      <c r="B28" s="24" t="s">
        <v>17</v>
      </c>
      <c r="C28" s="75"/>
      <c r="D28" s="58">
        <v>7.5</v>
      </c>
      <c r="E28" s="64">
        <v>5.2786666666666671</v>
      </c>
      <c r="F28" s="58">
        <f t="shared" si="18"/>
        <v>2.2213333333333329</v>
      </c>
      <c r="G28" s="15">
        <v>59.2</v>
      </c>
      <c r="H28" s="25">
        <v>321</v>
      </c>
      <c r="I28" s="16">
        <f>(D28*3600)/G28</f>
        <v>456.08108108108104</v>
      </c>
      <c r="J28" s="16">
        <f>I28-H28</f>
        <v>135.08108108108104</v>
      </c>
      <c r="K28" s="69">
        <f t="shared" si="19"/>
        <v>0.24886493937174581</v>
      </c>
      <c r="L28" s="27">
        <v>282</v>
      </c>
      <c r="M28" s="53">
        <f>(N28/D28)*100%</f>
        <v>0.20136456088136845</v>
      </c>
      <c r="N28" s="62">
        <v>1.5102342066102634</v>
      </c>
      <c r="O28" s="28">
        <v>3</v>
      </c>
      <c r="P28" s="53">
        <f t="shared" si="20"/>
        <v>4.750037849037736E-2</v>
      </c>
      <c r="Q28" s="48">
        <v>0.3562528386778302</v>
      </c>
      <c r="R28" s="50">
        <f t="shared" si="21"/>
        <v>0.35484628804523943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15</v>
      </c>
      <c r="E29" s="59">
        <f>SUM(E26:E28)</f>
        <v>9.7022222222222219</v>
      </c>
      <c r="F29" s="59">
        <f>SUM(F26:F28)</f>
        <v>5.2977777777777773</v>
      </c>
      <c r="G29" s="31"/>
      <c r="H29" s="30">
        <f>SUM(H26:H28)</f>
        <v>590</v>
      </c>
      <c r="I29" s="32">
        <f>SUM(I26:I28)</f>
        <v>912.16216216216208</v>
      </c>
      <c r="J29" s="32">
        <f>SUM(J26:J28)</f>
        <v>322.16216216216208</v>
      </c>
      <c r="K29" s="33" t="e">
        <f>AVERAGE(K26:K28)</f>
        <v>#DIV/0!</v>
      </c>
      <c r="L29" s="34">
        <f>SUM(L26:L28)</f>
        <v>487</v>
      </c>
      <c r="M29" s="52"/>
      <c r="N29" s="56">
        <f>SUM(N26:N28)</f>
        <v>2.8034558130900198</v>
      </c>
      <c r="O29" s="35">
        <f>SUM(O26:O28)</f>
        <v>11</v>
      </c>
      <c r="P29" s="54" t="e">
        <f>AVERAGE(P26:P28)</f>
        <v>#DIV/0!</v>
      </c>
      <c r="Q29" s="56">
        <f>SUM(Q26:Q28)</f>
        <v>1.5331905731360118</v>
      </c>
      <c r="R29" s="56">
        <f>SUM(R26:R28)</f>
        <v>0.96113139155174565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>
        <v>6.296170289648904</v>
      </c>
      <c r="E47" s="49">
        <v>4.4400000000000004</v>
      </c>
      <c r="F47" s="58">
        <f t="shared" ref="F47:F48" si="36">D47-E47</f>
        <v>1.8561702896489036</v>
      </c>
      <c r="G47" s="21">
        <v>48</v>
      </c>
      <c r="H47" s="20">
        <v>333</v>
      </c>
      <c r="I47" s="16">
        <f>(D47*3600)/G47</f>
        <v>472.2127717236678</v>
      </c>
      <c r="J47" s="16">
        <f>I47-H47</f>
        <v>139.2127717236678</v>
      </c>
      <c r="K47" s="69">
        <f t="shared" ref="K47:K48" si="37">(N47+Q47)/D47</f>
        <v>0.32457912592130073</v>
      </c>
      <c r="L47" s="22">
        <v>141</v>
      </c>
      <c r="M47" s="53">
        <f>(N47/D47)*100%</f>
        <v>0.19103395860560735</v>
      </c>
      <c r="N47" s="48">
        <v>1.2027823344866435</v>
      </c>
      <c r="O47" s="23">
        <v>5</v>
      </c>
      <c r="P47" s="53">
        <f t="shared" ref="P47:P48" si="38">Q47/D47</f>
        <v>0.13354516731569335</v>
      </c>
      <c r="Q47" s="48">
        <v>0.84082311477926042</v>
      </c>
      <c r="R47" s="50">
        <f t="shared" ref="R47:R48" si="39">F47-(Q47+N47)</f>
        <v>-0.1874351596170003</v>
      </c>
    </row>
    <row r="48" spans="1:18" ht="19.5" customHeight="1" thickBot="1" x14ac:dyDescent="0.5">
      <c r="A48" s="72"/>
      <c r="B48" s="24" t="s">
        <v>17</v>
      </c>
      <c r="C48" s="75"/>
      <c r="D48" s="58">
        <v>7.5</v>
      </c>
      <c r="E48" s="64">
        <v>5.04</v>
      </c>
      <c r="F48" s="58">
        <f t="shared" si="36"/>
        <v>2.46</v>
      </c>
      <c r="G48" s="26">
        <v>48</v>
      </c>
      <c r="H48" s="25">
        <v>378</v>
      </c>
      <c r="I48" s="16">
        <f>(D48*3600)/G48</f>
        <v>562.5</v>
      </c>
      <c r="J48" s="16">
        <f>I48-H48</f>
        <v>184.5</v>
      </c>
      <c r="K48" s="69">
        <f t="shared" si="37"/>
        <v>4.8887504259745279E-2</v>
      </c>
      <c r="L48" s="27">
        <v>22</v>
      </c>
      <c r="M48" s="53">
        <f>(N48/D48)*100%</f>
        <v>3.8190607706705723E-2</v>
      </c>
      <c r="N48" s="62">
        <v>0.28642955780029294</v>
      </c>
      <c r="O48" s="28">
        <v>1</v>
      </c>
      <c r="P48" s="53">
        <f t="shared" si="38"/>
        <v>1.0696896553039551E-2</v>
      </c>
      <c r="Q48" s="48">
        <v>8.0226724147796635E-2</v>
      </c>
      <c r="R48" s="50">
        <f t="shared" si="39"/>
        <v>2.0933437180519103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13.796170289648904</v>
      </c>
      <c r="E49" s="59">
        <f>SUM(E46:E48)</f>
        <v>9.48</v>
      </c>
      <c r="F49" s="59">
        <f>SUM(F46:F48)</f>
        <v>4.3161702896489036</v>
      </c>
      <c r="G49" s="31"/>
      <c r="H49" s="30">
        <f>SUM(H46:H48)</f>
        <v>711</v>
      </c>
      <c r="I49" s="32">
        <f>SUM(I46:I48)</f>
        <v>1034.7127717236679</v>
      </c>
      <c r="J49" s="32">
        <f>SUM(J46:J48)</f>
        <v>323.7127717236678</v>
      </c>
      <c r="K49" s="33" t="e">
        <f>AVERAGE(K46:K48)</f>
        <v>#DIV/0!</v>
      </c>
      <c r="L49" s="34">
        <f>SUM(L46:L48)</f>
        <v>163</v>
      </c>
      <c r="M49" s="52"/>
      <c r="N49" s="56">
        <f>SUM(N46:N48)</f>
        <v>1.4892118922869364</v>
      </c>
      <c r="O49" s="35">
        <f>SUM(O46:O48)</f>
        <v>6</v>
      </c>
      <c r="P49" s="54" t="e">
        <f>AVERAGE(P46:P48)</f>
        <v>#DIV/0!</v>
      </c>
      <c r="Q49" s="56">
        <f>SUM(Q46:Q48)</f>
        <v>0.92104983892705705</v>
      </c>
      <c r="R49" s="56">
        <f>SUM(R46:R48)</f>
        <v>1.90590855843491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zoomScale="65" zoomScaleNormal="65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zoomScale="77" zoomScaleNormal="77" workbookViewId="0">
      <selection activeCell="C51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7.4414062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29</v>
      </c>
      <c r="E25" s="66" t="s">
        <v>30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>
        <v>0</v>
      </c>
      <c r="E26" s="58">
        <v>0</v>
      </c>
      <c r="F26" s="58">
        <f>D26-E26</f>
        <v>0</v>
      </c>
      <c r="G26" s="15">
        <v>59.2</v>
      </c>
      <c r="H26" s="14">
        <v>0</v>
      </c>
      <c r="I26" s="16">
        <f>(D26*3600)/G26</f>
        <v>0</v>
      </c>
      <c r="J26" s="16">
        <f>I26-H26</f>
        <v>0</v>
      </c>
      <c r="K26" s="69" t="e">
        <f>(N26+Q26)/D26</f>
        <v>#DIV/0!</v>
      </c>
      <c r="L26" s="17">
        <v>0</v>
      </c>
      <c r="M26" s="53" t="e">
        <f>(N26/D26)*100%</f>
        <v>#DIV/0!</v>
      </c>
      <c r="N26" s="50">
        <v>0</v>
      </c>
      <c r="O26" s="18">
        <v>0</v>
      </c>
      <c r="P26" s="53" t="e">
        <f>Q26/D26</f>
        <v>#DIV/0!</v>
      </c>
      <c r="Q26" s="50">
        <v>0</v>
      </c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>
        <v>0</v>
      </c>
      <c r="E27" s="49">
        <v>0</v>
      </c>
      <c r="F27" s="58">
        <f t="shared" ref="F27:F28" si="1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20">Q27/D27</f>
        <v>#DIV/0!</v>
      </c>
      <c r="Q27" s="48">
        <v>0</v>
      </c>
      <c r="R27" s="50">
        <f t="shared" ref="R27:R28" si="2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(Hrs)</v>
      </c>
      <c r="E30" s="67" t="str">
        <f t="shared" si="22"/>
        <v>Effective Length (Hrs)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workbookViewId="0">
      <selection activeCell="C6" sqref="C6:C54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>
        <v>0</v>
      </c>
      <c r="E26" s="58">
        <v>0</v>
      </c>
      <c r="F26" s="58">
        <f>D26-E26</f>
        <v>0</v>
      </c>
      <c r="G26" s="15">
        <v>59.2</v>
      </c>
      <c r="H26" s="14">
        <v>0</v>
      </c>
      <c r="I26" s="16">
        <f>(D26*3600)/G26</f>
        <v>0</v>
      </c>
      <c r="J26" s="16">
        <f>I26-H26</f>
        <v>0</v>
      </c>
      <c r="K26" s="69" t="e">
        <f>(N26+Q26)/D26</f>
        <v>#DIV/0!</v>
      </c>
      <c r="L26" s="17">
        <v>0</v>
      </c>
      <c r="M26" s="53" t="e">
        <f>(N26/D26)*100%</f>
        <v>#DIV/0!</v>
      </c>
      <c r="N26" s="50">
        <v>0</v>
      </c>
      <c r="O26" s="18">
        <v>0</v>
      </c>
      <c r="P26" s="53" t="e">
        <f>Q26/D26</f>
        <v>#DIV/0!</v>
      </c>
      <c r="Q26" s="50">
        <v>0</v>
      </c>
      <c r="R26" s="50">
        <f>F26-(Q26+N26)</f>
        <v>0</v>
      </c>
    </row>
    <row r="27" spans="1:18" ht="15" customHeight="1" thickBot="1" x14ac:dyDescent="0.5">
      <c r="A27" s="72"/>
      <c r="B27" s="19" t="s">
        <v>16</v>
      </c>
      <c r="C27" s="75"/>
      <c r="D27" s="58">
        <v>0</v>
      </c>
      <c r="E27" s="49">
        <v>0</v>
      </c>
      <c r="F27" s="58">
        <f t="shared" ref="F27:F28" si="1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20">Q27/D27</f>
        <v>#DIV/0!</v>
      </c>
      <c r="Q27" s="48">
        <v>0</v>
      </c>
      <c r="R27" s="50">
        <f t="shared" ref="R27:R28" si="21">F27-(Q27+N27)</f>
        <v>0</v>
      </c>
    </row>
    <row r="28" spans="1:18" ht="15" customHeight="1" thickBot="1" x14ac:dyDescent="0.5">
      <c r="A28" s="72"/>
      <c r="B28" s="24" t="s">
        <v>17</v>
      </c>
      <c r="C28" s="75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6.2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15" workbookViewId="0">
      <selection activeCell="C6" sqref="C6:C54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 t="s">
        <v>31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32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>
        <v>0</v>
      </c>
      <c r="E26" s="58">
        <v>0</v>
      </c>
      <c r="F26" s="58">
        <f>D26-E26</f>
        <v>0</v>
      </c>
      <c r="G26" s="15">
        <v>59.2</v>
      </c>
      <c r="H26" s="14">
        <v>0</v>
      </c>
      <c r="I26" s="16">
        <f>(D26*3600)/G26</f>
        <v>0</v>
      </c>
      <c r="J26" s="16">
        <f>I26-H26</f>
        <v>0</v>
      </c>
      <c r="K26" s="69" t="e">
        <f>(N26+Q26)/D26</f>
        <v>#DIV/0!</v>
      </c>
      <c r="L26" s="17">
        <v>0</v>
      </c>
      <c r="M26" s="53" t="e">
        <f>(N26/D26)*100%</f>
        <v>#DIV/0!</v>
      </c>
      <c r="N26" s="50">
        <v>0</v>
      </c>
      <c r="O26" s="18">
        <v>0</v>
      </c>
      <c r="P26" s="53" t="e">
        <f>Q26/D26</f>
        <v>#DIV/0!</v>
      </c>
      <c r="Q26" s="50">
        <v>0</v>
      </c>
      <c r="R26" s="50">
        <f>F26-(Q26+N26)</f>
        <v>0</v>
      </c>
    </row>
    <row r="27" spans="1:18" ht="15" customHeight="1" thickBot="1" x14ac:dyDescent="0.5">
      <c r="A27" s="72"/>
      <c r="B27" s="19" t="s">
        <v>16</v>
      </c>
      <c r="C27" s="75"/>
      <c r="D27" s="58">
        <v>0</v>
      </c>
      <c r="E27" s="49">
        <v>0</v>
      </c>
      <c r="F27" s="58">
        <f t="shared" ref="F27:F28" si="1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20">Q27/D27</f>
        <v>#DIV/0!</v>
      </c>
      <c r="Q27" s="48">
        <v>0</v>
      </c>
      <c r="R27" s="50">
        <f t="shared" ref="R27:R28" si="21">F27-(Q27+N27)</f>
        <v>0</v>
      </c>
    </row>
    <row r="28" spans="1:18" ht="15" customHeight="1" thickBot="1" x14ac:dyDescent="0.5">
      <c r="A28" s="72"/>
      <c r="B28" s="24" t="s">
        <v>17</v>
      </c>
      <c r="C28" s="75"/>
      <c r="D28" s="58">
        <v>0</v>
      </c>
      <c r="E28" s="64">
        <v>0</v>
      </c>
      <c r="F28" s="58">
        <f t="shared" si="18"/>
        <v>0</v>
      </c>
      <c r="G28" s="15">
        <v>59.2</v>
      </c>
      <c r="H28" s="25">
        <v>0</v>
      </c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>
        <v>0</v>
      </c>
      <c r="M28" s="53" t="e">
        <f>(N28/D28)*100%</f>
        <v>#DIV/0!</v>
      </c>
      <c r="N28" s="62">
        <v>0</v>
      </c>
      <c r="O28" s="28">
        <v>0</v>
      </c>
      <c r="P28" s="53" t="e">
        <f t="shared" si="20"/>
        <v>#DIV/0!</v>
      </c>
      <c r="Q28" s="48">
        <v>0</v>
      </c>
      <c r="R28" s="50">
        <f t="shared" si="21"/>
        <v>0</v>
      </c>
    </row>
    <row r="29" spans="1:18" ht="16.2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 t="s">
        <v>33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2023-04-13T13:37:18Z</dcterms:modified>
</cp:coreProperties>
</file>