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8_{1F245664-2A87-4A75-8AE8-14036FC02A47}" xr6:coauthVersionLast="47" xr6:coauthVersionMax="47" xr10:uidLastSave="{00000000-0000-0000-0000-000000000000}"/>
  <bookViews>
    <workbookView xWindow="768" yWindow="768" windowWidth="17268" windowHeight="10608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8" i="10"/>
  <c r="F17" i="10"/>
  <c r="F16" i="10"/>
  <c r="F19" i="10" s="1"/>
  <c r="R14" i="10"/>
  <c r="Q14" i="10"/>
  <c r="O14" i="10"/>
  <c r="N14" i="10"/>
  <c r="L14" i="10"/>
  <c r="J14" i="10"/>
  <c r="I14" i="10"/>
  <c r="H14" i="10"/>
  <c r="E14" i="10"/>
  <c r="D14" i="10"/>
  <c r="F13" i="10"/>
  <c r="F12" i="10"/>
  <c r="F11" i="10"/>
  <c r="F14" i="10" s="1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8" i="9"/>
  <c r="F17" i="9"/>
  <c r="F16" i="9"/>
  <c r="F19" i="9" s="1"/>
  <c r="R14" i="9"/>
  <c r="Q14" i="9"/>
  <c r="O14" i="9"/>
  <c r="N14" i="9"/>
  <c r="L14" i="9"/>
  <c r="J14" i="9"/>
  <c r="I14" i="9"/>
  <c r="H14" i="9"/>
  <c r="E14" i="9"/>
  <c r="D14" i="9"/>
  <c r="F13" i="9"/>
  <c r="F12" i="9"/>
  <c r="F14" i="9" s="1"/>
  <c r="F11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8" i="7"/>
  <c r="F17" i="7"/>
  <c r="F16" i="7"/>
  <c r="F19" i="7" s="1"/>
  <c r="R14" i="7"/>
  <c r="Q14" i="7"/>
  <c r="O14" i="7"/>
  <c r="N14" i="7"/>
  <c r="L14" i="7"/>
  <c r="J14" i="7"/>
  <c r="I14" i="7"/>
  <c r="H14" i="7"/>
  <c r="E14" i="7"/>
  <c r="D14" i="7"/>
  <c r="F13" i="7"/>
  <c r="F12" i="7"/>
  <c r="F11" i="7"/>
  <c r="F14" i="7" s="1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8" i="6"/>
  <c r="F17" i="6"/>
  <c r="F16" i="6"/>
  <c r="F19" i="6" s="1"/>
  <c r="R14" i="6"/>
  <c r="Q14" i="6"/>
  <c r="O14" i="6"/>
  <c r="N14" i="6"/>
  <c r="L14" i="6"/>
  <c r="J14" i="6"/>
  <c r="I14" i="6"/>
  <c r="H14" i="6"/>
  <c r="F14" i="6"/>
  <c r="E14" i="6"/>
  <c r="D14" i="6"/>
  <c r="F13" i="6"/>
  <c r="F12" i="6"/>
  <c r="F11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R19" i="5"/>
  <c r="Q19" i="5"/>
  <c r="O19" i="5"/>
  <c r="N19" i="5"/>
  <c r="L19" i="5"/>
  <c r="J19" i="5"/>
  <c r="I19" i="5"/>
  <c r="H19" i="5"/>
  <c r="E19" i="5"/>
  <c r="D19" i="5"/>
  <c r="F18" i="5"/>
  <c r="F17" i="5"/>
  <c r="F16" i="5"/>
  <c r="F19" i="5" s="1"/>
  <c r="R14" i="5"/>
  <c r="Q14" i="5"/>
  <c r="O14" i="5"/>
  <c r="N14" i="5"/>
  <c r="L14" i="5"/>
  <c r="J14" i="5"/>
  <c r="I14" i="5"/>
  <c r="H14" i="5"/>
  <c r="F14" i="5"/>
  <c r="E14" i="5"/>
  <c r="D14" i="5"/>
  <c r="F13" i="5"/>
  <c r="F12" i="5"/>
  <c r="F11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8" i="4"/>
  <c r="F17" i="4"/>
  <c r="F16" i="4"/>
  <c r="F19" i="4" s="1"/>
  <c r="R14" i="4"/>
  <c r="Q14" i="4"/>
  <c r="O14" i="4"/>
  <c r="N14" i="4"/>
  <c r="L14" i="4"/>
  <c r="J14" i="4"/>
  <c r="I14" i="4"/>
  <c r="H14" i="4"/>
  <c r="E14" i="4"/>
  <c r="D14" i="4"/>
  <c r="F13" i="4"/>
  <c r="F12" i="4"/>
  <c r="F11" i="4"/>
  <c r="F14" i="4" s="1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R19" i="3"/>
  <c r="Q19" i="3"/>
  <c r="O19" i="3"/>
  <c r="N19" i="3"/>
  <c r="L19" i="3"/>
  <c r="J19" i="3"/>
  <c r="I19" i="3"/>
  <c r="H19" i="3"/>
  <c r="E19" i="3"/>
  <c r="D19" i="3"/>
  <c r="F18" i="3"/>
  <c r="F17" i="3"/>
  <c r="F16" i="3"/>
  <c r="F19" i="3" s="1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8" i="3"/>
  <c r="F7" i="3"/>
  <c r="F6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E49" i="4"/>
  <c r="D49" i="4"/>
  <c r="F48" i="4"/>
  <c r="F47" i="4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49" i="6" l="1"/>
  <c r="F9" i="6"/>
  <c r="F9" i="4"/>
  <c r="F49" i="4"/>
  <c r="F9" i="3"/>
  <c r="F49" i="3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P52" i="6"/>
  <c r="M52" i="6"/>
  <c r="K52" i="6"/>
  <c r="I52" i="6"/>
  <c r="J52" i="6" s="1"/>
  <c r="F52" i="6"/>
  <c r="R52" i="6" s="1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P28" i="6"/>
  <c r="M28" i="6"/>
  <c r="K28" i="6"/>
  <c r="I28" i="6"/>
  <c r="J28" i="6" s="1"/>
  <c r="F28" i="6"/>
  <c r="R28" i="6" s="1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F26" i="6"/>
  <c r="R26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P52" i="4"/>
  <c r="M52" i="4"/>
  <c r="K52" i="4"/>
  <c r="I52" i="4"/>
  <c r="J52" i="4" s="1"/>
  <c r="F52" i="4"/>
  <c r="R52" i="4" s="1"/>
  <c r="P51" i="4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P28" i="4"/>
  <c r="M28" i="4"/>
  <c r="K28" i="4"/>
  <c r="J28" i="4"/>
  <c r="I28" i="4"/>
  <c r="F28" i="4"/>
  <c r="R28" i="4" s="1"/>
  <c r="P27" i="4"/>
  <c r="M27" i="4"/>
  <c r="K27" i="4"/>
  <c r="I27" i="4"/>
  <c r="J27" i="4" s="1"/>
  <c r="F27" i="4"/>
  <c r="R27" i="4" s="1"/>
  <c r="P26" i="4"/>
  <c r="M26" i="4"/>
  <c r="K26" i="4"/>
  <c r="I26" i="4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H54" i="3"/>
  <c r="E54" i="3"/>
  <c r="D54" i="3"/>
  <c r="R53" i="3"/>
  <c r="P53" i="3"/>
  <c r="M53" i="3"/>
  <c r="K53" i="3"/>
  <c r="I53" i="3"/>
  <c r="J53" i="3" s="1"/>
  <c r="F53" i="3"/>
  <c r="P52" i="3"/>
  <c r="M52" i="3"/>
  <c r="K52" i="3"/>
  <c r="I52" i="3"/>
  <c r="J52" i="3" s="1"/>
  <c r="F52" i="3"/>
  <c r="R52" i="3" s="1"/>
  <c r="R51" i="3"/>
  <c r="P51" i="3"/>
  <c r="P54" i="3" s="1"/>
  <c r="M51" i="3"/>
  <c r="K51" i="3"/>
  <c r="K54" i="3" s="1"/>
  <c r="J51" i="3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P27" i="3"/>
  <c r="M27" i="3"/>
  <c r="K27" i="3"/>
  <c r="I27" i="3"/>
  <c r="J27" i="3" s="1"/>
  <c r="F27" i="3"/>
  <c r="R27" i="3" s="1"/>
  <c r="P26" i="3"/>
  <c r="M26" i="3"/>
  <c r="K26" i="3"/>
  <c r="K29" i="3" s="1"/>
  <c r="I26" i="3"/>
  <c r="F26" i="3"/>
  <c r="R26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1" i="5"/>
  <c r="R48" i="5"/>
  <c r="R47" i="5"/>
  <c r="R46" i="5"/>
  <c r="R43" i="5"/>
  <c r="R42" i="5"/>
  <c r="R41" i="5"/>
  <c r="R44" i="5" s="1"/>
  <c r="R38" i="5"/>
  <c r="R37" i="5"/>
  <c r="R36" i="5"/>
  <c r="R33" i="5"/>
  <c r="R32" i="5"/>
  <c r="R34" i="5" s="1"/>
  <c r="R31" i="5"/>
  <c r="R28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R52" i="5" s="1"/>
  <c r="F51" i="5"/>
  <c r="F48" i="5"/>
  <c r="F47" i="5"/>
  <c r="F49" i="5" s="1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R29" i="6" l="1"/>
  <c r="I29" i="6"/>
  <c r="R27" i="5"/>
  <c r="R54" i="5"/>
  <c r="R49" i="5"/>
  <c r="P49" i="4"/>
  <c r="K49" i="4"/>
  <c r="R29" i="4"/>
  <c r="I29" i="4"/>
  <c r="K29" i="4"/>
  <c r="P29" i="4"/>
  <c r="P54" i="4"/>
  <c r="J26" i="4"/>
  <c r="J29" i="4" s="1"/>
  <c r="R54" i="3"/>
  <c r="F54" i="3"/>
  <c r="I54" i="3"/>
  <c r="R29" i="3"/>
  <c r="I29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49" i="6" s="1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<sst xmlns="http://schemas.openxmlformats.org/spreadsheetml/2006/main" count="1920" uniqueCount="32">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</sst>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9" workbookViewId="0">
      <selection activeCell="F11" sqref="F11:F1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100"/>
      <c r="B8" s="24" t="s">
        <v>17</v>
      </c>
      <c r="C8" s="103"/>
      <c r="D8" s="58">
        <v>0</v>
      </c>
      <c r="E8" s="64"/>
      <c r="F8" s="58">
        <f t="shared" si="0"/>
        <v>0</v>
      </c>
      <c r="G8" s="26"/>
      <c r="H8" s="25">
        <v>1981</v>
      </c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21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1981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20.2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>
        <v>0</v>
      </c>
      <c r="E27" s="49">
        <v>0</v>
      </c>
      <c r="F27" s="58">
        <f t="shared" ref="F27:F28" si="8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10">Q27/D27</f>
        <v>#DIV/0!</v>
      </c>
      <c r="Q27" s="48">
        <v>0</v>
      </c>
      <c r="R27" s="50">
        <f t="shared" ref="R27:R28" si="1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>
        <v>7.5</v>
      </c>
      <c r="E28" s="64">
        <v>6.0022222222222226</v>
      </c>
      <c r="F28" s="58">
        <f t="shared" si="8"/>
        <v>1.4977777777777774</v>
      </c>
      <c r="G28" s="15">
        <v>59.2</v>
      </c>
      <c r="H28" s="25">
        <v>365</v>
      </c>
      <c r="I28" s="16">
        <f>(D28*3600)/G28</f>
        <v>456.08108108108104</v>
      </c>
      <c r="J28" s="16">
        <f>I28-H28</f>
        <v>91.081081081081038</v>
      </c>
      <c r="K28" s="69">
        <f t="shared" si="9"/>
        <v>0.18062826987725783</v>
      </c>
      <c r="L28" s="27">
        <v>207</v>
      </c>
      <c r="M28" s="53">
        <f>(N28/D28)*100%</f>
        <v>0.14479560802071251</v>
      </c>
      <c r="N28" s="62">
        <v>1.0859670601553437</v>
      </c>
      <c r="O28" s="28">
        <v>4</v>
      </c>
      <c r="P28" s="53">
        <f t="shared" si="10"/>
        <v>3.5832661856545343E-2</v>
      </c>
      <c r="Q28" s="48">
        <v>0.26874496392409009</v>
      </c>
      <c r="R28" s="50">
        <f t="shared" si="11"/>
        <v>0.14306575369834373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7.5</v>
      </c>
      <c r="E29" s="59">
        <f>SUM(E26:E28)</f>
        <v>6.0022222222222226</v>
      </c>
      <c r="F29" s="59">
        <f>SUM(F26:F28)</f>
        <v>1.4977777777777774</v>
      </c>
      <c r="G29" s="31"/>
      <c r="H29" s="30">
        <f>SUM(H26:H28)</f>
        <v>365</v>
      </c>
      <c r="I29" s="32">
        <f>SUM(I26:I28)</f>
        <v>456.08108108108104</v>
      </c>
      <c r="J29" s="32">
        <f>SUM(J26:J28)</f>
        <v>91.081081081081038</v>
      </c>
      <c r="K29" s="33" t="e">
        <f>AVERAGE(K26:K28)</f>
        <v>#DIV/0!</v>
      </c>
      <c r="L29" s="34">
        <f>SUM(L26:L28)</f>
        <v>207</v>
      </c>
      <c r="M29" s="52"/>
      <c r="N29" s="56">
        <f>SUM(N26:N28)</f>
        <v>1.0859670601553437</v>
      </c>
      <c r="O29" s="35">
        <f>SUM(O26:O28)</f>
        <v>4</v>
      </c>
      <c r="P29" s="54" t="e">
        <f>AVERAGE(P26:P28)</f>
        <v>#DIV/0!</v>
      </c>
      <c r="Q29" s="56">
        <f>SUM(Q26:Q28)</f>
        <v>0.26874496392409009</v>
      </c>
      <c r="R29" s="56">
        <f>SUM(R26:R28)</f>
        <v>0.14306575369834373</v>
      </c>
    </row>
    <row r="30" spans="1:18" ht="42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>
        <v>6.4908329279555215</v>
      </c>
      <c r="E47" s="49">
        <v>2.12</v>
      </c>
      <c r="F47" s="58">
        <f t="shared" ref="F47:F48" si="26">D47-E47</f>
        <v>4.3708329279555214</v>
      </c>
      <c r="G47" s="21">
        <v>48</v>
      </c>
      <c r="H47" s="20">
        <v>159</v>
      </c>
      <c r="I47" s="16">
        <f>(D47*3600)/G47</f>
        <v>486.81246959666413</v>
      </c>
      <c r="J47" s="16">
        <f>I47-H47</f>
        <v>327.81246959666413</v>
      </c>
      <c r="K47" s="69">
        <f t="shared" ref="K47:K48" si="27">(N47+Q47)/D47</f>
        <v>7.5204248848362281E-3</v>
      </c>
      <c r="L47" s="22">
        <v>4</v>
      </c>
      <c r="M47" s="53">
        <f>(N47/D47)*100%</f>
        <v>7.5204248848362281E-3</v>
      </c>
      <c r="N47" s="48">
        <v>4.8813821474711097E-2</v>
      </c>
      <c r="O47" s="23">
        <v>0</v>
      </c>
      <c r="P47" s="53">
        <f t="shared" ref="P47:P48" si="28">Q47/D47</f>
        <v>0</v>
      </c>
      <c r="Q47" s="48">
        <v>0</v>
      </c>
      <c r="R47" s="50">
        <f t="shared" ref="R47:R48" si="29">F47-(Q47+N47)</f>
        <v>4.32201910648081</v>
      </c>
    </row>
    <row r="48" spans="1:18" ht="15" customHeight="1" thickBot="1" x14ac:dyDescent="0.35">
      <c r="A48" s="100"/>
      <c r="B48" s="24" t="s">
        <v>17</v>
      </c>
      <c r="C48" s="103"/>
      <c r="D48" s="58">
        <v>7.5</v>
      </c>
      <c r="E48" s="64">
        <v>6.9333333333333336</v>
      </c>
      <c r="F48" s="58">
        <f t="shared" si="26"/>
        <v>0.56666666666666643</v>
      </c>
      <c r="G48" s="26">
        <v>48</v>
      </c>
      <c r="H48" s="25">
        <v>520</v>
      </c>
      <c r="I48" s="16">
        <f>(D48*3600)/G48</f>
        <v>562.5</v>
      </c>
      <c r="J48" s="16">
        <f>I48-H48</f>
        <v>42.5</v>
      </c>
      <c r="K48" s="69">
        <f t="shared" si="27"/>
        <v>3.6656246653309577E-2</v>
      </c>
      <c r="L48" s="27">
        <v>25</v>
      </c>
      <c r="M48" s="53">
        <f>(N48/D48)*100%</f>
        <v>3.6656246653309577E-2</v>
      </c>
      <c r="N48" s="62">
        <v>0.27492184989982182</v>
      </c>
      <c r="O48" s="28">
        <v>0</v>
      </c>
      <c r="P48" s="53">
        <f t="shared" si="28"/>
        <v>0</v>
      </c>
      <c r="Q48" s="48">
        <v>0</v>
      </c>
      <c r="R48" s="50">
        <f t="shared" si="29"/>
        <v>0.29174481676684461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13.990832927955521</v>
      </c>
      <c r="E49" s="59">
        <f>SUM(E46:E48)</f>
        <v>9.0533333333333346</v>
      </c>
      <c r="F49" s="59">
        <f>SUM(F46:F48)</f>
        <v>4.9374995946221878</v>
      </c>
      <c r="G49" s="31"/>
      <c r="H49" s="30">
        <f>SUM(H46:H48)</f>
        <v>679</v>
      </c>
      <c r="I49" s="32">
        <f>SUM(I46:I48)</f>
        <v>1049.3124695966642</v>
      </c>
      <c r="J49" s="32">
        <f>SUM(J46:J48)</f>
        <v>370.31246959666413</v>
      </c>
      <c r="K49" s="33" t="e">
        <f>AVERAGE(K46:K48)</f>
        <v>#DIV/0!</v>
      </c>
      <c r="L49" s="34">
        <f>SUM(L46:L48)</f>
        <v>29</v>
      </c>
      <c r="M49" s="52"/>
      <c r="N49" s="56">
        <f>SUM(N46:N48)</f>
        <v>0.32373567137453291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4.6137639232476548</v>
      </c>
    </row>
    <row r="50" spans="1:18" ht="42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>
        <v>0</v>
      </c>
      <c r="E52" s="49">
        <v>4.4904999999999999</v>
      </c>
      <c r="F52" s="58">
        <f t="shared" ref="F52:F53" si="32">D52-E52</f>
        <v>-4.4904999999999999</v>
      </c>
      <c r="G52" s="15">
        <v>384.9</v>
      </c>
      <c r="H52" s="20">
        <v>42</v>
      </c>
      <c r="I52" s="16">
        <f>(D52*3600)/G52</f>
        <v>0</v>
      </c>
      <c r="J52" s="16">
        <f>I52-H52</f>
        <v>-42</v>
      </c>
      <c r="K52" s="69" t="e">
        <f t="shared" ref="K52:K53" si="33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4">Q52/D52</f>
        <v>#DIV/0!</v>
      </c>
      <c r="Q52" s="48">
        <v>0</v>
      </c>
      <c r="R52" s="50">
        <f t="shared" ref="R52:R53" si="35">F52-(Q52+N52)</f>
        <v>-4.4904999999999999</v>
      </c>
    </row>
    <row r="53" spans="1:18" ht="15" customHeight="1" thickBot="1" x14ac:dyDescent="0.35">
      <c r="A53" s="100"/>
      <c r="B53" s="24" t="s">
        <v>17</v>
      </c>
      <c r="C53" s="103"/>
      <c r="D53" s="58">
        <v>0</v>
      </c>
      <c r="E53" s="64">
        <v>0</v>
      </c>
      <c r="F53" s="58">
        <f t="shared" si="32"/>
        <v>0</v>
      </c>
      <c r="G53" s="15">
        <v>384.9</v>
      </c>
      <c r="H53" s="25">
        <v>0</v>
      </c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4"/>
        <v>#DIV/0!</v>
      </c>
      <c r="Q53" s="48">
        <v>0</v>
      </c>
      <c r="R53" s="50">
        <f t="shared" si="3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4.4904999999999999</v>
      </c>
      <c r="F54" s="59">
        <f>SUM(F51:F53)</f>
        <v>-4.4904999999999999</v>
      </c>
      <c r="G54" s="31"/>
      <c r="H54" s="30">
        <f>SUM(H51:H53)</f>
        <v>42</v>
      </c>
      <c r="I54" s="32">
        <f>SUM(I51:I53)</f>
        <v>0</v>
      </c>
      <c r="J54" s="32">
        <f>SUM(J51:J53)</f>
        <v>-42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-4.4904999999999999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workbookViewId="0">
      <selection activeCell="F6" sqref="F6:F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>
        <v>7.5</v>
      </c>
      <c r="E6" s="58"/>
      <c r="F6" s="58"/>
      <c r="G6" s="15"/>
      <c r="H6" s="14">
        <v>0</v>
      </c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>
        <v>5.4544482317235738</v>
      </c>
      <c r="E7" s="49"/>
      <c r="F7" s="58"/>
      <c r="G7" s="21"/>
      <c r="H7" s="20">
        <v>0</v>
      </c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>
        <v>5.5076493855317432</v>
      </c>
      <c r="E8" s="64"/>
      <c r="F8" s="58"/>
      <c r="G8" s="26"/>
      <c r="H8" s="25">
        <v>0</v>
      </c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18.462097617255317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>
        <v>7.5</v>
      </c>
      <c r="E26" s="58">
        <v>6.0679999999999996</v>
      </c>
      <c r="F26" s="58">
        <f>D26-E26</f>
        <v>1.4320000000000004</v>
      </c>
      <c r="G26" s="15">
        <v>59.2</v>
      </c>
      <c r="H26" s="14">
        <v>369</v>
      </c>
      <c r="I26" s="16">
        <f>(D26*3600)/G26</f>
        <v>456.08108108108104</v>
      </c>
      <c r="J26" s="16">
        <f>I26-H26</f>
        <v>87.081081081081038</v>
      </c>
      <c r="K26" s="69">
        <f>(N26+Q26)/D26</f>
        <v>0.18995625288928039</v>
      </c>
      <c r="L26" s="17">
        <v>175</v>
      </c>
      <c r="M26" s="53">
        <f>(N26/D26)*100%</f>
        <v>0.16199859832834357</v>
      </c>
      <c r="N26" s="50">
        <v>1.2149894874625768</v>
      </c>
      <c r="O26" s="18">
        <v>3</v>
      </c>
      <c r="P26" s="53">
        <f>Q26/D26</f>
        <v>2.7957654560936827E-2</v>
      </c>
      <c r="Q26" s="50">
        <v>0.20968240920702619</v>
      </c>
      <c r="R26" s="50">
        <f>F26-(Q26+N26)</f>
        <v>7.3281033303973508E-3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3.8315555555555556</v>
      </c>
      <c r="F27" s="58">
        <f t="shared" ref="F27:F28" si="8">D27-E27</f>
        <v>3.6684444444444444</v>
      </c>
      <c r="G27" s="15">
        <v>59.2</v>
      </c>
      <c r="H27" s="20">
        <v>233</v>
      </c>
      <c r="I27" s="16">
        <f>(D27*3600)/G27</f>
        <v>456.08108108108104</v>
      </c>
      <c r="J27" s="16">
        <f>I27-H27</f>
        <v>223.08108108108104</v>
      </c>
      <c r="K27" s="69">
        <f t="shared" ref="K27:K28" si="9">(N27+Q27)/D27</f>
        <v>0.22057361539558193</v>
      </c>
      <c r="L27" s="22">
        <v>184</v>
      </c>
      <c r="M27" s="53">
        <f>(N27/D27)*100%</f>
        <v>0.15934682351395002</v>
      </c>
      <c r="N27" s="48">
        <v>1.1951011763546251</v>
      </c>
      <c r="O27" s="23">
        <v>3</v>
      </c>
      <c r="P27" s="53">
        <f t="shared" ref="P27:P28" si="10">Q27/D27</f>
        <v>6.1226791881631916E-2</v>
      </c>
      <c r="Q27" s="48">
        <v>0.45920093911223936</v>
      </c>
      <c r="R27" s="50">
        <f t="shared" ref="R27:R28" si="11">F27-(Q27+N27)</f>
        <v>2.0141423289775799</v>
      </c>
    </row>
    <row r="28" spans="1:18" ht="19.5" customHeight="1" thickBot="1" x14ac:dyDescent="0.35">
      <c r="A28" s="100"/>
      <c r="B28" s="24" t="s">
        <v>17</v>
      </c>
      <c r="C28" s="103"/>
      <c r="D28" s="58">
        <v>7.5</v>
      </c>
      <c r="E28" s="64">
        <v>4.5386666666666668</v>
      </c>
      <c r="F28" s="58">
        <f t="shared" si="8"/>
        <v>2.9613333333333332</v>
      </c>
      <c r="G28" s="15">
        <v>59.2</v>
      </c>
      <c r="H28" s="25">
        <v>276</v>
      </c>
      <c r="I28" s="16">
        <f>(D28*3600)/G28</f>
        <v>456.08108108108104</v>
      </c>
      <c r="J28" s="16">
        <f>I28-H28</f>
        <v>180.08108108108104</v>
      </c>
      <c r="K28" s="69">
        <f t="shared" si="9"/>
        <v>0.31164316305054673</v>
      </c>
      <c r="L28" s="27">
        <v>248</v>
      </c>
      <c r="M28" s="53">
        <f>(N28/D28)*100%</f>
        <v>0.25177809384664018</v>
      </c>
      <c r="N28" s="62">
        <v>1.8883357038498012</v>
      </c>
      <c r="O28" s="28">
        <v>5</v>
      </c>
      <c r="P28" s="53">
        <f t="shared" si="10"/>
        <v>5.9865069203906586E-2</v>
      </c>
      <c r="Q28" s="48">
        <v>0.44898801902929941</v>
      </c>
      <c r="R28" s="50">
        <f t="shared" si="11"/>
        <v>0.62400961045423253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22.5</v>
      </c>
      <c r="E29" s="59">
        <f>SUM(E26:E28)</f>
        <v>14.438222222222223</v>
      </c>
      <c r="F29" s="59">
        <f>SUM(F26:F28)</f>
        <v>8.0617777777777775</v>
      </c>
      <c r="G29" s="31"/>
      <c r="H29" s="30">
        <f>SUM(H26:H28)</f>
        <v>878</v>
      </c>
      <c r="I29" s="32">
        <f>SUM(I26:I28)</f>
        <v>1368.2432432432431</v>
      </c>
      <c r="J29" s="32">
        <f>SUM(J26:J28)</f>
        <v>490.24324324324311</v>
      </c>
      <c r="K29" s="33">
        <f>AVERAGE(K26:K28)</f>
        <v>0.24072434377846971</v>
      </c>
      <c r="L29" s="34">
        <f>SUM(L26:L28)</f>
        <v>607</v>
      </c>
      <c r="M29" s="52"/>
      <c r="N29" s="56">
        <f>SUM(N26:N28)</f>
        <v>4.2984263676670036</v>
      </c>
      <c r="O29" s="35">
        <f>SUM(O26:O28)</f>
        <v>11</v>
      </c>
      <c r="P29" s="54">
        <f>AVERAGE(P26:P28)</f>
        <v>4.9683171882158449E-2</v>
      </c>
      <c r="Q29" s="56">
        <f>SUM(Q26:Q28)</f>
        <v>1.117871367348565</v>
      </c>
      <c r="R29" s="56">
        <f>SUM(R26:R28)</f>
        <v>2.6454800427622098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>
        <v>7.5</v>
      </c>
      <c r="E46" s="58">
        <v>11.546666666666667</v>
      </c>
      <c r="F46" s="58">
        <f>D46-E46</f>
        <v>-4.0466666666666669</v>
      </c>
      <c r="G46" s="15">
        <v>48</v>
      </c>
      <c r="H46" s="14">
        <v>866</v>
      </c>
      <c r="I46" s="16">
        <f>(D46*3600)/G46</f>
        <v>562.5</v>
      </c>
      <c r="J46" s="16">
        <f>I46-H46</f>
        <v>-303.5</v>
      </c>
      <c r="K46" s="69">
        <f>(N46+Q46)/D46</f>
        <v>0.39008637458306777</v>
      </c>
      <c r="L46" s="17">
        <v>189</v>
      </c>
      <c r="M46" s="53">
        <f>(N46/D46)*100%</f>
        <v>0.27804033679432344</v>
      </c>
      <c r="N46" s="50">
        <v>2.0853025259574256</v>
      </c>
      <c r="O46" s="18">
        <v>8</v>
      </c>
      <c r="P46" s="53">
        <f>Q46/D46</f>
        <v>0.11204603778874432</v>
      </c>
      <c r="Q46" s="50">
        <v>0.84034528341558246</v>
      </c>
      <c r="R46" s="50">
        <f>F46-(Q46+N46)</f>
        <v>-6.9723144760396751</v>
      </c>
    </row>
    <row r="47" spans="1:18" ht="19.5" customHeight="1" x14ac:dyDescent="0.3">
      <c r="A47" s="100"/>
      <c r="B47" s="19" t="s">
        <v>16</v>
      </c>
      <c r="C47" s="103"/>
      <c r="D47" s="58">
        <v>6.3658929888407387</v>
      </c>
      <c r="E47" s="49">
        <v>0.62666666666666671</v>
      </c>
      <c r="F47" s="58">
        <f t="shared" ref="F47:F48" si="26">D47-E47</f>
        <v>5.7392263221740718</v>
      </c>
      <c r="G47" s="21">
        <v>48</v>
      </c>
      <c r="H47" s="20">
        <v>47</v>
      </c>
      <c r="I47" s="16">
        <f>(D47*3600)/G47</f>
        <v>477.44197416305542</v>
      </c>
      <c r="J47" s="16">
        <f>I47-H47</f>
        <v>430.44197416305542</v>
      </c>
      <c r="K47" s="69">
        <f t="shared" ref="K47:K48" si="27">(N47+Q47)/D47</f>
        <v>0.31480147154254201</v>
      </c>
      <c r="L47" s="22">
        <v>145</v>
      </c>
      <c r="M47" s="53">
        <f>(N47/D47)*100%</f>
        <v>0.2012931830070625</v>
      </c>
      <c r="N47" s="48">
        <v>1.2814108624060949</v>
      </c>
      <c r="O47" s="23">
        <v>8</v>
      </c>
      <c r="P47" s="53">
        <f t="shared" ref="P47:P48" si="28">Q47/D47</f>
        <v>0.11350828853547953</v>
      </c>
      <c r="Q47" s="48">
        <v>0.72258161816332078</v>
      </c>
      <c r="R47" s="50">
        <f t="shared" ref="R47:R48" si="29">F47-(Q47+N47)</f>
        <v>3.7352338416046562</v>
      </c>
    </row>
    <row r="48" spans="1:18" ht="19.5" customHeight="1" thickBot="1" x14ac:dyDescent="0.35">
      <c r="A48" s="100"/>
      <c r="B48" s="24" t="s">
        <v>17</v>
      </c>
      <c r="C48" s="103"/>
      <c r="D48" s="58">
        <v>7.5</v>
      </c>
      <c r="E48" s="64">
        <v>0.77333333333333332</v>
      </c>
      <c r="F48" s="58">
        <f t="shared" si="26"/>
        <v>6.7266666666666666</v>
      </c>
      <c r="G48" s="26">
        <v>48</v>
      </c>
      <c r="H48" s="25">
        <v>58</v>
      </c>
      <c r="I48" s="16">
        <f>(D48*3600)/G48</f>
        <v>562.5</v>
      </c>
      <c r="J48" s="16">
        <f>I48-H48</f>
        <v>504.5</v>
      </c>
      <c r="K48" s="69">
        <f t="shared" si="27"/>
        <v>7.4040106596770114E-2</v>
      </c>
      <c r="L48" s="27">
        <v>5</v>
      </c>
      <c r="M48" s="53">
        <f>(N48/D48)*100%</f>
        <v>1.0237421768682975E-2</v>
      </c>
      <c r="N48" s="62">
        <v>7.6780663265122312E-2</v>
      </c>
      <c r="O48" s="28">
        <v>2</v>
      </c>
      <c r="P48" s="53">
        <f t="shared" si="28"/>
        <v>6.3802684828087139E-2</v>
      </c>
      <c r="Q48" s="48">
        <v>0.47852013621065353</v>
      </c>
      <c r="R48" s="50">
        <f t="shared" si="29"/>
        <v>6.1713658671908904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21.365892988840738</v>
      </c>
      <c r="E49" s="59">
        <f>SUM(E46:E48)</f>
        <v>12.946666666666667</v>
      </c>
      <c r="F49" s="59">
        <f>SUM(F46:F48)</f>
        <v>8.4192263221740724</v>
      </c>
      <c r="G49" s="31"/>
      <c r="H49" s="30">
        <f>SUM(H46:H48)</f>
        <v>971</v>
      </c>
      <c r="I49" s="32">
        <f>SUM(I46:I48)</f>
        <v>1602.4419741630554</v>
      </c>
      <c r="J49" s="32">
        <f>SUM(J46:J48)</f>
        <v>631.44197416305542</v>
      </c>
      <c r="K49" s="33">
        <f>AVERAGE(K46:K48)</f>
        <v>0.25964265090745997</v>
      </c>
      <c r="L49" s="34">
        <f>SUM(L46:L48)</f>
        <v>339</v>
      </c>
      <c r="M49" s="52"/>
      <c r="N49" s="56">
        <f>SUM(N46:N48)</f>
        <v>3.443494051628643</v>
      </c>
      <c r="O49" s="35">
        <f>SUM(O46:O48)</f>
        <v>18</v>
      </c>
      <c r="P49" s="54">
        <f>AVERAGE(P46:P48)</f>
        <v>9.6452337050770331E-2</v>
      </c>
      <c r="Q49" s="56">
        <f>SUM(Q46:Q48)</f>
        <v>2.0414470377895566</v>
      </c>
      <c r="R49" s="56">
        <f>SUM(R46:R48)</f>
        <v>2.9342852327558715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>
        <v>5.3547428082757529</v>
      </c>
      <c r="E51" s="58">
        <v>3.5282499999999999</v>
      </c>
      <c r="F51" s="58">
        <f>D51-E51</f>
        <v>1.826492808275753</v>
      </c>
      <c r="G51" s="15">
        <v>384.9</v>
      </c>
      <c r="H51" s="14">
        <v>33</v>
      </c>
      <c r="I51" s="16">
        <f>(D51*3600)/G51</f>
        <v>50.083331020505874</v>
      </c>
      <c r="J51" s="16">
        <f>I51-H51</f>
        <v>17.083331020505874</v>
      </c>
      <c r="K51" s="69">
        <f>(N51+Q51)/D51</f>
        <v>0.15955442124265062</v>
      </c>
      <c r="L51" s="17">
        <v>1</v>
      </c>
      <c r="M51" s="53">
        <f>(N51/D51)*100%</f>
        <v>5.7859721801213019E-3</v>
      </c>
      <c r="N51" s="50">
        <v>3.0982392920388121E-2</v>
      </c>
      <c r="O51" s="18">
        <v>2</v>
      </c>
      <c r="P51" s="53">
        <f>Q51/D51</f>
        <v>0.15376844906252932</v>
      </c>
      <c r="Q51" s="50">
        <v>0.82339049675729536</v>
      </c>
      <c r="R51" s="50">
        <f>F51-(Q51+N51)</f>
        <v>0.97211991859806957</v>
      </c>
    </row>
    <row r="52" spans="1:18" ht="19.5" customHeight="1" thickBot="1" x14ac:dyDescent="0.35">
      <c r="A52" s="100"/>
      <c r="B52" s="19" t="s">
        <v>16</v>
      </c>
      <c r="C52" s="103"/>
      <c r="D52" s="58">
        <v>0</v>
      </c>
      <c r="E52" s="49">
        <v>5.1319999999999988</v>
      </c>
      <c r="F52" s="58">
        <f t="shared" ref="F52:F53" si="32">D52-E52</f>
        <v>-5.1319999999999988</v>
      </c>
      <c r="G52" s="15">
        <v>384.9</v>
      </c>
      <c r="H52" s="20">
        <v>48</v>
      </c>
      <c r="I52" s="16">
        <f>(D52*3600)/G52</f>
        <v>0</v>
      </c>
      <c r="J52" s="16">
        <f>I52-H52</f>
        <v>-48</v>
      </c>
      <c r="K52" s="69" t="e">
        <f t="shared" ref="K52:K53" si="33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4">Q52/D52</f>
        <v>#DIV/0!</v>
      </c>
      <c r="Q52" s="48">
        <v>0</v>
      </c>
      <c r="R52" s="50">
        <f t="shared" ref="R52:R53" si="35">F52-(Q52+N52)</f>
        <v>-5.1319999999999988</v>
      </c>
    </row>
    <row r="53" spans="1:18" ht="19.5" customHeight="1" thickBot="1" x14ac:dyDescent="0.35">
      <c r="A53" s="100"/>
      <c r="B53" s="24" t="s">
        <v>17</v>
      </c>
      <c r="C53" s="103"/>
      <c r="D53" s="58">
        <v>0</v>
      </c>
      <c r="E53" s="64">
        <v>0</v>
      </c>
      <c r="F53" s="58">
        <f t="shared" si="32"/>
        <v>0</v>
      </c>
      <c r="G53" s="15">
        <v>384.9</v>
      </c>
      <c r="H53" s="25">
        <v>0</v>
      </c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4"/>
        <v>#DIV/0!</v>
      </c>
      <c r="Q53" s="48">
        <v>0</v>
      </c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5.3547428082757529</v>
      </c>
      <c r="E54" s="59">
        <f>SUM(E51:E53)</f>
        <v>8.6602499999999978</v>
      </c>
      <c r="F54" s="59">
        <f>SUM(F51:F53)</f>
        <v>-3.3055071917242458</v>
      </c>
      <c r="G54" s="31"/>
      <c r="H54" s="30">
        <f>SUM(H51:H53)</f>
        <v>81</v>
      </c>
      <c r="I54" s="32">
        <f>SUM(I51:I53)</f>
        <v>50.083331020505874</v>
      </c>
      <c r="J54" s="32">
        <f>SUM(J51:J53)</f>
        <v>-30.916668979494126</v>
      </c>
      <c r="K54" s="33" t="e">
        <f>AVERAGE(K51:K53)</f>
        <v>#DIV/0!</v>
      </c>
      <c r="L54" s="34">
        <f>SUM(L51:L53)</f>
        <v>1</v>
      </c>
      <c r="M54" s="52"/>
      <c r="N54" s="56">
        <f>SUM(N51:N53)</f>
        <v>3.0982392920388121E-2</v>
      </c>
      <c r="O54" s="35">
        <f>SUM(O51:O53)</f>
        <v>2</v>
      </c>
      <c r="P54" s="54" t="e">
        <f>AVERAGE(P51:P53)</f>
        <v>#DIV/0!</v>
      </c>
      <c r="Q54" s="56">
        <f>SUM(Q51:Q53)</f>
        <v>0.82339049675729536</v>
      </c>
      <c r="R54" s="56">
        <f>SUM(R51:R53)</f>
        <v>-4.159880081401929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zoomScale="85" zoomScaleNormal="85" workbookViewId="0">
      <selection activeCell="F6" sqref="F6:F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100"/>
      <c r="B7" s="19" t="s">
        <v>16</v>
      </c>
      <c r="C7" s="103"/>
      <c r="D7" s="58">
        <v>6.4993339339892069</v>
      </c>
      <c r="E7" s="49"/>
      <c r="F7" s="58"/>
      <c r="G7" s="21"/>
      <c r="H7" s="20">
        <v>2492</v>
      </c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100"/>
      <c r="B9" s="29" t="s">
        <v>18</v>
      </c>
      <c r="C9" s="104"/>
      <c r="D9" s="65">
        <f>SUM(D6:D8)</f>
        <v>6.4993339339892069</v>
      </c>
      <c r="E9" s="59">
        <f>SUM(E6:E8)</f>
        <v>0</v>
      </c>
      <c r="F9" s="59">
        <f>SUM(F6:F8)</f>
        <v>0</v>
      </c>
      <c r="G9" s="31"/>
      <c r="H9" s="30">
        <f>SUM(H6:H8)</f>
        <v>2492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0.5755555555555556</v>
      </c>
      <c r="F27" s="58">
        <f t="shared" ref="F27:F28" si="8">D27-E27</f>
        <v>6.9244444444444442</v>
      </c>
      <c r="G27" s="15">
        <v>59.2</v>
      </c>
      <c r="H27" s="20">
        <v>35</v>
      </c>
      <c r="I27" s="16">
        <f>(D27*3600)/G27</f>
        <v>456.08108108108104</v>
      </c>
      <c r="J27" s="16">
        <f>I27-H27</f>
        <v>421.08108108108104</v>
      </c>
      <c r="K27" s="69">
        <f t="shared" ref="K27:K28" si="9">(N27+Q27)/D27</f>
        <v>3.6678352308273321E-2</v>
      </c>
      <c r="L27" s="22">
        <v>27</v>
      </c>
      <c r="M27" s="53">
        <f>(N27/D27)*100%</f>
        <v>2.1771317255938501E-2</v>
      </c>
      <c r="N27" s="48">
        <v>0.16328487941953876</v>
      </c>
      <c r="O27" s="23">
        <v>1</v>
      </c>
      <c r="P27" s="53">
        <f t="shared" ref="P27:P28" si="10">Q27/D27</f>
        <v>1.4907035052334821E-2</v>
      </c>
      <c r="Q27" s="48">
        <v>0.11180276289251116</v>
      </c>
      <c r="R27" s="50">
        <f t="shared" ref="R27:R28" si="11">F27-(Q27+N27)</f>
        <v>6.6493568021323943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7.5</v>
      </c>
      <c r="E29" s="59">
        <f>SUM(E26:E28)</f>
        <v>0.5755555555555556</v>
      </c>
      <c r="F29" s="59">
        <f>SUM(F26:F28)</f>
        <v>6.9244444444444442</v>
      </c>
      <c r="G29" s="31"/>
      <c r="H29" s="30">
        <f>SUM(H26:H28)</f>
        <v>35</v>
      </c>
      <c r="I29" s="32">
        <f>SUM(I26:I28)</f>
        <v>456.08108108108104</v>
      </c>
      <c r="J29" s="32">
        <f>SUM(J26:J28)</f>
        <v>421.08108108108104</v>
      </c>
      <c r="K29" s="33" t="e">
        <f>AVERAGE(K26:K28)</f>
        <v>#DIV/0!</v>
      </c>
      <c r="L29" s="34">
        <f>SUM(L26:L28)</f>
        <v>27</v>
      </c>
      <c r="M29" s="52"/>
      <c r="N29" s="56">
        <f>SUM(N26:N28)</f>
        <v>0.16328487941953876</v>
      </c>
      <c r="O29" s="35">
        <f>SUM(O26:O28)</f>
        <v>1</v>
      </c>
      <c r="P29" s="54" t="e">
        <f>AVERAGE(P26:P28)</f>
        <v>#DIV/0!</v>
      </c>
      <c r="Q29" s="56">
        <f>SUM(Q26:Q28)</f>
        <v>0.11180276289251116</v>
      </c>
      <c r="R29" s="56">
        <f>SUM(R26:R28)</f>
        <v>6.6493568021323943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>
        <v>5.9088844619194667</v>
      </c>
      <c r="E47" s="49">
        <v>3.6666666666666665</v>
      </c>
      <c r="F47" s="58">
        <f t="shared" ref="F47:F48" si="26">D47-E47</f>
        <v>2.2422177952528002</v>
      </c>
      <c r="G47" s="21">
        <v>48</v>
      </c>
      <c r="H47" s="20">
        <v>275</v>
      </c>
      <c r="I47" s="16">
        <f>(D47*3600)/G47</f>
        <v>443.16633464396</v>
      </c>
      <c r="J47" s="16">
        <f>I47-H47</f>
        <v>168.16633464396</v>
      </c>
      <c r="K47" s="69">
        <f t="shared" ref="K47:K48" si="27">(N47+Q47)/D47</f>
        <v>0.27493838962257622</v>
      </c>
      <c r="L47" s="22">
        <v>149</v>
      </c>
      <c r="M47" s="53">
        <f>(N47/D47)*100%</f>
        <v>0.23101264514121791</v>
      </c>
      <c r="N47" s="48">
        <v>1.365027029381858</v>
      </c>
      <c r="O47" s="23">
        <v>3</v>
      </c>
      <c r="P47" s="53">
        <f t="shared" ref="P47:P48" si="28">Q47/D47</f>
        <v>4.3925744481358296E-2</v>
      </c>
      <c r="Q47" s="48">
        <v>0.25955214904414281</v>
      </c>
      <c r="R47" s="50">
        <f t="shared" ref="R47:R48" si="29">F47-(Q47+N47)</f>
        <v>0.61763861682679932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5.9088844619194667</v>
      </c>
      <c r="E49" s="59">
        <f>SUM(E46:E48)</f>
        <v>3.6666666666666665</v>
      </c>
      <c r="F49" s="59">
        <f>SUM(F46:F48)</f>
        <v>2.2422177952528002</v>
      </c>
      <c r="G49" s="31"/>
      <c r="H49" s="30">
        <f>SUM(H46:H48)</f>
        <v>275</v>
      </c>
      <c r="I49" s="32">
        <f>SUM(I46:I48)</f>
        <v>443.16633464396</v>
      </c>
      <c r="J49" s="32">
        <f>SUM(J46:J48)</f>
        <v>168.16633464396</v>
      </c>
      <c r="K49" s="33" t="e">
        <f>AVERAGE(K46:K48)</f>
        <v>#DIV/0!</v>
      </c>
      <c r="L49" s="34">
        <f>SUM(L46:L48)</f>
        <v>149</v>
      </c>
      <c r="M49" s="52"/>
      <c r="N49" s="56">
        <f>SUM(N46:N48)</f>
        <v>1.365027029381858</v>
      </c>
      <c r="O49" s="35">
        <f>SUM(O46:O48)</f>
        <v>3</v>
      </c>
      <c r="P49" s="54" t="e">
        <f>AVERAGE(P46:P48)</f>
        <v>#DIV/0!</v>
      </c>
      <c r="Q49" s="56">
        <f>SUM(Q46:Q48)</f>
        <v>0.25955214904414281</v>
      </c>
      <c r="R49" s="56">
        <f>SUM(R46:R48)</f>
        <v>0.61763861682679932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>
        <v>3.3129138080941307</v>
      </c>
      <c r="E52" s="49">
        <v>6.415</v>
      </c>
      <c r="F52" s="58">
        <f t="shared" ref="F52:F53" si="32">D52-E52</f>
        <v>-3.1020861919058693</v>
      </c>
      <c r="G52" s="15">
        <v>384.9</v>
      </c>
      <c r="H52" s="20">
        <v>60</v>
      </c>
      <c r="I52" s="16">
        <f>(D52*3600)/G52</f>
        <v>30.985943645463422</v>
      </c>
      <c r="J52" s="16">
        <f>I52-H52</f>
        <v>-29.014056354536578</v>
      </c>
      <c r="K52" s="69">
        <f t="shared" ref="K52:K53" si="33">(N52+Q52)/D52</f>
        <v>0.31963906102795175</v>
      </c>
      <c r="L52" s="22">
        <v>1</v>
      </c>
      <c r="M52" s="53">
        <f>(N52/D52)*100%</f>
        <v>6.7920275518587704E-3</v>
      </c>
      <c r="N52" s="48">
        <v>2.2501401861508695E-2</v>
      </c>
      <c r="O52" s="23">
        <v>1</v>
      </c>
      <c r="P52" s="53">
        <f t="shared" ref="P52:P53" si="34">Q52/D52</f>
        <v>0.31284703347609299</v>
      </c>
      <c r="Q52" s="48">
        <v>1.0364352570242352</v>
      </c>
      <c r="R52" s="50">
        <f t="shared" ref="R52:R53" si="35">F52-(Q52+N52)</f>
        <v>-4.1610228507916132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3.3129138080941307</v>
      </c>
      <c r="E54" s="59">
        <f>SUM(E51:E53)</f>
        <v>6.415</v>
      </c>
      <c r="F54" s="59">
        <f>SUM(F51:F53)</f>
        <v>-3.1020861919058693</v>
      </c>
      <c r="G54" s="31"/>
      <c r="H54" s="30">
        <f>SUM(H51:H53)</f>
        <v>60</v>
      </c>
      <c r="I54" s="32">
        <f>SUM(I51:I53)</f>
        <v>30.985943645463422</v>
      </c>
      <c r="J54" s="32">
        <f>SUM(J51:J53)</f>
        <v>-29.014056354536578</v>
      </c>
      <c r="K54" s="33" t="e">
        <f>AVERAGE(K51:K53)</f>
        <v>#DIV/0!</v>
      </c>
      <c r="L54" s="34">
        <f>SUM(L51:L53)</f>
        <v>1</v>
      </c>
      <c r="M54" s="52"/>
      <c r="N54" s="56">
        <f>SUM(N51:N53)</f>
        <v>2.2501401861508695E-2</v>
      </c>
      <c r="O54" s="35">
        <f>SUM(O51:O53)</f>
        <v>1</v>
      </c>
      <c r="P54" s="54" t="e">
        <f>AVERAGE(P51:P53)</f>
        <v>#DIV/0!</v>
      </c>
      <c r="Q54" s="56">
        <f>SUM(Q51:Q53)</f>
        <v>1.0364352570242352</v>
      </c>
      <c r="R54" s="56">
        <f>SUM(R51:R53)</f>
        <v>-4.1610228507916132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workbookViewId="0">
      <selection activeCell="F6" sqref="F6:F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>
        <v>5.8685009266932804</v>
      </c>
      <c r="E7" s="49"/>
      <c r="F7" s="58"/>
      <c r="G7" s="21"/>
      <c r="H7" s="20">
        <v>1042</v>
      </c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>
        <v>6.0458956184652113</v>
      </c>
      <c r="E8" s="64"/>
      <c r="F8" s="58"/>
      <c r="G8" s="26"/>
      <c r="H8" s="25">
        <v>1804</v>
      </c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11.914396545158493</v>
      </c>
      <c r="E9" s="59">
        <f>SUM(E6:E8)</f>
        <v>0</v>
      </c>
      <c r="F9" s="59">
        <f>SUM(F6:F8)</f>
        <v>0</v>
      </c>
      <c r="G9" s="31"/>
      <c r="H9" s="30">
        <f>SUM(H6:H8)</f>
        <v>2846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>
        <v>7.5</v>
      </c>
      <c r="E27" s="49">
        <v>4.3413333333333339</v>
      </c>
      <c r="F27" s="58">
        <f t="shared" ref="F27:F28" si="8">D27-E27</f>
        <v>3.1586666666666661</v>
      </c>
      <c r="G27" s="15">
        <v>59.2</v>
      </c>
      <c r="H27" s="20">
        <v>264</v>
      </c>
      <c r="I27" s="16">
        <f>(D27*3600)/G27</f>
        <v>456.08108108108104</v>
      </c>
      <c r="J27" s="16">
        <f>I27-H27</f>
        <v>192.08108108108104</v>
      </c>
      <c r="K27" s="69">
        <f t="shared" ref="K27:K28" si="9">(N27+Q27)/D27</f>
        <v>0.2253378149173885</v>
      </c>
      <c r="L27" s="22">
        <v>211</v>
      </c>
      <c r="M27" s="53">
        <f>(N27/D27)*100%</f>
        <v>0.21389648769696626</v>
      </c>
      <c r="N27" s="48">
        <v>1.6042236577272468</v>
      </c>
      <c r="O27" s="23">
        <v>1</v>
      </c>
      <c r="P27" s="53">
        <f t="shared" ref="P27:P28" si="10">Q27/D27</f>
        <v>1.1441327220422249E-2</v>
      </c>
      <c r="Q27" s="48">
        <v>8.5809954153166876E-2</v>
      </c>
      <c r="R27" s="50">
        <f t="shared" ref="R27:R28" si="11">F27-(Q27+N27)</f>
        <v>1.4686330547862523</v>
      </c>
    </row>
    <row r="28" spans="1:18" ht="19.5" customHeight="1" thickBot="1" x14ac:dyDescent="0.35">
      <c r="A28" s="100"/>
      <c r="B28" s="24" t="s">
        <v>17</v>
      </c>
      <c r="C28" s="103"/>
      <c r="D28" s="58">
        <v>7.5</v>
      </c>
      <c r="E28" s="64">
        <v>6.1831111111111117</v>
      </c>
      <c r="F28" s="58">
        <f t="shared" si="8"/>
        <v>1.3168888888888883</v>
      </c>
      <c r="G28" s="15">
        <v>59.2</v>
      </c>
      <c r="H28" s="25">
        <v>376</v>
      </c>
      <c r="I28" s="16">
        <f>(D28*3600)/G28</f>
        <v>456.08108108108104</v>
      </c>
      <c r="J28" s="16">
        <f>I28-H28</f>
        <v>80.081081081081038</v>
      </c>
      <c r="K28" s="69">
        <f t="shared" si="9"/>
        <v>0.19502278001573387</v>
      </c>
      <c r="L28" s="27">
        <v>178</v>
      </c>
      <c r="M28" s="53">
        <f>(N28/D28)*100%</f>
        <v>0.13673119520787874</v>
      </c>
      <c r="N28" s="62">
        <v>1.0254839640590905</v>
      </c>
      <c r="O28" s="28">
        <v>4</v>
      </c>
      <c r="P28" s="53">
        <f t="shared" si="10"/>
        <v>5.8291584807855117E-2</v>
      </c>
      <c r="Q28" s="48">
        <v>0.43718688605891337</v>
      </c>
      <c r="R28" s="50">
        <f t="shared" si="11"/>
        <v>-0.14578196122911558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15</v>
      </c>
      <c r="E29" s="59">
        <f>SUM(E26:E28)</f>
        <v>10.524444444444445</v>
      </c>
      <c r="F29" s="59">
        <f>SUM(F26:F28)</f>
        <v>4.4755555555555544</v>
      </c>
      <c r="G29" s="31"/>
      <c r="H29" s="30">
        <f>SUM(H26:H28)</f>
        <v>640</v>
      </c>
      <c r="I29" s="32">
        <f>SUM(I26:I28)</f>
        <v>912.16216216216208</v>
      </c>
      <c r="J29" s="32">
        <f>SUM(J26:J28)</f>
        <v>272.16216216216208</v>
      </c>
      <c r="K29" s="33" t="e">
        <f>AVERAGE(K26:K28)</f>
        <v>#DIV/0!</v>
      </c>
      <c r="L29" s="34">
        <f>SUM(L26:L28)</f>
        <v>389</v>
      </c>
      <c r="M29" s="52"/>
      <c r="N29" s="56">
        <f>SUM(N26:N28)</f>
        <v>2.6297076217863373</v>
      </c>
      <c r="O29" s="35">
        <f>SUM(O26:O28)</f>
        <v>5</v>
      </c>
      <c r="P29" s="54" t="e">
        <f>AVERAGE(P26:P28)</f>
        <v>#DIV/0!</v>
      </c>
      <c r="Q29" s="56">
        <f>SUM(Q26:Q28)</f>
        <v>0.52299684021208026</v>
      </c>
      <c r="R29" s="56">
        <f>SUM(R26:R28)</f>
        <v>1.3228510935571367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>
        <v>7.5</v>
      </c>
      <c r="E47" s="49">
        <v>5.92</v>
      </c>
      <c r="F47" s="58">
        <f t="shared" ref="F47:F48" si="26">D47-E47</f>
        <v>1.58</v>
      </c>
      <c r="G47" s="21">
        <v>48</v>
      </c>
      <c r="H47" s="20">
        <v>444</v>
      </c>
      <c r="I47" s="16">
        <f>(D47*3600)/G47</f>
        <v>562.5</v>
      </c>
      <c r="J47" s="16">
        <f>I47-H47</f>
        <v>118.5</v>
      </c>
      <c r="K47" s="69">
        <f t="shared" ref="K47:K48" si="27">(N47+Q47)/D47</f>
        <v>0.39651079597296535</v>
      </c>
      <c r="L47" s="22">
        <v>154</v>
      </c>
      <c r="M47" s="53">
        <f>(N47/D47)*100%</f>
        <v>0.17215746786859301</v>
      </c>
      <c r="N47" s="48">
        <v>1.2911810090144475</v>
      </c>
      <c r="O47" s="23">
        <v>3</v>
      </c>
      <c r="P47" s="53">
        <f t="shared" ref="P47:P48" si="28">Q47/D47</f>
        <v>0.22435332810437239</v>
      </c>
      <c r="Q47" s="48">
        <v>1.6826499607827929</v>
      </c>
      <c r="R47" s="50">
        <f t="shared" ref="R47:R48" si="29">F47-(Q47+N47)</f>
        <v>-1.3938309697972402</v>
      </c>
    </row>
    <row r="48" spans="1:18" ht="19.5" customHeight="1" thickBot="1" x14ac:dyDescent="0.35">
      <c r="A48" s="100"/>
      <c r="B48" s="24" t="s">
        <v>17</v>
      </c>
      <c r="C48" s="103"/>
      <c r="D48" s="58">
        <v>7.5</v>
      </c>
      <c r="E48" s="64">
        <v>9.2799999999999994</v>
      </c>
      <c r="F48" s="58">
        <f t="shared" si="26"/>
        <v>-1.7799999999999994</v>
      </c>
      <c r="G48" s="26">
        <v>48</v>
      </c>
      <c r="H48" s="25">
        <v>696</v>
      </c>
      <c r="I48" s="16">
        <f>(D48*3600)/G48</f>
        <v>562.5</v>
      </c>
      <c r="J48" s="16">
        <f>I48-H48</f>
        <v>-133.5</v>
      </c>
      <c r="K48" s="69">
        <f t="shared" si="27"/>
        <v>0.22946358955347979</v>
      </c>
      <c r="L48" s="27">
        <v>125</v>
      </c>
      <c r="M48" s="53">
        <f>(N48/D48)*100%</f>
        <v>0.15590330742906641</v>
      </c>
      <c r="N48" s="62">
        <v>1.169274805717998</v>
      </c>
      <c r="O48" s="28">
        <v>3</v>
      </c>
      <c r="P48" s="53">
        <f t="shared" si="28"/>
        <v>7.3560282124413387E-2</v>
      </c>
      <c r="Q48" s="48">
        <v>0.55170211593310037</v>
      </c>
      <c r="R48" s="50">
        <f t="shared" si="29"/>
        <v>-3.5009769216510978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15</v>
      </c>
      <c r="E49" s="59">
        <f>SUM(E46:E48)</f>
        <v>15.2</v>
      </c>
      <c r="F49" s="59">
        <f>SUM(F46:F48)</f>
        <v>-0.19999999999999929</v>
      </c>
      <c r="G49" s="31"/>
      <c r="H49" s="30">
        <f>SUM(H46:H48)</f>
        <v>1140</v>
      </c>
      <c r="I49" s="32">
        <f>SUM(I46:I48)</f>
        <v>1125</v>
      </c>
      <c r="J49" s="32">
        <f>SUM(J46:J48)</f>
        <v>-15</v>
      </c>
      <c r="K49" s="33" t="e">
        <f>AVERAGE(K46:K48)</f>
        <v>#DIV/0!</v>
      </c>
      <c r="L49" s="34">
        <f>SUM(L46:L48)</f>
        <v>279</v>
      </c>
      <c r="M49" s="52"/>
      <c r="N49" s="56">
        <f>SUM(N46:N48)</f>
        <v>2.4604558147324456</v>
      </c>
      <c r="O49" s="35">
        <f>SUM(O46:O48)</f>
        <v>6</v>
      </c>
      <c r="P49" s="54" t="e">
        <f>AVERAGE(P46:P48)</f>
        <v>#DIV/0!</v>
      </c>
      <c r="Q49" s="56">
        <f>SUM(Q46:Q48)</f>
        <v>2.2343520767158935</v>
      </c>
      <c r="R49" s="56">
        <f>SUM(R46:R48)</f>
        <v>-4.8948078914483375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>
        <v>1.5333092940515942</v>
      </c>
      <c r="E52" s="49">
        <v>7.9118333333333331</v>
      </c>
      <c r="F52" s="58">
        <f t="shared" ref="F52:F53" si="32">D52-E52</f>
        <v>-6.3785240392817393</v>
      </c>
      <c r="G52" s="15">
        <v>384.9</v>
      </c>
      <c r="H52" s="20">
        <v>74</v>
      </c>
      <c r="I52" s="16">
        <f>(D52*3600)/G52</f>
        <v>14.341162532049205</v>
      </c>
      <c r="J52" s="16">
        <f>I52-H52</f>
        <v>-59.658837467950796</v>
      </c>
      <c r="K52" s="69">
        <f t="shared" ref="K52:K53" si="33">(N52+Q52)/D52</f>
        <v>0</v>
      </c>
      <c r="L52" s="22">
        <v>0</v>
      </c>
      <c r="M52" s="53">
        <f>(N52/D52)*100%</f>
        <v>0</v>
      </c>
      <c r="N52" s="48">
        <v>0</v>
      </c>
      <c r="O52" s="23">
        <v>0</v>
      </c>
      <c r="P52" s="53">
        <f t="shared" ref="P52:P53" si="34">Q52/D52</f>
        <v>0</v>
      </c>
      <c r="Q52" s="48">
        <v>0</v>
      </c>
      <c r="R52" s="50">
        <f t="shared" ref="R52:R53" si="35">F52-(Q52+N52)</f>
        <v>-6.3785240392817393</v>
      </c>
    </row>
    <row r="53" spans="1:18" ht="19.5" customHeight="1" thickBot="1" x14ac:dyDescent="0.35">
      <c r="A53" s="100"/>
      <c r="B53" s="24" t="s">
        <v>17</v>
      </c>
      <c r="C53" s="103"/>
      <c r="D53" s="58">
        <v>0</v>
      </c>
      <c r="E53" s="64">
        <v>0</v>
      </c>
      <c r="F53" s="58">
        <f t="shared" si="32"/>
        <v>0</v>
      </c>
      <c r="G53" s="15">
        <v>384.9</v>
      </c>
      <c r="H53" s="25">
        <v>0</v>
      </c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4"/>
        <v>#DIV/0!</v>
      </c>
      <c r="Q53" s="48">
        <v>0</v>
      </c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1.5333092940515942</v>
      </c>
      <c r="E54" s="59">
        <f>SUM(E51:E53)</f>
        <v>7.9118333333333331</v>
      </c>
      <c r="F54" s="59">
        <f>SUM(F51:F53)</f>
        <v>-6.3785240392817393</v>
      </c>
      <c r="G54" s="31"/>
      <c r="H54" s="30">
        <f>SUM(H51:H53)</f>
        <v>74</v>
      </c>
      <c r="I54" s="32">
        <f>SUM(I51:I53)</f>
        <v>14.341162532049205</v>
      </c>
      <c r="J54" s="32">
        <f>SUM(J51:J53)</f>
        <v>-59.658837467950796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-6.3785240392817393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workbookViewId="0">
      <selection activeCell="F6" sqref="F6:F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workbookViewId="0">
      <selection activeCell="F6" sqref="F6:F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workbookViewId="0">
      <selection activeCell="J9" sqref="J9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2023-04-21T13:16:59Z</dcterms:modified>
</cp:coreProperties>
</file>