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itHub\chem-124\labs\5\"/>
    </mc:Choice>
  </mc:AlternateContent>
  <bookViews>
    <workbookView xWindow="0" yWindow="0" windowWidth="20880" windowHeight="9210" activeTab="1"/>
  </bookViews>
  <sheets>
    <sheet name="Boyle's Law" sheetId="1" r:id="rId1"/>
    <sheet name="Charles' Law" sheetId="3" r:id="rId2"/>
  </sheets>
  <definedNames>
    <definedName name="_xlnm._FilterDatabase" localSheetId="0" hidden="1">'Boyle''s Law'!$D$1:$G$11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H3" i="3"/>
  <c r="H4" i="3"/>
  <c r="H5" i="3"/>
  <c r="H6" i="3"/>
  <c r="H2" i="3"/>
  <c r="B5" i="1"/>
  <c r="B4" i="1"/>
  <c r="B3" i="1"/>
  <c r="B2" i="1"/>
</calcChain>
</file>

<file path=xl/sharedStrings.xml><?xml version="1.0" encoding="utf-8"?>
<sst xmlns="http://schemas.openxmlformats.org/spreadsheetml/2006/main" count="13" uniqueCount="12">
  <si>
    <t>1/Volume (L^(-1))</t>
  </si>
  <si>
    <t>Pressure (atm)</t>
  </si>
  <si>
    <t>Reading #</t>
  </si>
  <si>
    <t>P_ambient (atm)</t>
  </si>
  <si>
    <r>
      <t>Temperature (</t>
    </r>
    <r>
      <rPr>
        <sz val="11"/>
        <color theme="1"/>
        <rFont val="Calibri"/>
        <family val="2"/>
      </rPr>
      <t>°C)</t>
    </r>
  </si>
  <si>
    <t xml:space="preserve">Average temperature (C) </t>
  </si>
  <si>
    <t xml:space="preserve">Average temperature (K) </t>
  </si>
  <si>
    <t>Average Volume (L^-1)</t>
  </si>
  <si>
    <t>Average Volume (L)</t>
  </si>
  <si>
    <t xml:space="preserve">Temperature (C) </t>
  </si>
  <si>
    <t>Pressure (mmHg)</t>
  </si>
  <si>
    <t xml:space="preserve">Temperature (K)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</si>
</sst>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(L^-1) vs </a:t>
            </a:r>
            <a:r>
              <a:rPr lang="en-US"/>
              <a:t>Pressure (atm)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'Boyle''s Law'!$F$1</c:f>
              <c:strCache>
                <c:ptCount val="1"/>
                <c:pt idx="0">
                  <c:v>Pressure (atm)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'Boyle''s Law'!$E$2:$E$11</c:f>
              <c:numCache>
                <c:formatCode>General</c:formatCode>
                <c:ptCount val="10"/>
                <c:pt idx="0">
                  <c:v>15.4</c:v>
                </c:pt>
                <c:pt idx="1">
                  <c:v>16.7</c:v>
                </c:pt>
                <c:pt idx="2">
                  <c:v>18.2</c:v>
                </c:pt>
                <c:pt idx="3">
                  <c:v>20</c:v>
                </c:pt>
                <c:pt idx="4">
                  <c:v>22.2</c:v>
                </c:pt>
                <c:pt idx="5">
                  <c:v>25.1</c:v>
                </c:pt>
                <c:pt idx="6">
                  <c:v>28.5</c:v>
                </c:pt>
                <c:pt idx="7">
                  <c:v>33.299999999999997</c:v>
                </c:pt>
                <c:pt idx="8">
                  <c:v>40.200000000000003</c:v>
                </c:pt>
                <c:pt idx="9">
                  <c:v>49.8</c:v>
                </c:pt>
              </c:numCache>
            </c:numRef>
          </c:xVal>
          <c:yVal>
            <c:numRef>
              <c:f>'Boyle''s Law'!$F$2:$F$11</c:f>
              <c:numCache>
                <c:formatCode>General</c:formatCode>
                <c:ptCount val="10"/>
                <c:pt idx="0">
                  <c:v>-0.34499999999999997</c:v>
                </c:pt>
                <c:pt idx="1">
                  <c:v>-0.29599999999999999</c:v>
                </c:pt>
                <c:pt idx="2">
                  <c:v>-0.246</c:v>
                </c:pt>
                <c:pt idx="3">
                  <c:v>-0.152</c:v>
                </c:pt>
                <c:pt idx="4">
                  <c:v>-9.8699999999999996E-2</c:v>
                </c:pt>
                <c:pt idx="5">
                  <c:v>0</c:v>
                </c:pt>
                <c:pt idx="6">
                  <c:v>0.14799999999999999</c:v>
                </c:pt>
                <c:pt idx="7">
                  <c:v>0.34499999999999997</c:v>
                </c:pt>
                <c:pt idx="8">
                  <c:v>0.64800000000000002</c:v>
                </c:pt>
                <c:pt idx="9">
                  <c:v>0.96199999999999997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1216368"/>
        <c:axId val="-1051217456"/>
      </c:scatterChart>
      <c:valAx>
        <c:axId val="-1051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17456"/>
        <c:crosses val="autoZero"/>
        <c:crossBetween val="midCat"/>
      </c:valAx>
      <c:valAx>
        <c:axId val="-10512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Temperature (K) vs Pressure (atm)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'Charles'' Law'!$H$2:$H$6</c:f>
              <c:numCache>
                <c:formatCode>General</c:formatCode>
                <c:ptCount val="5"/>
                <c:pt idx="0">
                  <c:v>279.75</c:v>
                </c:pt>
                <c:pt idx="1">
                  <c:v>287.34999999999997</c:v>
                </c:pt>
                <c:pt idx="2">
                  <c:v>296.14999999999998</c:v>
                </c:pt>
                <c:pt idx="3">
                  <c:v>313.25</c:v>
                </c:pt>
                <c:pt idx="4">
                  <c:v>326.54999999999995</c:v>
                </c:pt>
              </c:numCache>
            </c:numRef>
          </c:xVal>
          <c:yVal>
            <c:numRef>
              <c:f>'Charles'' Law'!$G$2:$G$6</c:f>
              <c:numCache>
                <c:formatCode>General</c:formatCode>
                <c:ptCount val="5"/>
                <c:pt idx="0">
                  <c:v>1.0601052631578947</c:v>
                </c:pt>
                <c:pt idx="1">
                  <c:v>1.0837894736842104</c:v>
                </c:pt>
                <c:pt idx="2">
                  <c:v>1.1245789473684211</c:v>
                </c:pt>
                <c:pt idx="3">
                  <c:v>1.1758947368421053</c:v>
                </c:pt>
                <c:pt idx="4">
                  <c:v>1.2561578947368421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902368"/>
        <c:axId val="-1206907808"/>
      </c:scatterChart>
      <c:valAx>
        <c:axId val="-12069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907808"/>
        <c:crosses val="autoZero"/>
        <c:crossBetween val="midCat"/>
      </c:valAx>
      <c:valAx>
        <c:axId val="-1206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9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13</xdr:row>
      <xdr:rowOff>0</xdr:rowOff>
    </xdr:from>
    <xdr:to>
      <xdr:col>8</xdr:col>
      <xdr:colOff>4762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8</xdr:row>
      <xdr:rowOff>95250</xdr:rowOff>
    </xdr:from>
    <xdr:to>
      <xdr:col>10</xdr:col>
      <xdr:colOff>376237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" sqref="B1"/>
    </sheetView>
  </sheetViews>
  <sheetFormatPr defaultRowHeight="15" x14ac:dyDescent="0.25"/>
  <cols>
    <col min="1" max="1" width="23.85546875" bestFit="1" customWidth="1"/>
    <col min="2" max="2" width="7" style="1" bestFit="1" customWidth="1"/>
    <col min="3" max="3" width="8.42578125" customWidth="1"/>
    <col min="4" max="4" width="11.85546875" bestFit="1" customWidth="1"/>
    <col min="5" max="5" width="19.140625" bestFit="1" customWidth="1"/>
    <col min="6" max="6" width="16.42578125" bestFit="1" customWidth="1"/>
    <col min="7" max="7" width="18.7109375" bestFit="1" customWidth="1"/>
  </cols>
  <sheetData>
    <row r="1" spans="1:7" x14ac:dyDescent="0.25">
      <c r="A1" t="s">
        <v>3</v>
      </c>
      <c r="B1" s="1">
        <v>0.99299999999999999</v>
      </c>
      <c r="D1" t="s">
        <v>2</v>
      </c>
      <c r="E1" s="1" t="s">
        <v>0</v>
      </c>
      <c r="F1" t="s">
        <v>1</v>
      </c>
      <c r="G1" t="s">
        <v>4</v>
      </c>
    </row>
    <row r="2" spans="1:7" x14ac:dyDescent="0.25">
      <c r="A2" t="s">
        <v>5</v>
      </c>
      <c r="B2" s="1">
        <f>AVERAGE(G:G)</f>
        <v>23.170000000000005</v>
      </c>
      <c r="D2">
        <v>10</v>
      </c>
      <c r="E2" s="1">
        <v>15.4</v>
      </c>
      <c r="F2">
        <v>-0.34499999999999997</v>
      </c>
      <c r="G2">
        <v>23.3</v>
      </c>
    </row>
    <row r="3" spans="1:7" x14ac:dyDescent="0.25">
      <c r="A3" t="s">
        <v>6</v>
      </c>
      <c r="B3" s="1">
        <f>B2+273.15</f>
        <v>296.32</v>
      </c>
      <c r="D3">
        <v>9</v>
      </c>
      <c r="E3" s="1">
        <v>16.7</v>
      </c>
      <c r="F3">
        <v>-0.29599999999999999</v>
      </c>
      <c r="G3">
        <v>23.3</v>
      </c>
    </row>
    <row r="4" spans="1:7" x14ac:dyDescent="0.25">
      <c r="A4" t="s">
        <v>7</v>
      </c>
      <c r="B4" s="1">
        <f>AVERAGE(E:E)</f>
        <v>26.939999999999998</v>
      </c>
      <c r="D4">
        <v>8</v>
      </c>
      <c r="E4" s="1">
        <v>18.2</v>
      </c>
      <c r="F4">
        <v>-0.246</v>
      </c>
      <c r="G4">
        <v>23.3</v>
      </c>
    </row>
    <row r="5" spans="1:7" x14ac:dyDescent="0.25">
      <c r="A5" t="s">
        <v>8</v>
      </c>
      <c r="B5" s="1">
        <f>B4^-1</f>
        <v>3.7119524870081667E-2</v>
      </c>
      <c r="D5">
        <v>7</v>
      </c>
      <c r="E5" s="1">
        <v>20</v>
      </c>
      <c r="F5">
        <v>-0.152</v>
      </c>
      <c r="G5">
        <v>23.2</v>
      </c>
    </row>
    <row r="6" spans="1:7" x14ac:dyDescent="0.25">
      <c r="D6">
        <v>6</v>
      </c>
      <c r="E6" s="1">
        <v>22.2</v>
      </c>
      <c r="F6">
        <v>-9.8699999999999996E-2</v>
      </c>
      <c r="G6">
        <v>23.2</v>
      </c>
    </row>
    <row r="7" spans="1:7" x14ac:dyDescent="0.25">
      <c r="D7">
        <v>1</v>
      </c>
      <c r="E7" s="1">
        <v>25.1</v>
      </c>
      <c r="F7">
        <v>0</v>
      </c>
      <c r="G7">
        <v>23.3</v>
      </c>
    </row>
    <row r="8" spans="1:7" x14ac:dyDescent="0.25">
      <c r="D8">
        <v>5</v>
      </c>
      <c r="E8" s="1">
        <v>28.5</v>
      </c>
      <c r="F8">
        <v>0.14799999999999999</v>
      </c>
      <c r="G8">
        <v>22.9</v>
      </c>
    </row>
    <row r="9" spans="1:7" x14ac:dyDescent="0.25">
      <c r="D9">
        <v>4</v>
      </c>
      <c r="E9" s="1">
        <v>33.299999999999997</v>
      </c>
      <c r="F9">
        <v>0.34499999999999997</v>
      </c>
      <c r="G9">
        <v>22.9</v>
      </c>
    </row>
    <row r="10" spans="1:7" x14ac:dyDescent="0.25">
      <c r="D10">
        <v>3</v>
      </c>
      <c r="E10" s="1">
        <v>40.200000000000003</v>
      </c>
      <c r="F10">
        <v>0.64800000000000002</v>
      </c>
      <c r="G10">
        <v>23</v>
      </c>
    </row>
    <row r="11" spans="1:7" x14ac:dyDescent="0.25">
      <c r="D11">
        <v>2</v>
      </c>
      <c r="E11" s="1">
        <v>49.8</v>
      </c>
      <c r="F11">
        <v>0.96199999999999997</v>
      </c>
      <c r="G11">
        <v>23.3</v>
      </c>
    </row>
  </sheetData>
  <autoFilter ref="D1:G11">
    <sortState ref="D2:G11">
      <sortCondition ref="E1:E11"/>
    </sortState>
  </autoFilter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6"/>
  <sheetViews>
    <sheetView tabSelected="1" topLeftCell="C1" workbookViewId="0">
      <selection activeCell="T14" sqref="T14"/>
    </sheetView>
  </sheetViews>
  <sheetFormatPr defaultRowHeight="15" x14ac:dyDescent="0.25"/>
  <cols>
    <col min="3" max="3" width="9.140625" customWidth="1"/>
    <col min="4" max="4" width="8.28515625" customWidth="1"/>
    <col min="5" max="5" width="16.42578125" bestFit="1" customWidth="1"/>
    <col min="6" max="6" width="16.140625" bestFit="1" customWidth="1"/>
    <col min="7" max="7" width="14.140625" bestFit="1" customWidth="1"/>
    <col min="8" max="8" width="16.140625" bestFit="1" customWidth="1"/>
  </cols>
  <sheetData>
    <row r="1" spans="5:8" x14ac:dyDescent="0.25">
      <c r="E1" t="s">
        <v>10</v>
      </c>
      <c r="F1" t="s">
        <v>9</v>
      </c>
      <c r="G1" t="s">
        <v>1</v>
      </c>
      <c r="H1" t="s">
        <v>11</v>
      </c>
    </row>
    <row r="2" spans="5:8" x14ac:dyDescent="0.25">
      <c r="E2">
        <v>51</v>
      </c>
      <c r="F2">
        <v>6.6</v>
      </c>
      <c r="G2">
        <f>(E2/760)+'Boyle''s Law'!$B$1</f>
        <v>1.0601052631578947</v>
      </c>
      <c r="H2">
        <f>F2+273.15</f>
        <v>279.75</v>
      </c>
    </row>
    <row r="3" spans="5:8" x14ac:dyDescent="0.25">
      <c r="E3">
        <v>69</v>
      </c>
      <c r="F3">
        <v>14.2</v>
      </c>
      <c r="G3">
        <f>(E3/760)+'Boyle''s Law'!$B$1</f>
        <v>1.0837894736842104</v>
      </c>
      <c r="H3">
        <f t="shared" ref="H3:H6" si="0">F3+273.15</f>
        <v>287.34999999999997</v>
      </c>
    </row>
    <row r="4" spans="5:8" x14ac:dyDescent="0.25">
      <c r="E4">
        <v>100</v>
      </c>
      <c r="F4">
        <v>23</v>
      </c>
      <c r="G4">
        <f>(E4/760)+'Boyle''s Law'!$B$1</f>
        <v>1.1245789473684211</v>
      </c>
      <c r="H4">
        <f t="shared" si="0"/>
        <v>296.14999999999998</v>
      </c>
    </row>
    <row r="5" spans="5:8" x14ac:dyDescent="0.25">
      <c r="E5">
        <v>139</v>
      </c>
      <c r="F5">
        <v>40.1</v>
      </c>
      <c r="G5">
        <f>(E5/760)+'Boyle''s Law'!$B$1</f>
        <v>1.1758947368421053</v>
      </c>
      <c r="H5">
        <f t="shared" si="0"/>
        <v>313.25</v>
      </c>
    </row>
    <row r="6" spans="5:8" x14ac:dyDescent="0.25">
      <c r="E6">
        <v>200</v>
      </c>
      <c r="F6">
        <v>53.4</v>
      </c>
      <c r="G6">
        <f>(E6/760)+'Boyle''s Law'!$B$1</f>
        <v>1.2561578947368421</v>
      </c>
      <c r="H6">
        <f t="shared" si="0"/>
        <v>326.54999999999995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Boyle's Law</vt:lpstr>
      <vt:lpstr>Charles' Law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henryfbp</dc:creator>
  <cp:lastModifiedBy>henryfbp</cp:lastModifiedBy>
  <dcterms:created xsi:type="dcterms:W3CDTF">2019-03-24T18:47:19Z</dcterms:created>
  <dcterms:modified xsi:type="dcterms:W3CDTF">2019-03-24T21:31:00Z</dcterms:modified>
</cp:coreProperties>
</file>