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13_ncr:1_{72F6A7A8-8514-47A8-96DC-5035D95696DF}" xr6:coauthVersionLast="47" xr6:coauthVersionMax="47" xr10:uidLastSave="{00000000-0000-0000-0000-000000000000}"/>
  <bookViews>
    <workbookView xWindow="-110" yWindow="-110" windowWidth="21820" windowHeight="13900" xr2:uid="{3AB78F7E-06BB-4CFD-86B5-D25ADBAC9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M21" i="1"/>
  <c r="F21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K3" i="1"/>
  <c r="H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N21" i="1" l="1"/>
  <c r="I21" i="1" s="1"/>
  <c r="L21" i="1"/>
  <c r="D21" i="1" s="1"/>
  <c r="K21" i="1"/>
  <c r="B21" i="1" s="1"/>
</calcChain>
</file>

<file path=xl/sharedStrings.xml><?xml version="1.0" encoding="utf-8"?>
<sst xmlns="http://schemas.openxmlformats.org/spreadsheetml/2006/main" count="36" uniqueCount="32">
  <si>
    <t>testcase</t>
    <phoneticPr fontId="1" type="noConversion"/>
  </si>
  <si>
    <t>array_test1</t>
    <phoneticPr fontId="1" type="noConversion"/>
  </si>
  <si>
    <t>array_test2</t>
    <phoneticPr fontId="1" type="noConversion"/>
  </si>
  <si>
    <t>一级预测器</t>
    <phoneticPr fontId="1" type="noConversion"/>
  </si>
  <si>
    <t>二级预测器</t>
    <phoneticPr fontId="1" type="noConversion"/>
  </si>
  <si>
    <t>cycle</t>
    <phoneticPr fontId="1" type="noConversion"/>
  </si>
  <si>
    <t>accurarcy</t>
    <phoneticPr fontId="1" type="noConversion"/>
  </si>
  <si>
    <t>basicopt1</t>
    <phoneticPr fontId="1" type="noConversion"/>
  </si>
  <si>
    <t>bulgarian</t>
    <phoneticPr fontId="1" type="noConversion"/>
  </si>
  <si>
    <t>expr</t>
    <phoneticPr fontId="1" type="noConversion"/>
  </si>
  <si>
    <t>gcd</t>
    <phoneticPr fontId="1" type="noConversion"/>
  </si>
  <si>
    <t>hanoi</t>
  </si>
  <si>
    <t>lvalue2</t>
    <phoneticPr fontId="1" type="noConversion"/>
  </si>
  <si>
    <t>magic</t>
    <phoneticPr fontId="1" type="noConversion"/>
  </si>
  <si>
    <t>manyarguments</t>
    <phoneticPr fontId="1" type="noConversion"/>
  </si>
  <si>
    <t>multiarray</t>
    <phoneticPr fontId="1" type="noConversion"/>
  </si>
  <si>
    <t>naive</t>
    <phoneticPr fontId="1" type="noConversion"/>
  </si>
  <si>
    <t>pi</t>
    <phoneticPr fontId="1" type="noConversion"/>
  </si>
  <si>
    <t>qsort</t>
    <phoneticPr fontId="1" type="noConversion"/>
  </si>
  <si>
    <t>queens</t>
    <phoneticPr fontId="1" type="noConversion"/>
  </si>
  <si>
    <t>statement_test</t>
    <phoneticPr fontId="1" type="noConversion"/>
  </si>
  <si>
    <t>superloop</t>
    <phoneticPr fontId="1" type="noConversion"/>
  </si>
  <si>
    <t>tak</t>
    <phoneticPr fontId="1" type="noConversion"/>
  </si>
  <si>
    <t>默认预测器</t>
    <phoneticPr fontId="1" type="noConversion"/>
  </si>
  <si>
    <t>加权公式w=default_cycle^(1/4)-2</t>
    <phoneticPr fontId="1" type="noConversion"/>
  </si>
  <si>
    <t>加权w</t>
    <phoneticPr fontId="1" type="noConversion"/>
  </si>
  <si>
    <t>w*p0</t>
    <phoneticPr fontId="1" type="noConversion"/>
  </si>
  <si>
    <t>w*p1</t>
    <phoneticPr fontId="1" type="noConversion"/>
  </si>
  <si>
    <t>w*p2</t>
    <phoneticPr fontId="1" type="noConversion"/>
  </si>
  <si>
    <t>Weighted Average Accuracy</t>
    <phoneticPr fontId="1" type="noConversion"/>
  </si>
  <si>
    <t>w*px</t>
    <phoneticPr fontId="1" type="noConversion"/>
  </si>
  <si>
    <t>某助教预测准确率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</si>
</sst>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7E03-1C18-4D6B-928F-3DD239769968}">
  <dimension ref="A1:P22"/>
  <sheetViews>
    <sheetView tabSelected="1" zoomScale="92" workbookViewId="0">
      <selection activeCell="P6" sqref="P6"/>
    </sheetView>
  </sheetViews>
  <sheetFormatPr defaultRowHeight="14" x14ac:dyDescent="0.3"/>
  <cols>
    <col min="1" max="1" width="16.4140625" customWidth="1"/>
    <col min="2" max="2" width="10.6640625" customWidth="1"/>
    <col min="3" max="3" width="9.4140625" customWidth="1"/>
    <col min="4" max="4" width="10" customWidth="1"/>
    <col min="5" max="5" width="10.9140625" customWidth="1"/>
    <col min="6" max="6" width="10.5" customWidth="1"/>
    <col min="7" max="7" width="11.1640625" customWidth="1"/>
    <col min="8" max="8" width="13.1640625" customWidth="1"/>
    <col min="9" max="9" width="18.25" customWidth="1"/>
    <col min="11" max="11" width="9.9140625" customWidth="1"/>
    <col min="12" max="12" width="10.5" customWidth="1"/>
    <col min="13" max="13" width="9.5" bestFit="1" customWidth="1"/>
    <col min="14" max="14" width="9.6640625" customWidth="1"/>
  </cols>
  <sheetData>
    <row r="1" spans="1:16" x14ac:dyDescent="0.3">
      <c r="A1" s="4" t="s">
        <v>0</v>
      </c>
      <c r="B1" s="4" t="s">
        <v>23</v>
      </c>
      <c r="C1" s="4"/>
      <c r="D1" s="4" t="s">
        <v>3</v>
      </c>
      <c r="E1" s="4"/>
      <c r="F1" s="4" t="s">
        <v>4</v>
      </c>
      <c r="G1" s="4"/>
      <c r="H1" s="4" t="s">
        <v>25</v>
      </c>
      <c r="I1" s="4" t="s">
        <v>31</v>
      </c>
    </row>
    <row r="2" spans="1:16" x14ac:dyDescent="0.3">
      <c r="A2" s="4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4"/>
      <c r="I2" s="4"/>
      <c r="K2" s="1" t="s">
        <v>26</v>
      </c>
      <c r="L2" s="1" t="s">
        <v>27</v>
      </c>
      <c r="M2" s="1" t="s">
        <v>28</v>
      </c>
      <c r="N2" s="1" t="s">
        <v>30</v>
      </c>
      <c r="O2" s="1"/>
      <c r="P2" s="1"/>
    </row>
    <row r="3" spans="1:16" x14ac:dyDescent="0.3">
      <c r="A3" s="1" t="s">
        <v>1</v>
      </c>
      <c r="B3" s="1">
        <v>314</v>
      </c>
      <c r="C3" s="3">
        <v>0.45454499999999998</v>
      </c>
      <c r="D3" s="1">
        <v>302</v>
      </c>
      <c r="E3" s="3">
        <v>0.54545500000000002</v>
      </c>
      <c r="F3" s="1">
        <v>304</v>
      </c>
      <c r="G3" s="10">
        <v>0.45454499999999998</v>
      </c>
      <c r="H3" s="8">
        <f>POWER(B3,1/4) - 2</f>
        <v>2.2095183984239037</v>
      </c>
      <c r="I3" s="3">
        <v>0.54549999999999998</v>
      </c>
      <c r="K3" s="2">
        <f>H3*C3</f>
        <v>1.0043255404115932</v>
      </c>
      <c r="L3" s="2">
        <f>H3*E3</f>
        <v>1.2051928580123106</v>
      </c>
      <c r="M3" s="2">
        <f>H3*G3</f>
        <v>1.0043255404115932</v>
      </c>
      <c r="N3">
        <f>H3*I3</f>
        <v>1.2052922863402395</v>
      </c>
      <c r="P3" s="2"/>
    </row>
    <row r="4" spans="1:16" x14ac:dyDescent="0.3">
      <c r="A4" s="1" t="s">
        <v>2</v>
      </c>
      <c r="B4" s="1">
        <v>358</v>
      </c>
      <c r="C4" s="6">
        <v>0.5</v>
      </c>
      <c r="D4" s="1">
        <v>358</v>
      </c>
      <c r="E4" s="3">
        <v>0.57692299999999996</v>
      </c>
      <c r="F4" s="1">
        <v>356</v>
      </c>
      <c r="G4" s="10">
        <v>0.42307699999999998</v>
      </c>
      <c r="H4" s="8">
        <f t="shared" ref="H4:H20" si="0">POWER(B4,1/4) - 2</f>
        <v>2.3498147004699526</v>
      </c>
      <c r="I4" s="3">
        <v>0.5</v>
      </c>
      <c r="K4" s="2">
        <f>H4*C4</f>
        <v>1.1749073502349763</v>
      </c>
      <c r="L4" s="2">
        <f>H4*E4</f>
        <v>1.3556621464392264</v>
      </c>
      <c r="M4" s="2">
        <f>H4*G4</f>
        <v>0.99415255403072611</v>
      </c>
      <c r="N4">
        <f t="shared" ref="N4:N20" si="1">H4*I4</f>
        <v>1.1749073502349763</v>
      </c>
      <c r="P4" s="2"/>
    </row>
    <row r="5" spans="1:16" x14ac:dyDescent="0.3">
      <c r="A5" s="1" t="s">
        <v>7</v>
      </c>
      <c r="B5" s="1">
        <v>1035678</v>
      </c>
      <c r="C5" s="3">
        <v>0.41022599999999998</v>
      </c>
      <c r="D5" s="1">
        <v>819305</v>
      </c>
      <c r="E5" s="3">
        <v>0.82403499999999996</v>
      </c>
      <c r="F5" s="1">
        <v>768606</v>
      </c>
      <c r="G5" s="10">
        <v>0.92225699999999999</v>
      </c>
      <c r="H5" s="8">
        <f t="shared" si="0"/>
        <v>29.901138878368403</v>
      </c>
      <c r="I5" s="3">
        <v>0.98640000000000005</v>
      </c>
      <c r="K5" s="2">
        <f>H5*C5</f>
        <v>12.266224597517557</v>
      </c>
      <c r="L5" s="2">
        <f>H5*E5</f>
        <v>24.639584975636307</v>
      </c>
      <c r="M5" s="2">
        <f>H5*G5</f>
        <v>27.576534638547407</v>
      </c>
      <c r="N5">
        <f t="shared" si="1"/>
        <v>29.494483389622594</v>
      </c>
      <c r="P5" s="2"/>
    </row>
    <row r="6" spans="1:16" x14ac:dyDescent="0.3">
      <c r="A6" s="1" t="s">
        <v>8</v>
      </c>
      <c r="B6" s="1">
        <v>755442</v>
      </c>
      <c r="C6" s="3">
        <v>0.49360100000000001</v>
      </c>
      <c r="D6" s="1">
        <v>661627</v>
      </c>
      <c r="E6" s="3">
        <v>0.90057799999999999</v>
      </c>
      <c r="F6" s="1">
        <v>660891</v>
      </c>
      <c r="G6" s="10">
        <v>0.903613</v>
      </c>
      <c r="H6" s="8">
        <f t="shared" si="0"/>
        <v>27.481547874124946</v>
      </c>
      <c r="I6" s="3">
        <v>0.90329999999999999</v>
      </c>
      <c r="K6" s="2">
        <f>H6*C6</f>
        <v>13.564919512215948</v>
      </c>
      <c r="L6" s="2">
        <f>H6*E6</f>
        <v>24.749277421383695</v>
      </c>
      <c r="M6" s="2">
        <f>H6*G6</f>
        <v>24.832683919181665</v>
      </c>
      <c r="N6">
        <f t="shared" si="1"/>
        <v>24.824082194697063</v>
      </c>
      <c r="P6" s="2"/>
    </row>
    <row r="7" spans="1:16" x14ac:dyDescent="0.3">
      <c r="A7" s="1" t="s">
        <v>9</v>
      </c>
      <c r="B7" s="1">
        <v>847</v>
      </c>
      <c r="C7" s="3">
        <v>0.62162200000000001</v>
      </c>
      <c r="D7" s="1">
        <v>70</v>
      </c>
      <c r="E7" s="3">
        <v>0.84684700000000002</v>
      </c>
      <c r="F7" s="1">
        <v>793</v>
      </c>
      <c r="G7" s="10">
        <v>0.76576599999999995</v>
      </c>
      <c r="H7" s="8">
        <f t="shared" si="0"/>
        <v>3.3947441479379261</v>
      </c>
      <c r="I7" s="3">
        <v>0.76580000000000004</v>
      </c>
      <c r="K7" s="2">
        <f>H7*C7</f>
        <v>2.1102476467294697</v>
      </c>
      <c r="L7" s="2">
        <f>H7*E7</f>
        <v>2.874828897448789</v>
      </c>
      <c r="M7" s="2">
        <f>H7*G7</f>
        <v>2.5995796471898336</v>
      </c>
      <c r="N7">
        <f t="shared" si="1"/>
        <v>2.5996950684908637</v>
      </c>
      <c r="P7" s="2"/>
    </row>
    <row r="8" spans="1:16" x14ac:dyDescent="0.3">
      <c r="A8" s="1" t="s">
        <v>10</v>
      </c>
      <c r="B8" s="1">
        <v>845</v>
      </c>
      <c r="C8" s="3">
        <v>0.375</v>
      </c>
      <c r="D8" s="1">
        <v>731</v>
      </c>
      <c r="E8" s="3">
        <v>0.67500000000000004</v>
      </c>
      <c r="F8" s="1">
        <v>724</v>
      </c>
      <c r="G8" s="10">
        <v>0.68333299999999997</v>
      </c>
      <c r="H8" s="8">
        <f t="shared" si="0"/>
        <v>3.3915567053956934</v>
      </c>
      <c r="I8" s="3">
        <v>0.63329999999999997</v>
      </c>
      <c r="K8" s="2">
        <f>H8*C8</f>
        <v>1.271833764523385</v>
      </c>
      <c r="L8" s="2">
        <f>H8*E8</f>
        <v>2.2893007761420932</v>
      </c>
      <c r="M8" s="2">
        <f>H8*G8</f>
        <v>2.3175626181681555</v>
      </c>
      <c r="N8">
        <f t="shared" si="1"/>
        <v>2.1478728615270928</v>
      </c>
      <c r="P8" s="2"/>
    </row>
    <row r="9" spans="1:16" x14ac:dyDescent="0.3">
      <c r="A9" s="1" t="s">
        <v>11</v>
      </c>
      <c r="B9" s="1">
        <v>389594</v>
      </c>
      <c r="C9" s="3">
        <v>0.50019999999999998</v>
      </c>
      <c r="D9" s="1">
        <v>383584</v>
      </c>
      <c r="E9" s="3">
        <v>0.61104400000000003</v>
      </c>
      <c r="F9" s="1">
        <v>366384</v>
      </c>
      <c r="G9" s="10">
        <v>0.80758399999999997</v>
      </c>
      <c r="H9" s="8">
        <f t="shared" si="0"/>
        <v>22.983487647735725</v>
      </c>
      <c r="I9" s="3">
        <v>0.97099999999999997</v>
      </c>
      <c r="K9" s="2">
        <f>H9*C9</f>
        <v>11.496340521397409</v>
      </c>
      <c r="L9" s="2">
        <f>H9*E9</f>
        <v>14.043922226223028</v>
      </c>
      <c r="M9" s="2">
        <f>H9*G9</f>
        <v>18.561096888509006</v>
      </c>
      <c r="N9">
        <f t="shared" si="1"/>
        <v>22.316966505951388</v>
      </c>
      <c r="P9" s="2"/>
    </row>
    <row r="10" spans="1:16" x14ac:dyDescent="0.3">
      <c r="A10" s="1" t="s">
        <v>12</v>
      </c>
      <c r="B10" s="1">
        <v>77</v>
      </c>
      <c r="C10" s="3">
        <v>0.33333299999999999</v>
      </c>
      <c r="D10" s="1">
        <v>71</v>
      </c>
      <c r="E10" s="3">
        <v>0.66666700000000001</v>
      </c>
      <c r="F10" s="1">
        <v>71</v>
      </c>
      <c r="G10" s="10">
        <v>0.66666700000000001</v>
      </c>
      <c r="H10" s="8">
        <f t="shared" si="0"/>
        <v>0.96225663766529923</v>
      </c>
      <c r="I10" s="3">
        <v>0.66669999999999996</v>
      </c>
      <c r="K10" s="2">
        <f>H10*C10</f>
        <v>0.32075189180288716</v>
      </c>
      <c r="L10" s="2">
        <f>H10*E10</f>
        <v>0.64150474586241202</v>
      </c>
      <c r="M10" s="2">
        <f>H10*G10</f>
        <v>0.64150474586241202</v>
      </c>
      <c r="N10">
        <f t="shared" si="1"/>
        <v>0.64153650033145493</v>
      </c>
      <c r="P10" s="2"/>
    </row>
    <row r="11" spans="1:16" x14ac:dyDescent="0.3">
      <c r="A11" s="1" t="s">
        <v>13</v>
      </c>
      <c r="B11" s="1">
        <v>1067824</v>
      </c>
      <c r="C11" s="3">
        <v>0.46856399999999998</v>
      </c>
      <c r="D11" s="1">
        <v>992664</v>
      </c>
      <c r="E11" s="3">
        <v>0.757857</v>
      </c>
      <c r="F11" s="1">
        <v>978564</v>
      </c>
      <c r="G11" s="10">
        <v>0.80105800000000005</v>
      </c>
      <c r="H11" s="8">
        <f t="shared" si="0"/>
        <v>30.145850411564702</v>
      </c>
      <c r="I11" s="3">
        <v>0.76270000000000004</v>
      </c>
      <c r="K11" s="2">
        <f>H11*C11</f>
        <v>14.125260252244402</v>
      </c>
      <c r="L11" s="2">
        <f>H11*E11</f>
        <v>22.84624375535719</v>
      </c>
      <c r="M11" s="2">
        <f>H11*G11</f>
        <v>24.148574638987199</v>
      </c>
      <c r="N11">
        <f t="shared" si="1"/>
        <v>22.9922401089004</v>
      </c>
      <c r="P11" s="2"/>
    </row>
    <row r="12" spans="1:16" x14ac:dyDescent="0.3">
      <c r="A12" s="1" t="s">
        <v>14</v>
      </c>
      <c r="B12" s="1">
        <v>103</v>
      </c>
      <c r="C12" s="6">
        <v>0.2</v>
      </c>
      <c r="D12" s="1">
        <v>91</v>
      </c>
      <c r="E12" s="6">
        <v>0.6</v>
      </c>
      <c r="F12" s="1">
        <v>83</v>
      </c>
      <c r="G12" s="11">
        <v>0.8</v>
      </c>
      <c r="H12" s="8">
        <f t="shared" si="0"/>
        <v>1.1857325005549697</v>
      </c>
      <c r="I12" s="3">
        <v>0.8</v>
      </c>
      <c r="K12" s="2">
        <f>H12*C12</f>
        <v>0.23714650011099395</v>
      </c>
      <c r="L12" s="2">
        <f>H12*E12</f>
        <v>0.71143950033298176</v>
      </c>
      <c r="M12" s="2">
        <f>H12*G12</f>
        <v>0.94858600044397579</v>
      </c>
      <c r="N12">
        <f t="shared" si="1"/>
        <v>0.94858600044397579</v>
      </c>
      <c r="P12" s="2"/>
    </row>
    <row r="13" spans="1:16" x14ac:dyDescent="0.3">
      <c r="A13" s="1" t="s">
        <v>15</v>
      </c>
      <c r="B13" s="1">
        <v>2965</v>
      </c>
      <c r="C13" s="3">
        <v>0.81481499999999996</v>
      </c>
      <c r="D13" s="1">
        <v>2970</v>
      </c>
      <c r="E13" s="3">
        <v>0.83333299999999999</v>
      </c>
      <c r="F13" s="1">
        <v>2989</v>
      </c>
      <c r="G13" s="10">
        <v>0.72222200000000003</v>
      </c>
      <c r="H13" s="8">
        <f t="shared" si="0"/>
        <v>5.37914721090777</v>
      </c>
      <c r="I13" s="3">
        <v>0.56789999999999996</v>
      </c>
      <c r="K13" s="2">
        <f>H13*C13</f>
        <v>4.3830098346558142</v>
      </c>
      <c r="L13" s="2">
        <f>H13*E13</f>
        <v>4.4826208827074048</v>
      </c>
      <c r="M13" s="2">
        <f>H13*G13</f>
        <v>3.8849384569562315</v>
      </c>
      <c r="N13">
        <f t="shared" si="1"/>
        <v>3.0548177010745223</v>
      </c>
      <c r="P13" s="2"/>
    </row>
    <row r="14" spans="1:16" x14ac:dyDescent="0.3">
      <c r="A14" s="1" t="s">
        <v>16</v>
      </c>
      <c r="B14" s="1">
        <v>39</v>
      </c>
      <c r="C14" s="6">
        <v>1</v>
      </c>
      <c r="D14" s="1">
        <v>39</v>
      </c>
      <c r="E14" s="6">
        <v>1</v>
      </c>
      <c r="F14" s="1">
        <v>39</v>
      </c>
      <c r="G14" s="11">
        <v>1</v>
      </c>
      <c r="H14" s="8">
        <f t="shared" si="0"/>
        <v>0.49899939943938332</v>
      </c>
      <c r="I14" s="6">
        <v>1</v>
      </c>
      <c r="K14" s="2">
        <f>H14*C14</f>
        <v>0.49899939943938332</v>
      </c>
      <c r="L14" s="2">
        <f>H14*E14</f>
        <v>0.49899939943938332</v>
      </c>
      <c r="M14" s="2">
        <f>H14*G14</f>
        <v>0.49899939943938332</v>
      </c>
      <c r="N14">
        <f t="shared" si="1"/>
        <v>0.49899939943938332</v>
      </c>
    </row>
    <row r="15" spans="1:16" x14ac:dyDescent="0.3">
      <c r="A15" s="1" t="s">
        <v>17</v>
      </c>
      <c r="B15" s="1">
        <v>183405098</v>
      </c>
      <c r="C15" s="3">
        <v>0.57729799999999998</v>
      </c>
      <c r="D15" s="1">
        <v>153845437</v>
      </c>
      <c r="E15" s="3">
        <v>0.82403199999999999</v>
      </c>
      <c r="F15" s="1">
        <v>151658749</v>
      </c>
      <c r="G15" s="10">
        <v>0.84159300000000004</v>
      </c>
      <c r="H15" s="8">
        <f t="shared" si="0"/>
        <v>114.37316629869369</v>
      </c>
      <c r="I15" s="3">
        <v>0.81489999999999996</v>
      </c>
      <c r="K15" s="2">
        <f>H15*C15</f>
        <v>66.027400157903273</v>
      </c>
      <c r="L15" s="2">
        <f>H15*E15</f>
        <v>94.247148971445156</v>
      </c>
      <c r="M15" s="2">
        <f>H15*G15</f>
        <v>96.255656144816527</v>
      </c>
      <c r="N15">
        <f t="shared" si="1"/>
        <v>93.202693216805486</v>
      </c>
      <c r="P15" s="2"/>
    </row>
    <row r="16" spans="1:16" x14ac:dyDescent="0.3">
      <c r="A16" s="1" t="s">
        <v>18</v>
      </c>
      <c r="B16" s="1">
        <v>2528889</v>
      </c>
      <c r="C16" s="3">
        <v>0.69993300000000003</v>
      </c>
      <c r="D16" s="1">
        <v>2382607</v>
      </c>
      <c r="E16" s="3">
        <v>0.88090199999999996</v>
      </c>
      <c r="F16" s="1">
        <v>2362557</v>
      </c>
      <c r="G16" s="10">
        <v>0.91233500000000001</v>
      </c>
      <c r="H16" s="8">
        <f t="shared" si="0"/>
        <v>37.877914863393052</v>
      </c>
      <c r="I16" s="3">
        <v>0.91700000000000004</v>
      </c>
      <c r="K16" s="2">
        <f>H16*C16</f>
        <v>26.512002584079291</v>
      </c>
      <c r="L16" s="2">
        <f>H16*E16</f>
        <v>33.366730958992662</v>
      </c>
      <c r="M16" s="2">
        <f>H16*G16</f>
        <v>34.557347456893702</v>
      </c>
      <c r="N16">
        <f t="shared" si="1"/>
        <v>34.734047929731432</v>
      </c>
      <c r="P16" s="2"/>
    </row>
    <row r="17" spans="1:16" x14ac:dyDescent="0.3">
      <c r="A17" s="1" t="s">
        <v>19</v>
      </c>
      <c r="B17" s="1">
        <v>1238079</v>
      </c>
      <c r="C17" s="3">
        <v>0.367784</v>
      </c>
      <c r="D17" s="1">
        <v>1123379</v>
      </c>
      <c r="E17" s="3">
        <v>0.71874800000000005</v>
      </c>
      <c r="F17" s="1">
        <v>1134400</v>
      </c>
      <c r="G17" s="10">
        <v>0.73311599999999999</v>
      </c>
      <c r="H17" s="8">
        <f t="shared" si="0"/>
        <v>31.357008015978458</v>
      </c>
      <c r="I17" s="3">
        <v>0.75609999999999999</v>
      </c>
      <c r="K17" s="2">
        <f>H17*C17</f>
        <v>11.532605836148621</v>
      </c>
      <c r="L17" s="2">
        <f>H17*E17</f>
        <v>22.537786797468488</v>
      </c>
      <c r="M17" s="2">
        <f>H17*G17</f>
        <v>22.988324288642062</v>
      </c>
      <c r="N17">
        <f t="shared" si="1"/>
        <v>23.709033760881312</v>
      </c>
      <c r="P17" s="2"/>
    </row>
    <row r="18" spans="1:16" x14ac:dyDescent="0.3">
      <c r="A18" s="1" t="s">
        <v>20</v>
      </c>
      <c r="B18" s="1">
        <v>1852</v>
      </c>
      <c r="C18" s="3">
        <v>0.405941</v>
      </c>
      <c r="D18" s="1">
        <v>1708</v>
      </c>
      <c r="E18" s="3">
        <v>0.60891099999999998</v>
      </c>
      <c r="F18" s="1">
        <v>1654</v>
      </c>
      <c r="G18" s="10">
        <v>0.66831700000000005</v>
      </c>
      <c r="H18" s="8">
        <f t="shared" si="0"/>
        <v>4.56009676626039</v>
      </c>
      <c r="I18" s="3">
        <v>0.62870000000000004</v>
      </c>
      <c r="K18" s="2">
        <f>H18*C18</f>
        <v>1.851130241392509</v>
      </c>
      <c r="L18" s="2">
        <f>H18*E18</f>
        <v>2.7766930820403801</v>
      </c>
      <c r="M18" s="2">
        <f>H18*G18</f>
        <v>3.0475901905368454</v>
      </c>
      <c r="N18">
        <f t="shared" si="1"/>
        <v>2.8669328369479072</v>
      </c>
      <c r="P18" s="2"/>
    </row>
    <row r="19" spans="1:16" x14ac:dyDescent="0.3">
      <c r="A19" s="1" t="s">
        <v>21</v>
      </c>
      <c r="B19" s="1">
        <v>1697868</v>
      </c>
      <c r="C19" s="3">
        <v>0.127054</v>
      </c>
      <c r="D19" s="1">
        <v>615903</v>
      </c>
      <c r="E19" s="3">
        <v>0.93823100000000004</v>
      </c>
      <c r="F19" s="1">
        <v>594073</v>
      </c>
      <c r="G19" s="10">
        <v>0.95193399999999995</v>
      </c>
      <c r="H19" s="8">
        <f t="shared" si="0"/>
        <v>34.097404890998888</v>
      </c>
      <c r="I19" s="3">
        <v>0.91849999999999998</v>
      </c>
      <c r="K19" s="2">
        <f>H19*C19</f>
        <v>4.332211681020973</v>
      </c>
      <c r="L19" s="2">
        <f>H19*E19</f>
        <v>31.991242288286777</v>
      </c>
      <c r="M19" s="2">
        <f>H19*G19</f>
        <v>32.458479027508133</v>
      </c>
      <c r="N19">
        <f t="shared" si="1"/>
        <v>31.318466392382479</v>
      </c>
      <c r="P19" s="2"/>
    </row>
    <row r="20" spans="1:16" x14ac:dyDescent="0.3">
      <c r="A20" s="1" t="s">
        <v>22</v>
      </c>
      <c r="B20" s="1">
        <v>3001267</v>
      </c>
      <c r="C20" s="3">
        <v>0.250004</v>
      </c>
      <c r="D20" s="1">
        <v>2960535</v>
      </c>
      <c r="E20" s="3">
        <v>0.73805600000000005</v>
      </c>
      <c r="F20" s="1">
        <v>2954617</v>
      </c>
      <c r="G20" s="10">
        <v>0.76876299999999997</v>
      </c>
      <c r="H20" s="8">
        <f t="shared" si="0"/>
        <v>39.622307965264376</v>
      </c>
      <c r="I20" s="3">
        <v>0.70340000000000003</v>
      </c>
      <c r="K20" s="2">
        <f>H20*C20</f>
        <v>9.9057354805479552</v>
      </c>
      <c r="L20" s="2">
        <f>H20*E20</f>
        <v>29.243482127611166</v>
      </c>
      <c r="M20" s="2">
        <f>H20*G20</f>
        <v>30.460164338300537</v>
      </c>
      <c r="N20">
        <f t="shared" si="1"/>
        <v>27.870331422766963</v>
      </c>
      <c r="P20" s="2"/>
    </row>
    <row r="21" spans="1:16" x14ac:dyDescent="0.3">
      <c r="A21" s="7" t="s">
        <v>29</v>
      </c>
      <c r="B21" s="5">
        <f>K21/H21</f>
        <v>0.46612620541320265</v>
      </c>
      <c r="C21" s="5"/>
      <c r="D21" s="5">
        <f>L21/H21</f>
        <v>0.80276770164561284</v>
      </c>
      <c r="E21" s="5"/>
      <c r="F21" s="12">
        <f>M21/H21</f>
        <v>0.83665079965949751</v>
      </c>
      <c r="G21" s="12"/>
      <c r="H21" s="9">
        <f>SUM(H3:H20)</f>
        <v>391.77169331317754</v>
      </c>
      <c r="I21" s="5">
        <f>N21/H21</f>
        <v>0.8310988018889055</v>
      </c>
      <c r="K21" s="2">
        <f>SUM(K3:K20)</f>
        <v>182.61505279237642</v>
      </c>
      <c r="L21" s="2">
        <f>SUM(L3:L20)</f>
        <v>314.50166181082943</v>
      </c>
      <c r="M21" s="2">
        <f>SUM(M3:M20)</f>
        <v>327.77610049442541</v>
      </c>
      <c r="N21">
        <f>SUM(N3:N20)</f>
        <v>325.60098492656959</v>
      </c>
    </row>
    <row r="22" spans="1:16" x14ac:dyDescent="0.3">
      <c r="A22" s="7"/>
      <c r="B22" s="4" t="s">
        <v>24</v>
      </c>
      <c r="C22" s="4"/>
      <c r="D22" s="4"/>
      <c r="E22" s="4"/>
      <c r="F22" s="4"/>
      <c r="G22" s="4"/>
      <c r="H22" s="9"/>
      <c r="I22" s="5"/>
    </row>
  </sheetData>
  <mergeCells count="13">
    <mergeCell ref="H1:H2"/>
    <mergeCell ref="H21:H22"/>
    <mergeCell ref="I1:I2"/>
    <mergeCell ref="I21:I22"/>
    <mergeCell ref="B1:C1"/>
    <mergeCell ref="B22:G22"/>
    <mergeCell ref="B21:C21"/>
    <mergeCell ref="F21:G21"/>
    <mergeCell ref="D1:E1"/>
    <mergeCell ref="F1:G1"/>
    <mergeCell ref="A1:A2"/>
    <mergeCell ref="D21:E21"/>
    <mergeCell ref="A21:A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2023-07-01T03:24:57Z</dcterms:created>
  <dcterms:modified xsi:type="dcterms:W3CDTF">2023-07-01T09:43:44Z</dcterms:modified>
</cp:coreProperties>
</file>