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0F9DFF7A-FC97-4AA6-90B3-8CC9E1034807}" xr6:coauthVersionLast="47" xr6:coauthVersionMax="47" xr10:uidLastSave="{00000000-0000-0000-0000-000000000000}"/>
  <bookViews>
    <workbookView xWindow="7125" yWindow="210" windowWidth="21600" windowHeight="11385" activeTab="1" xr2:uid="{00000000-000D-0000-FFFF-FFFF00000000}"/>
  </bookViews>
  <sheets>
    <sheet name="Instructions" sheetId="5" r:id="rId1"/>
    <sheet name="Mission Software FST" sheetId="1" r:id="rId2"/>
    <sheet name="Example" sheetId="3" r:id="rId3"/>
    <sheet name="Lis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2" i="1"/>
  <c r="B2" i="1"/>
  <c r="O3" i="1"/>
  <c r="O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B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A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B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4" i="1"/>
  <c r="B3" i="1"/>
  <c r="B61" i="1"/>
  <c r="C61" i="1"/>
  <c r="C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10" i="1"/>
  <c r="A11" i="1"/>
  <c r="A12" i="1"/>
  <c r="A13" i="1"/>
  <c r="A14" i="1"/>
  <c r="A15" i="1"/>
  <c r="A16" i="1"/>
  <c r="A17" i="1"/>
  <c r="A18" i="1"/>
  <c r="A19" i="1"/>
  <c r="A20" i="1"/>
  <c r="A5" i="1"/>
  <c r="A7" i="1"/>
  <c r="A8" i="1"/>
  <c r="A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5" i="1"/>
  <c r="B8" i="1"/>
  <c r="B9" i="1"/>
  <c r="B4" i="1"/>
  <c r="A62" i="1"/>
  <c r="A4" i="1"/>
</calcChain>
</file>

<file path=xl/sharedStrings.xml><?xml version="1.0" encoding="utf-8"?>
<sst xmlns="http://schemas.openxmlformats.org/spreadsheetml/2006/main" count="561" uniqueCount="529">
  <si>
    <t>spreadsheet  title:</t>
  </si>
  <si>
    <t>version:</t>
  </si>
  <si>
    <t>generated on:</t>
  </si>
  <si>
    <t>POC for spreadsheet functionality</t>
  </si>
  <si>
    <t>NMCI Asset Database</t>
  </si>
  <si>
    <t>DAGR team / earl.zedd@navy.mil</t>
  </si>
  <si>
    <t>Instructions:</t>
  </si>
  <si>
    <r>
      <t xml:space="preserve">To add a new computer to the asset table (the </t>
    </r>
    <r>
      <rPr>
        <b/>
        <sz val="11"/>
        <color theme="4" tint="-0.249977111117893"/>
        <rFont val="Calibri"/>
        <family val="2"/>
        <scheme val="minor"/>
      </rPr>
      <t>blue tab</t>
    </r>
    <r>
      <rPr>
        <sz val="11"/>
        <color theme="1"/>
        <rFont val="Calibri"/>
        <family val="2"/>
        <scheme val="minor"/>
      </rPr>
      <t>): right click a table row or cell and select "Insert".</t>
    </r>
  </si>
  <si>
    <t>EmployeeID</t>
  </si>
  <si>
    <t>Team</t>
  </si>
  <si>
    <t>Subteam</t>
  </si>
  <si>
    <t>First Name</t>
  </si>
  <si>
    <t>Last Name</t>
  </si>
  <si>
    <t>DCPDS Employee Name</t>
  </si>
  <si>
    <t>Function (job title)</t>
  </si>
  <si>
    <t>CAO Shop Code</t>
  </si>
  <si>
    <t>MAO Code</t>
  </si>
  <si>
    <t>Source</t>
  </si>
  <si>
    <t>ORG (NAVAIR or
Company name goes here)</t>
  </si>
  <si>
    <t>COMML (phone number)</t>
  </si>
  <si>
    <t>Email</t>
  </si>
  <si>
    <t>Site(e.g. "FRCSW")</t>
  </si>
  <si>
    <t>Room, WS, or Office (Room,
Cube or Office)</t>
  </si>
  <si>
    <t>Building - Floor</t>
  </si>
  <si>
    <t>Asset Status</t>
  </si>
  <si>
    <t>Service ID</t>
  </si>
  <si>
    <t>Asset Number</t>
  </si>
  <si>
    <t>Machine Name</t>
  </si>
  <si>
    <t>"System Model" (found by hitting the windows key and then typing system, and choosing "System Information")</t>
  </si>
  <si>
    <t>Port</t>
  </si>
  <si>
    <t>Additional PC assigned to user?</t>
  </si>
  <si>
    <t>Scheduled for Tech Refresh?</t>
  </si>
  <si>
    <t>Date Last Validated Against NMCI Config
Report</t>
  </si>
  <si>
    <t>Results of Validation Against NMCI Config
Report</t>
  </si>
  <si>
    <t>Developer Seat?  If yes, please fill out the administrator column ---------------&gt;</t>
  </si>
  <si>
    <t>Administrator for developer seat</t>
  </si>
  <si>
    <t>4.0 NMCI POC Email</t>
  </si>
  <si>
    <t>Notes</t>
  </si>
  <si>
    <t>ELECTRONICS ENGINEER</t>
  </si>
  <si>
    <t>41000</t>
  </si>
  <si>
    <t>Unknown</t>
  </si>
  <si>
    <t>COMPUTER ENGINEER</t>
  </si>
  <si>
    <t>41410</t>
  </si>
  <si>
    <t>TeamName</t>
  </si>
  <si>
    <t>SubteamName</t>
  </si>
  <si>
    <t>Organization</t>
  </si>
  <si>
    <t>WS or Office</t>
  </si>
  <si>
    <t>Building</t>
  </si>
  <si>
    <t>F18FST.1</t>
  </si>
  <si>
    <t>Leadership</t>
  </si>
  <si>
    <t>Team Leadership</t>
  </si>
  <si>
    <t>Senior Mechanical Engineer</t>
  </si>
  <si>
    <t>Alutiig</t>
  </si>
  <si>
    <t>WS-132</t>
  </si>
  <si>
    <t>317</t>
  </si>
  <si>
    <t>F18FST.2</t>
  </si>
  <si>
    <t>Avionics</t>
  </si>
  <si>
    <t>F18FST.1.1</t>
  </si>
  <si>
    <t>Team Analysis</t>
  </si>
  <si>
    <t>Aerospace Engineer</t>
  </si>
  <si>
    <t>Alutiiq</t>
  </si>
  <si>
    <t>WS-109</t>
  </si>
  <si>
    <t>334-1</t>
  </si>
  <si>
    <t>F18FST.3</t>
  </si>
  <si>
    <t>Structures</t>
  </si>
  <si>
    <t>F18FST.1.2</t>
  </si>
  <si>
    <t>Team BFM</t>
  </si>
  <si>
    <t>Mechanical Engineer</t>
  </si>
  <si>
    <t>AMPS</t>
  </si>
  <si>
    <t>WS-131</t>
  </si>
  <si>
    <t>378-1</t>
  </si>
  <si>
    <t>F18FST.4</t>
  </si>
  <si>
    <t>Subsystems</t>
  </si>
  <si>
    <t>F18FST.1.3</t>
  </si>
  <si>
    <t>Team CSS</t>
  </si>
  <si>
    <t>Senior Aerospace Engineer - Project Lead</t>
  </si>
  <si>
    <t>ASI</t>
  </si>
  <si>
    <t>O-01</t>
  </si>
  <si>
    <t>378-2</t>
  </si>
  <si>
    <t>F18FST.5</t>
  </si>
  <si>
    <t>Support Equipment</t>
  </si>
  <si>
    <t>Aerospace Engineer - Project Lead</t>
  </si>
  <si>
    <t>D3</t>
  </si>
  <si>
    <t>O-02</t>
  </si>
  <si>
    <t>469</t>
  </si>
  <si>
    <t>F18FST.6</t>
  </si>
  <si>
    <t>Readiness</t>
  </si>
  <si>
    <t>F18FST.2.1</t>
  </si>
  <si>
    <t>EW</t>
  </si>
  <si>
    <t>Senior Aerospace Engineer</t>
  </si>
  <si>
    <t>EPS</t>
  </si>
  <si>
    <t>O-23</t>
  </si>
  <si>
    <t>472</t>
  </si>
  <si>
    <t>F18FST.7</t>
  </si>
  <si>
    <t>Logistics</t>
  </si>
  <si>
    <t>F18FST.2.2</t>
  </si>
  <si>
    <t>Air Vehicle</t>
  </si>
  <si>
    <t>Senior Aerospace Engineer - Deputy</t>
  </si>
  <si>
    <t>GDIT</t>
  </si>
  <si>
    <t>6-2</t>
  </si>
  <si>
    <t>MRO</t>
  </si>
  <si>
    <t>Maintenance, Repair and Overhaul</t>
  </si>
  <si>
    <t>F18FST.2.3</t>
  </si>
  <si>
    <t>Core</t>
  </si>
  <si>
    <t>Aerospce Engineer</t>
  </si>
  <si>
    <t>KBR</t>
  </si>
  <si>
    <t>94</t>
  </si>
  <si>
    <t>OPS</t>
  </si>
  <si>
    <t>Operations, Planning &amp; Support (OPS)</t>
  </si>
  <si>
    <t>F18FST.2.4</t>
  </si>
  <si>
    <t>Configuration Management / WSI</t>
  </si>
  <si>
    <t>Senior Aerospace Engineer - Team Lead</t>
  </si>
  <si>
    <t>LMI</t>
  </si>
  <si>
    <t>94 B</t>
  </si>
  <si>
    <t>F18FST.2.5</t>
  </si>
  <si>
    <t>RADAR</t>
  </si>
  <si>
    <t>LMI Aerospace</t>
  </si>
  <si>
    <t>94-B</t>
  </si>
  <si>
    <t>F18FST.2.6</t>
  </si>
  <si>
    <t>Wiring</t>
  </si>
  <si>
    <t>NAVAIR</t>
  </si>
  <si>
    <t>Hgr 6</t>
  </si>
  <si>
    <t>F18FST.2.7</t>
  </si>
  <si>
    <t>PP</t>
  </si>
  <si>
    <t>NTA</t>
  </si>
  <si>
    <t>N/A</t>
  </si>
  <si>
    <t>F18FST.2.8</t>
  </si>
  <si>
    <t>CNI</t>
  </si>
  <si>
    <t>Wyle</t>
  </si>
  <si>
    <t>OFFSITE</t>
  </si>
  <si>
    <t>F18FST.2.9</t>
  </si>
  <si>
    <t>Special Projects</t>
  </si>
  <si>
    <t>Tactical Aircraft Strength</t>
  </si>
  <si>
    <t>F18FST.3.1</t>
  </si>
  <si>
    <t>A-D Strength</t>
  </si>
  <si>
    <t>F18FST.3.2</t>
  </si>
  <si>
    <t>E-G Strength</t>
  </si>
  <si>
    <t>F18FST.3.3</t>
  </si>
  <si>
    <t>Composites</t>
  </si>
  <si>
    <t>F18FST.3.4</t>
  </si>
  <si>
    <t>Design</t>
  </si>
  <si>
    <t>F18FST.3.5</t>
  </si>
  <si>
    <t>Stress Analysis</t>
  </si>
  <si>
    <t>F18FST.3.6</t>
  </si>
  <si>
    <t>Critical Structures</t>
  </si>
  <si>
    <t>F18FST.3.7</t>
  </si>
  <si>
    <t>Materials Engineering</t>
  </si>
  <si>
    <t>Mechanical Subsystems</t>
  </si>
  <si>
    <t>F18FST.4.1</t>
  </si>
  <si>
    <t>Flight Control &amp; Hydraulic Systems</t>
  </si>
  <si>
    <t>F18FST.4.2</t>
  </si>
  <si>
    <t>Landing, Arresting &amp; Catapult Systems</t>
  </si>
  <si>
    <t>F18FST.4.3</t>
  </si>
  <si>
    <t>Crew &amp; Thermal Management Systems (ECS)</t>
  </si>
  <si>
    <t>F18FST.4.4</t>
  </si>
  <si>
    <t>Fuel &amp; Secondary Power Systems</t>
  </si>
  <si>
    <t>F18FST.4.5</t>
  </si>
  <si>
    <t>Mechanical Subsystems - SLAP/SLEP</t>
  </si>
  <si>
    <t>F18FST.4.6</t>
  </si>
  <si>
    <t>Mechanical Subsystems - ISSC JAX</t>
  </si>
  <si>
    <t>F18FST.5.1</t>
  </si>
  <si>
    <t>F18FST.5.2</t>
  </si>
  <si>
    <t>F18FST.5.3</t>
  </si>
  <si>
    <t>Core Avionics</t>
  </si>
  <si>
    <t>F18FST.5.4</t>
  </si>
  <si>
    <t>Engines</t>
  </si>
  <si>
    <t>F18FST.5.5</t>
  </si>
  <si>
    <t>F18FST.5.6</t>
  </si>
  <si>
    <t>WSI</t>
  </si>
  <si>
    <t>F18FST.5.7</t>
  </si>
  <si>
    <t>FMS</t>
  </si>
  <si>
    <t>F18FST.5.8</t>
  </si>
  <si>
    <t>Other</t>
  </si>
  <si>
    <t>Maintenance Readiness</t>
  </si>
  <si>
    <t>F18FST.6.1</t>
  </si>
  <si>
    <t>IMC Implementation</t>
  </si>
  <si>
    <t>F18FST.6.2</t>
  </si>
  <si>
    <t>RCM Implementation</t>
  </si>
  <si>
    <t>F18FST.7.1</t>
  </si>
  <si>
    <t>F18FST.7.2</t>
  </si>
  <si>
    <t>F18FST.7.3</t>
  </si>
  <si>
    <t>AME/Tech Data</t>
  </si>
  <si>
    <t>F18FST.7.4</t>
  </si>
  <si>
    <t>F18FST.7.5</t>
  </si>
  <si>
    <t>Configuration Management</t>
  </si>
  <si>
    <t>F18FST.7.6</t>
  </si>
  <si>
    <t>High Flight Hour</t>
  </si>
  <si>
    <t>MRO - Leasdership</t>
  </si>
  <si>
    <t>MRO - Leadership</t>
  </si>
  <si>
    <t>MRO - Avionics</t>
  </si>
  <si>
    <t>MRO - Structures</t>
  </si>
  <si>
    <t>MRO - Subsystems</t>
  </si>
  <si>
    <t>MRO - Support Equipment</t>
  </si>
  <si>
    <t>MRO - Maintenance</t>
  </si>
  <si>
    <t>MRO - Logistics</t>
  </si>
  <si>
    <t>OPS - Leadership</t>
  </si>
  <si>
    <t>OPS - Support</t>
  </si>
  <si>
    <t>F18FST.3a</t>
  </si>
  <si>
    <t>Airframe Technology</t>
  </si>
  <si>
    <t>F18FST.7.7</t>
  </si>
  <si>
    <t>Maintenance Planning</t>
  </si>
  <si>
    <t>Yes or No</t>
  </si>
  <si>
    <t>asset status</t>
  </si>
  <si>
    <t>Match</t>
  </si>
  <si>
    <t>Civ</t>
  </si>
  <si>
    <t>Y</t>
  </si>
  <si>
    <t>assigned</t>
  </si>
  <si>
    <t>Mismatch</t>
  </si>
  <si>
    <t>Ctr</t>
  </si>
  <si>
    <t>N</t>
  </si>
  <si>
    <t>NO ASSIGNMENT</t>
  </si>
  <si>
    <t>expired</t>
  </si>
  <si>
    <t>Adobe/Visio/Project/Roxio</t>
  </si>
  <si>
    <t>Description of Adobe/Visio/Project/Roxio options</t>
  </si>
  <si>
    <t>A blank here = "Application is not needed, not requested and not installed"</t>
  </si>
  <si>
    <t>Requested</t>
  </si>
  <si>
    <t>Employee or supervisor asked that the application be installed.</t>
  </si>
  <si>
    <t>Requisitioned</t>
  </si>
  <si>
    <t>NMCI requisition request has been fully signed and turned in.</t>
  </si>
  <si>
    <t>Installed</t>
  </si>
  <si>
    <t>Application is installed and employee or supervisor has not requested removal.</t>
  </si>
  <si>
    <t>Transfer/Uninstall</t>
  </si>
  <si>
    <t>Application is installed, but not required.  It is available for transfer, or can be uninstalled.</t>
  </si>
  <si>
    <t>See Notes</t>
  </si>
  <si>
    <t>See notes for details.  Use this for special cases not included in the drop down list, or those requiring more explanation.</t>
  </si>
  <si>
    <t>Acrobat Pro</t>
  </si>
  <si>
    <t>Project</t>
  </si>
  <si>
    <t>Roxio
Seat?</t>
  </si>
  <si>
    <t>Visio</t>
  </si>
  <si>
    <t>0.5.1</t>
  </si>
  <si>
    <t>2020.01.26</t>
  </si>
  <si>
    <t>person18</t>
  </si>
  <si>
    <t>person19</t>
  </si>
  <si>
    <t>person18@navy.mil</t>
  </si>
  <si>
    <t>person19@navy.mil</t>
  </si>
  <si>
    <t>person20</t>
  </si>
  <si>
    <t>person21</t>
  </si>
  <si>
    <t>person22</t>
  </si>
  <si>
    <t>person23</t>
  </si>
  <si>
    <t>person24</t>
  </si>
  <si>
    <t>person25</t>
  </si>
  <si>
    <t>person26</t>
  </si>
  <si>
    <t>person27</t>
  </si>
  <si>
    <t>person28</t>
  </si>
  <si>
    <t>person29</t>
  </si>
  <si>
    <t>person30</t>
  </si>
  <si>
    <t>person31</t>
  </si>
  <si>
    <t>person32</t>
  </si>
  <si>
    <t>person33</t>
  </si>
  <si>
    <t>person34</t>
  </si>
  <si>
    <t>person35</t>
  </si>
  <si>
    <t>person36</t>
  </si>
  <si>
    <t>person37</t>
  </si>
  <si>
    <t>person38</t>
  </si>
  <si>
    <t>person39</t>
  </si>
  <si>
    <t>person40</t>
  </si>
  <si>
    <t>person41</t>
  </si>
  <si>
    <t>person42</t>
  </si>
  <si>
    <t>person43</t>
  </si>
  <si>
    <t>person44</t>
  </si>
  <si>
    <t>person45</t>
  </si>
  <si>
    <t>person46</t>
  </si>
  <si>
    <t>person47</t>
  </si>
  <si>
    <t>person48</t>
  </si>
  <si>
    <t>person49</t>
  </si>
  <si>
    <t>person50</t>
  </si>
  <si>
    <t>person51</t>
  </si>
  <si>
    <t>person52</t>
  </si>
  <si>
    <t>person53</t>
  </si>
  <si>
    <t>person54</t>
  </si>
  <si>
    <t>person55</t>
  </si>
  <si>
    <t>person56</t>
  </si>
  <si>
    <t>person57</t>
  </si>
  <si>
    <t>person58</t>
  </si>
  <si>
    <t>person59</t>
  </si>
  <si>
    <t>person60</t>
  </si>
  <si>
    <t>person61</t>
  </si>
  <si>
    <t>person62</t>
  </si>
  <si>
    <t>person63</t>
  </si>
  <si>
    <t>person64</t>
  </si>
  <si>
    <t>person65</t>
  </si>
  <si>
    <t>person66</t>
  </si>
  <si>
    <t>person67</t>
  </si>
  <si>
    <t>person68</t>
  </si>
  <si>
    <t>person69</t>
  </si>
  <si>
    <t>person70</t>
  </si>
  <si>
    <t>person71</t>
  </si>
  <si>
    <t>person72</t>
  </si>
  <si>
    <t>person73</t>
  </si>
  <si>
    <t>person74</t>
  </si>
  <si>
    <t>person75</t>
  </si>
  <si>
    <t>person76</t>
  </si>
  <si>
    <t>person77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</si>
  <si>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</si>
  <si>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</si>
  <si>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</si>
  <si>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</si>
  <si>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</si>
  <si>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</si>
  <si>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</si>
  <si>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</si>
  <si>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</si>
  <si>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</si>
  <si>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</si>
  <si>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</si>
  <si>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</si>
  <si>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</si>
  <si>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</si>
  <si>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</si>
  <si>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</si>
  <si>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</si>
  <si>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</si>
  <si>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</si>
  <si>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</si>
  <si>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</si>
  <si>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</si>
  <si>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</si>
  <si>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</si>
  <si>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</si>
  <si>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</si>
  <si>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</si>
  <si>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</si>
  <si>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</si>
  <si>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</si>
  <si>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</si>
  <si>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</si>
  <si>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</si>
  <si>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</si>
  <si>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</si>
  <si>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</si>
  <si>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</si>
  <si>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</si>
  <si>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</si>
  <si>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</si>
  <si>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</si>
  <si>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</si>
  <si>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</si>
  <si>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</si>
  <si>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</si>
  <si>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</si>
  <si>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</si>
  <si>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</si>
  <si>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</si>
  <si>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</si>
  <si>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</si>
  <si>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</si>
  <si>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</si>
  <si>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</si>
  <si>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</si>
  <si>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</si>
  <si>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</si>
  <si>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</si>
  <si>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p18</t>
  </si>
  <si>
    <t>p18, person18</t>
  </si>
  <si>
    <t>p20, person20</t>
  </si>
  <si>
    <t>p21, person21</t>
  </si>
  <si>
    <t>p22, person22</t>
  </si>
  <si>
    <t>p23, person23</t>
  </si>
  <si>
    <t>p24, person24</t>
  </si>
  <si>
    <t>p25, person25</t>
  </si>
  <si>
    <t>p26, person26</t>
  </si>
  <si>
    <t>p27, person27</t>
  </si>
  <si>
    <t>p28, person28</t>
  </si>
  <si>
    <t>p29, person29</t>
  </si>
  <si>
    <t>p30, person30</t>
  </si>
  <si>
    <t>p31, person31</t>
  </si>
  <si>
    <t>p32, person32</t>
  </si>
  <si>
    <t>p19, person19</t>
  </si>
  <si>
    <t>p33, person33</t>
  </si>
  <si>
    <t>p34, person34</t>
  </si>
  <si>
    <t>p35, person35</t>
  </si>
  <si>
    <t>p36, person36</t>
  </si>
  <si>
    <t>p37, person37</t>
  </si>
  <si>
    <t>p38, person38</t>
  </si>
  <si>
    <t>p39, person39</t>
  </si>
  <si>
    <t>p40, person40</t>
  </si>
  <si>
    <t>p41, person41</t>
  </si>
  <si>
    <t>p42, person42</t>
  </si>
  <si>
    <t>p43, person43</t>
  </si>
  <si>
    <t>p44, person44</t>
  </si>
  <si>
    <t>p45, person45</t>
  </si>
  <si>
    <t>p46, person46</t>
  </si>
  <si>
    <t>p47, person47</t>
  </si>
  <si>
    <t>p48, person48</t>
  </si>
  <si>
    <t>p49, person49</t>
  </si>
  <si>
    <t>p50, person50</t>
  </si>
  <si>
    <t>p51, person51</t>
  </si>
  <si>
    <t>p52, person52</t>
  </si>
  <si>
    <t>p53, person53</t>
  </si>
  <si>
    <t>p54, person54</t>
  </si>
  <si>
    <t>p55, person55</t>
  </si>
  <si>
    <t>p56, person56</t>
  </si>
  <si>
    <t>p57, person57</t>
  </si>
  <si>
    <t>p58, person58</t>
  </si>
  <si>
    <t>p59, person59</t>
  </si>
  <si>
    <t>p60, person60</t>
  </si>
  <si>
    <t>p61, person61</t>
  </si>
  <si>
    <t>p62, person62</t>
  </si>
  <si>
    <t>p63, person63</t>
  </si>
  <si>
    <t>p64, person64</t>
  </si>
  <si>
    <t>p65, person65</t>
  </si>
  <si>
    <t>p66, person66</t>
  </si>
  <si>
    <t>p67, person67</t>
  </si>
  <si>
    <t>p68, person68</t>
  </si>
  <si>
    <t>p69, person69</t>
  </si>
  <si>
    <t>p70, person70</t>
  </si>
  <si>
    <t>p71, person71</t>
  </si>
  <si>
    <t>p72, person72</t>
  </si>
  <si>
    <t>p73, person73</t>
  </si>
  <si>
    <t>p74, person74</t>
  </si>
  <si>
    <t>p75, person75</t>
  </si>
  <si>
    <t>p76, person76</t>
  </si>
  <si>
    <t>p77, person77</t>
  </si>
  <si>
    <t>41411</t>
  </si>
  <si>
    <t>41412</t>
  </si>
  <si>
    <t>41413</t>
  </si>
  <si>
    <t>41414</t>
  </si>
  <si>
    <t>41415</t>
  </si>
  <si>
    <t>41416</t>
  </si>
  <si>
    <t>41417</t>
  </si>
  <si>
    <t>41418</t>
  </si>
  <si>
    <t>41419</t>
  </si>
  <si>
    <t>41420</t>
  </si>
  <si>
    <t>41421</t>
  </si>
  <si>
    <t>41422</t>
  </si>
  <si>
    <t>41423</t>
  </si>
  <si>
    <t>41424</t>
  </si>
  <si>
    <t>41425</t>
  </si>
  <si>
    <t>41426</t>
  </si>
  <si>
    <t>41427</t>
  </si>
  <si>
    <t>41428</t>
  </si>
  <si>
    <t>41429</t>
  </si>
  <si>
    <t>41430</t>
  </si>
  <si>
    <t>41431</t>
  </si>
  <si>
    <t>41432</t>
  </si>
  <si>
    <t>41433</t>
  </si>
  <si>
    <t>41434</t>
  </si>
  <si>
    <t>41435</t>
  </si>
  <si>
    <t>41436</t>
  </si>
  <si>
    <t>41437</t>
  </si>
  <si>
    <t>41438</t>
  </si>
  <si>
    <t>41439</t>
  </si>
  <si>
    <t>41440</t>
  </si>
  <si>
    <t>41441</t>
  </si>
  <si>
    <t>41442</t>
  </si>
  <si>
    <t>41443</t>
  </si>
  <si>
    <t>41444</t>
  </si>
  <si>
    <t>41445</t>
  </si>
  <si>
    <t>41446</t>
  </si>
  <si>
    <t>41447</t>
  </si>
  <si>
    <t>41448</t>
  </si>
  <si>
    <t>41449</t>
  </si>
  <si>
    <t>41450</t>
  </si>
  <si>
    <t>41451</t>
  </si>
  <si>
    <t>41452</t>
  </si>
  <si>
    <t>41453</t>
  </si>
  <si>
    <t>41454</t>
  </si>
  <si>
    <t>41455</t>
  </si>
  <si>
    <t>41456</t>
  </si>
  <si>
    <t>41457</t>
  </si>
  <si>
    <t>41458</t>
  </si>
  <si>
    <t>41459</t>
  </si>
  <si>
    <t>41460</t>
  </si>
  <si>
    <t>41461</t>
  </si>
  <si>
    <t>41462</t>
  </si>
  <si>
    <t>41463</t>
  </si>
  <si>
    <t>41464</t>
  </si>
  <si>
    <t>41465</t>
  </si>
  <si>
    <t>41466</t>
  </si>
  <si>
    <t>41467</t>
  </si>
  <si>
    <t>41468</t>
  </si>
  <si>
    <t>person20@navy.mil</t>
  </si>
  <si>
    <t>person21@navy.mil</t>
  </si>
  <si>
    <t>person22@navy.mil</t>
  </si>
  <si>
    <t>person23@navy.mil</t>
  </si>
  <si>
    <t>person24@navy.mil</t>
  </si>
  <si>
    <t>person25@navy.mil</t>
  </si>
  <si>
    <t>person26@navy.mil</t>
  </si>
  <si>
    <t>person27@navy.mil</t>
  </si>
  <si>
    <t>person28@navy.mil</t>
  </si>
  <si>
    <t>person29@navy.mil</t>
  </si>
  <si>
    <t>person30@navy.mil</t>
  </si>
  <si>
    <t>person31@navy.mil</t>
  </si>
  <si>
    <t>person32@navy.mil</t>
  </si>
  <si>
    <t>person33@navy.mil</t>
  </si>
  <si>
    <t>person34@navy.mil</t>
  </si>
  <si>
    <t>person35@navy.mil</t>
  </si>
  <si>
    <t>person36@navy.mil</t>
  </si>
  <si>
    <t>person37@navy.mil</t>
  </si>
  <si>
    <t>person38@navy.mil</t>
  </si>
  <si>
    <t>person39@navy.mil</t>
  </si>
  <si>
    <t>person40@navy.mil</t>
  </si>
  <si>
    <t>person41@navy.mil</t>
  </si>
  <si>
    <t>person43@navy.mil</t>
  </si>
  <si>
    <t>person42@navy.mil</t>
  </si>
  <si>
    <t>person44@navy.mil</t>
  </si>
  <si>
    <t>person45@navy.mil</t>
  </si>
  <si>
    <t>person46@navy.mil</t>
  </si>
  <si>
    <t>person47@navy.mil</t>
  </si>
  <si>
    <t>person48@navy.mil</t>
  </si>
  <si>
    <t>person49@navy.mil</t>
  </si>
  <si>
    <t>person50@navy.mil</t>
  </si>
  <si>
    <t>person51@navy.mil</t>
  </si>
  <si>
    <t>person52@navy.mil</t>
  </si>
  <si>
    <t>person53@navy.mil</t>
  </si>
  <si>
    <t>person54@navy.mil</t>
  </si>
  <si>
    <t>person55@navy.mil</t>
  </si>
  <si>
    <t>person56@navy.mil</t>
  </si>
  <si>
    <t>person57@navy.mil</t>
  </si>
  <si>
    <t>person58@navy.mil</t>
  </si>
  <si>
    <t>person59@navy.mil</t>
  </si>
  <si>
    <t>person60@navy.mil</t>
  </si>
  <si>
    <t>person61@navy.mil</t>
  </si>
  <si>
    <t>person62@navy.mil</t>
  </si>
  <si>
    <t>person63@navy.mil</t>
  </si>
  <si>
    <t>person64@navy.mil</t>
  </si>
  <si>
    <t>person65@navy.mil</t>
  </si>
  <si>
    <t>person66@navy.mil</t>
  </si>
  <si>
    <t>person67@navy.mil</t>
  </si>
  <si>
    <t>person68@navy.mil</t>
  </si>
  <si>
    <t>person69@navy.mil</t>
  </si>
  <si>
    <t>person70@navy.mil</t>
  </si>
  <si>
    <t>person71@navy.mil</t>
  </si>
  <si>
    <t>person72@navy.mil</t>
  </si>
  <si>
    <t>person73@navy.mil</t>
  </si>
  <si>
    <t>person74@navy.mil</t>
  </si>
  <si>
    <t>person75@navy.mil</t>
  </si>
  <si>
    <t>person76@navy.mil</t>
  </si>
  <si>
    <t>person77@navy.mil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</si>
</sst>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4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1" xfId="1" applyFont="1" applyFill="1" applyBorder="1" applyAlignment="1">
      <alignment wrapText="1"/>
    </xf>
    <xf numFmtId="0" fontId="3" fillId="2" borderId="2" xfId="2" applyFont="1" applyFill="1" applyBorder="1" applyAlignment="1">
      <alignment horizontal="center"/>
    </xf>
    <xf numFmtId="0" fontId="3" fillId="0" borderId="1" xfId="2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0" borderId="0" xfId="2" applyFont="1" applyFill="1" applyBorder="1" applyAlignment="1">
      <alignment wrapText="1"/>
    </xf>
    <xf numFmtId="0" fontId="0" fillId="0" borderId="0" xfId="0" applyBorder="1"/>
    <xf numFmtId="0" fontId="1" fillId="0" borderId="0" xfId="0" applyFont="1" applyAlignment="1">
      <alignment wrapText="1"/>
    </xf>
    <xf numFmtId="0" fontId="3" fillId="0" borderId="1" xfId="5" applyFont="1" applyFill="1" applyBorder="1" applyAlignment="1">
      <alignment wrapText="1"/>
    </xf>
    <xf numFmtId="0" fontId="3" fillId="0" borderId="1" xfId="6" applyFont="1" applyFill="1" applyBorder="1" applyAlignment="1">
      <alignment wrapText="1"/>
    </xf>
    <xf numFmtId="0" fontId="3" fillId="0" borderId="1" xfId="6" applyFont="1" applyFill="1" applyBorder="1" applyAlignment="1">
      <alignment horizontal="right" wrapText="1"/>
    </xf>
    <xf numFmtId="0" fontId="3" fillId="0" borderId="1" xfId="7" applyFont="1" applyFill="1" applyBorder="1" applyAlignment="1">
      <alignment wrapText="1"/>
    </xf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3" fillId="0" borderId="0" xfId="6" applyFont="1" applyFill="1" applyBorder="1" applyAlignment="1">
      <alignment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9" xfId="0" applyFill="1" applyBorder="1"/>
    <xf numFmtId="0" fontId="0" fillId="0" borderId="10" xfId="0" applyBorder="1" applyAlignment="1">
      <alignment wrapText="1"/>
    </xf>
    <xf numFmtId="0" fontId="3" fillId="0" borderId="1" xfId="4" applyFont="1" applyFill="1" applyBorder="1" applyAlignment="1">
      <alignment wrapText="1"/>
    </xf>
    <xf numFmtId="0" fontId="3" fillId="0" borderId="1" xfId="3" applyFont="1" applyFill="1" applyBorder="1" applyAlignment="1">
      <alignment wrapText="1"/>
    </xf>
    <xf numFmtId="0" fontId="3" fillId="0" borderId="0" xfId="4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0" fillId="0" borderId="13" xfId="0" applyBorder="1"/>
    <xf numFmtId="0" fontId="7" fillId="0" borderId="14" xfId="0" applyFont="1" applyBorder="1" applyAlignment="1">
      <alignment wrapText="1"/>
    </xf>
    <xf numFmtId="0" fontId="0" fillId="0" borderId="15" xfId="0" applyBorder="1"/>
    <xf numFmtId="0" fontId="7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8" fillId="0" borderId="1" xfId="6" applyFont="1" applyFill="1" applyBorder="1" applyAlignment="1">
      <alignment horizontal="right" wrapText="1"/>
    </xf>
    <xf numFmtId="0" fontId="8" fillId="0" borderId="0" xfId="6" applyFont="1" applyFill="1" applyAlignment="1">
      <alignment wrapText="1"/>
    </xf>
    <xf numFmtId="0" fontId="8" fillId="0" borderId="20" xfId="6" applyFont="1" applyFill="1" applyBorder="1" applyAlignment="1">
      <alignment horizontal="right" wrapText="1"/>
    </xf>
    <xf numFmtId="0" fontId="8" fillId="0" borderId="20" xfId="6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8" fillId="0" borderId="0" xfId="6" applyFont="1" applyFill="1" applyBorder="1" applyAlignment="1">
      <alignment wrapText="1"/>
    </xf>
    <xf numFmtId="14" fontId="0" fillId="0" borderId="0" xfId="0" applyNumberFormat="1" applyBorder="1"/>
    <xf numFmtId="0" fontId="8" fillId="0" borderId="20" xfId="0" applyNumberFormat="1" applyFont="1" applyFill="1" applyBorder="1" applyAlignment="1" applyProtection="1">
      <alignment horizontal="right" wrapText="1"/>
    </xf>
    <xf numFmtId="0" fontId="8" fillId="0" borderId="20" xfId="0" applyNumberFormat="1" applyFont="1" applyFill="1" applyBorder="1" applyAlignment="1" applyProtection="1">
      <alignment wrapText="1"/>
    </xf>
    <xf numFmtId="0" fontId="8" fillId="0" borderId="0" xfId="0" applyNumberFormat="1" applyFont="1" applyFill="1" applyBorder="1" applyAlignment="1" applyProtection="1">
      <alignment wrapText="1"/>
    </xf>
    <xf numFmtId="0" fontId="0" fillId="0" borderId="0" xfId="0" applyNumberFormat="1"/>
    <xf numFmtId="0" fontId="0" fillId="0" borderId="0" xfId="0" applyNumberFormat="1" applyBorder="1"/>
    <xf numFmtId="0" fontId="10" fillId="0" borderId="1" xfId="8" applyFill="1" applyBorder="1" applyAlignment="1">
      <alignment wrapText="1"/>
    </xf>
    <xf numFmtId="0" fontId="10" fillId="0" borderId="20" xfId="8" applyFill="1" applyBorder="1" applyAlignment="1">
      <alignment wrapText="1"/>
    </xf>
  </cellXfs>
  <cellStyles count="9">
    <cellStyle name="Hyperlink" xfId="8" builtinId="8"/>
    <cellStyle name="Normal" xfId="0" builtinId="0"/>
    <cellStyle name="Normal_E2C2" xfId="4" xr:uid="{00000000-0005-0000-0000-000001000000}"/>
    <cellStyle name="Normal_E2C2_1" xfId="5" xr:uid="{00000000-0005-0000-0000-000002000000}"/>
    <cellStyle name="Normal_Example" xfId="2" xr:uid="{00000000-0005-0000-0000-000003000000}"/>
    <cellStyle name="Normal_Mission Software FST" xfId="7" xr:uid="{00000000-0005-0000-0000-000004000000}"/>
    <cellStyle name="Normal_Sheet1" xfId="6" xr:uid="{00000000-0005-0000-0000-000005000000}"/>
    <cellStyle name="Normal_Sheet2" xfId="1" xr:uid="{00000000-0005-0000-0000-000006000000}"/>
    <cellStyle name="Normal_tblEmployees" xfId="3" xr:uid="{00000000-0005-0000-0000-000007000000}"/>
  </cellStyles>
  <dxfs count="5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m/d/yyyy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  <protection locked="1" hidden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  <protection locked="1" hidden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  <protection locked="1" hidden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  <protection locked="1" hidden="0"/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H62" totalsRowCount="1" headerRowDxfId="49">
  <autoFilter ref="A1:AH61" xr:uid="{00000000-0009-0000-0100-000001000000}"/>
  <tableColumns count="34">
    <tableColumn id="1" xr3:uid="{00000000-0010-0000-0000-000001000000}" name="EmployeeID" totalsRowFunction="custom" dataDxfId="48" totalsRowDxfId="33" dataCellStyle="Normal_Sheet1">
      <totalsRowFormula>RANDBETWEEN(10000,99990)</totalsRowFormula>
    </tableColumn>
    <tableColumn id="2" xr3:uid="{00000000-0010-0000-0000-000002000000}" name="Team" dataDxfId="47" totalsRowDxfId="32">
      <calculatedColumnFormula>CHOOSE(RANDBETWEEN(1,9),"F18FST.1","F18FST.2","F18FST.3","F18FST.4","F18FST.5","F18FST.6","F18FST.7","MRO","OPS")</calculatedColumnFormula>
    </tableColumn>
    <tableColumn id="3" xr3:uid="{00000000-0010-0000-0000-000003000000}" name="Subteam" dataDxfId="46" totalsRowDxfId="31">
      <calculatedColumnFormula>CHOOSE(RANDBETWEEN(1,58),"F18FST.1",
"F18FST.1.1",
"F18FST.1.2",
"F18FST.1.3",
"F18FST.2",
"F18FST.2.1",
"F18FST.2.2",
"F18FST.2.3",
"F18FST.2.4",
"F18FST.2.5",
"F18FST.2.6",
"F18FST.2.7",
"F18FST.2.8",
"F18FST.2.9",
"F18FST.3",
"F18FST.3.1",
"F18FST.3.2",
"F18FST.3.3",
"F18FST.3.4",
"F18FST.3.5",
"F18FST.3.6",
"F18FST.3.7",
"F18FST.4",
"F18FST.4.1",
"F18FST.4.2",
"F18FST.4.3",
"F18FST.4.4",
"F18FST.4.5",
"F18FST.4.6",
"F18FST.5",
"F18FST.5.1",
"F18FST.5.2",
"F18FST.5.3",
"F18FST.5.4",
"F18FST.5.5",
"F18FST.5.6",
"F18FST.5.7",
"F18FST.5.8",
"F18FST.6",
"F18FST.6.1",
"F18FST.6.2",
"F18FST.7",
"F18FST.7.1",
"F18FST.7.2",
"F18FST.7.3",
"F18FST.7.4",
"F18FST.7.5",
"F18FST.7.6",
"MRO - Leasdership",
"MRO - Avionics",
"MRO - Structures",
"MRO - Subsystems",
"MRO - Support Equipment",
"F18FST.7.7",
"MRO - Logistics",
"OPS - Leadership",
"OPS",
"F18FST.3a",
"F18FST.7.7")</calculatedColumnFormula>
    </tableColumn>
    <tableColumn id="4" xr3:uid="{00000000-0010-0000-0000-000004000000}" name="First Name" totalsRowDxfId="30"/>
    <tableColumn id="5" xr3:uid="{00000000-0010-0000-0000-000005000000}" name="Last Name" dataDxfId="45" totalsRowDxfId="29" dataCellStyle="Normal_Mission Software FST"/>
    <tableColumn id="6" xr3:uid="{00000000-0010-0000-0000-000006000000}" name="DCPDS Employee Name" dataDxfId="44" totalsRowDxfId="28" dataCellStyle="Normal_Mission Software FST"/>
    <tableColumn id="7" xr3:uid="{00000000-0010-0000-0000-000007000000}" name="Function (job title)" dataDxfId="43" totalsRowDxfId="27" dataCellStyle="Normal_Sheet1"/>
    <tableColumn id="8" xr3:uid="{00000000-0010-0000-0000-000008000000}" name="CAO Shop Code" dataDxfId="42" totalsRowDxfId="26" dataCellStyle="Normal_Sheet1"/>
    <tableColumn id="9" xr3:uid="{00000000-0010-0000-0000-000009000000}" name="MAO Code" dataDxfId="41" totalsRowDxfId="25"/>
    <tableColumn id="10" xr3:uid="{00000000-0010-0000-0000-00000A000000}" name="Source" totalsRowDxfId="24"/>
    <tableColumn id="11" xr3:uid="{00000000-0010-0000-0000-00000B000000}" name="ORG (NAVAIR or_x000a_Company name goes here)" dataDxfId="40" totalsRowDxfId="23">
      <calculatedColumnFormula>CHOOSE(RANDBETWEEN(1,13),"Alutiig",
"Alutiiq",
"AMPS",
"ASI",
"D3",
"EPS",
"GDIT",
"KBR",
"LMI",
"LMI Aerospace",
"NAVAIR",
"NTA",
"Wyle")</calculatedColumnFormula>
    </tableColumn>
    <tableColumn id="12" xr3:uid="{00000000-0010-0000-0000-00000C000000}" name="COMML (phone number)" dataDxfId="39" totalsRowDxfId="22">
      <calculatedColumnFormula>RANDBETWEEN(3682007405,4695007146)</calculatedColumnFormula>
    </tableColumn>
    <tableColumn id="13" xr3:uid="{00000000-0010-0000-0000-00000D000000}" name="Email" dataDxfId="38" totalsRowDxfId="21" dataCellStyle="Normal_Sheet1"/>
    <tableColumn id="14" xr3:uid="{00000000-0010-0000-0000-00000E000000}" name="Site(e.g. &quot;FRCSW&quot;)" totalsRowDxfId="20"/>
    <tableColumn id="15" xr3:uid="{00000000-0010-0000-0000-00000F000000}" name="Room, WS, or Office (Room,_x000a_Cube or Office)" dataDxfId="34" totalsRowDxfId="19">
      <calculatedColumnFormula>CHOOSE(RANDBETWEEN(1,6),"WS-132",
"WS-109",
"WS-131",
"O-01",
"O-02",
"O-23")</calculatedColumnFormula>
    </tableColumn>
    <tableColumn id="16" xr3:uid="{00000000-0010-0000-0000-000010000000}" name="Building - Floor" dataDxfId="37" totalsRowDxfId="18" dataCellStyle="Normal_Sheet1">
      <calculatedColumnFormula>CHOOSE(RANDBETWEEN(1,14),"317",
"334-1",
"378-1",
"378-2",
"469",
"472",
"6-2",
"94",
"94 B",
"94-B",
"Hgr 6",
"N/A",
"OFFSITE",
"Unknown")</calculatedColumnFormula>
    </tableColumn>
    <tableColumn id="17" xr3:uid="{00000000-0010-0000-0000-000011000000}" name="Asset Status" dataDxfId="36" totalsRowDxfId="17" dataCellStyle="Normal_Sheet1"/>
    <tableColumn id="18" xr3:uid="{00000000-0010-0000-0000-000012000000}" name="Service ID" totalsRowDxfId="16"/>
    <tableColumn id="19" xr3:uid="{00000000-0010-0000-0000-000013000000}" name="Asset Number" totalsRowDxfId="15"/>
    <tableColumn id="20" xr3:uid="{00000000-0010-0000-0000-000014000000}" name="Machine Name" totalsRowDxfId="14"/>
    <tableColumn id="21" xr3:uid="{00000000-0010-0000-0000-000015000000}" name="&quot;System Model&quot; (found by hitting the windows key and then typing system, and choosing &quot;System Information&quot;)" totalsRowDxfId="13"/>
    <tableColumn id="22" xr3:uid="{00000000-0010-0000-0000-000016000000}" name="Port" totalsRowDxfId="12"/>
    <tableColumn id="23" xr3:uid="{00000000-0010-0000-0000-000017000000}" name="Additional PC assigned to user?" totalsRowDxfId="11"/>
    <tableColumn id="24" xr3:uid="{00000000-0010-0000-0000-000018000000}" name="Scheduled for Tech Refresh?" totalsRowDxfId="10"/>
    <tableColumn id="25" xr3:uid="{00000000-0010-0000-0000-000019000000}" name="Acrobat Pro" totalsRowDxfId="9"/>
    <tableColumn id="26" xr3:uid="{00000000-0010-0000-0000-00001A000000}" name="Visio" totalsRowDxfId="8"/>
    <tableColumn id="27" xr3:uid="{00000000-0010-0000-0000-00001B000000}" name="Project" totalsRowDxfId="7"/>
    <tableColumn id="28" xr3:uid="{00000000-0010-0000-0000-00001C000000}" name="Roxio_x000a_Seat?" totalsRowDxfId="6"/>
    <tableColumn id="29" xr3:uid="{00000000-0010-0000-0000-00001D000000}" name="Date Last Validated Against NMCI Config_x000a_Report" dataDxfId="35" totalsRowDxfId="5"/>
    <tableColumn id="30" xr3:uid="{00000000-0010-0000-0000-00001E000000}" name="Results of Validation Against NMCI Config_x000a_Report" totalsRowDxfId="4"/>
    <tableColumn id="31" xr3:uid="{00000000-0010-0000-0000-00001F000000}" name="Developer Seat?  If yes, please fill out the administrator column ---------------&gt;" totalsRowDxfId="3"/>
    <tableColumn id="32" xr3:uid="{00000000-0010-0000-0000-000020000000}" name="Administrator for developer seat" totalsRowDxfId="2"/>
    <tableColumn id="33" xr3:uid="{00000000-0010-0000-0000-000021000000}" name="4.0 NMCI POC Email" totalsRowDxfId="1"/>
    <tableColumn id="34" xr3:uid="{00000000-0010-0000-0000-000022000000}" name="Notes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erson31@navy.mil" TargetMode="External"/><Relationship Id="rId18" Type="http://schemas.openxmlformats.org/officeDocument/2006/relationships/hyperlink" Target="mailto:person36@navy.mil" TargetMode="External"/><Relationship Id="rId26" Type="http://schemas.openxmlformats.org/officeDocument/2006/relationships/hyperlink" Target="mailto:person44@navy.mil" TargetMode="External"/><Relationship Id="rId39" Type="http://schemas.openxmlformats.org/officeDocument/2006/relationships/hyperlink" Target="mailto:person57@navy.mil" TargetMode="External"/><Relationship Id="rId21" Type="http://schemas.openxmlformats.org/officeDocument/2006/relationships/hyperlink" Target="mailto:person39@navy.mil" TargetMode="External"/><Relationship Id="rId34" Type="http://schemas.openxmlformats.org/officeDocument/2006/relationships/hyperlink" Target="mailto:person52@navy.mil" TargetMode="External"/><Relationship Id="rId42" Type="http://schemas.openxmlformats.org/officeDocument/2006/relationships/hyperlink" Target="mailto:person60@navy.mil" TargetMode="External"/><Relationship Id="rId47" Type="http://schemas.openxmlformats.org/officeDocument/2006/relationships/hyperlink" Target="mailto:person65@navy.mil" TargetMode="External"/><Relationship Id="rId50" Type="http://schemas.openxmlformats.org/officeDocument/2006/relationships/hyperlink" Target="mailto:person68@navy.mil" TargetMode="External"/><Relationship Id="rId55" Type="http://schemas.openxmlformats.org/officeDocument/2006/relationships/hyperlink" Target="mailto:person73@navy.mil" TargetMode="External"/><Relationship Id="rId7" Type="http://schemas.openxmlformats.org/officeDocument/2006/relationships/hyperlink" Target="mailto:person25@navy.mil" TargetMode="External"/><Relationship Id="rId2" Type="http://schemas.openxmlformats.org/officeDocument/2006/relationships/hyperlink" Target="mailto:person20@navy.mil" TargetMode="External"/><Relationship Id="rId16" Type="http://schemas.openxmlformats.org/officeDocument/2006/relationships/hyperlink" Target="mailto:person34@navy.mil" TargetMode="External"/><Relationship Id="rId29" Type="http://schemas.openxmlformats.org/officeDocument/2006/relationships/hyperlink" Target="mailto:person47@navy.mil" TargetMode="External"/><Relationship Id="rId11" Type="http://schemas.openxmlformats.org/officeDocument/2006/relationships/hyperlink" Target="mailto:person29@navy.mil" TargetMode="External"/><Relationship Id="rId24" Type="http://schemas.openxmlformats.org/officeDocument/2006/relationships/hyperlink" Target="mailto:person43@navy.mil" TargetMode="External"/><Relationship Id="rId32" Type="http://schemas.openxmlformats.org/officeDocument/2006/relationships/hyperlink" Target="mailto:person50@navy.mil" TargetMode="External"/><Relationship Id="rId37" Type="http://schemas.openxmlformats.org/officeDocument/2006/relationships/hyperlink" Target="mailto:person55@navy.mil" TargetMode="External"/><Relationship Id="rId40" Type="http://schemas.openxmlformats.org/officeDocument/2006/relationships/hyperlink" Target="mailto:person58@navy.mil" TargetMode="External"/><Relationship Id="rId45" Type="http://schemas.openxmlformats.org/officeDocument/2006/relationships/hyperlink" Target="mailto:person63@navy.mil" TargetMode="External"/><Relationship Id="rId53" Type="http://schemas.openxmlformats.org/officeDocument/2006/relationships/hyperlink" Target="mailto:person71@navy.mil" TargetMode="External"/><Relationship Id="rId58" Type="http://schemas.openxmlformats.org/officeDocument/2006/relationships/hyperlink" Target="mailto:person76@navy.mil" TargetMode="External"/><Relationship Id="rId5" Type="http://schemas.openxmlformats.org/officeDocument/2006/relationships/hyperlink" Target="mailto:person23@navy.mil" TargetMode="External"/><Relationship Id="rId61" Type="http://schemas.openxmlformats.org/officeDocument/2006/relationships/table" Target="../tables/table1.xml"/><Relationship Id="rId19" Type="http://schemas.openxmlformats.org/officeDocument/2006/relationships/hyperlink" Target="mailto:person37@navy.mil" TargetMode="External"/><Relationship Id="rId14" Type="http://schemas.openxmlformats.org/officeDocument/2006/relationships/hyperlink" Target="mailto:person32@navy.mil" TargetMode="External"/><Relationship Id="rId22" Type="http://schemas.openxmlformats.org/officeDocument/2006/relationships/hyperlink" Target="mailto:person40@navy.mil" TargetMode="External"/><Relationship Id="rId27" Type="http://schemas.openxmlformats.org/officeDocument/2006/relationships/hyperlink" Target="mailto:person45@navy.mil" TargetMode="External"/><Relationship Id="rId30" Type="http://schemas.openxmlformats.org/officeDocument/2006/relationships/hyperlink" Target="mailto:person48@navy.mil" TargetMode="External"/><Relationship Id="rId35" Type="http://schemas.openxmlformats.org/officeDocument/2006/relationships/hyperlink" Target="mailto:person53@navy.mil" TargetMode="External"/><Relationship Id="rId43" Type="http://schemas.openxmlformats.org/officeDocument/2006/relationships/hyperlink" Target="mailto:person61@navy.mil" TargetMode="External"/><Relationship Id="rId48" Type="http://schemas.openxmlformats.org/officeDocument/2006/relationships/hyperlink" Target="mailto:person66@navy.mil" TargetMode="External"/><Relationship Id="rId56" Type="http://schemas.openxmlformats.org/officeDocument/2006/relationships/hyperlink" Target="mailto:person74@navy.mil" TargetMode="External"/><Relationship Id="rId8" Type="http://schemas.openxmlformats.org/officeDocument/2006/relationships/hyperlink" Target="mailto:person26@navy.mil" TargetMode="External"/><Relationship Id="rId51" Type="http://schemas.openxmlformats.org/officeDocument/2006/relationships/hyperlink" Target="mailto:person69@navy.mil" TargetMode="External"/><Relationship Id="rId3" Type="http://schemas.openxmlformats.org/officeDocument/2006/relationships/hyperlink" Target="mailto:person21@navy.mil" TargetMode="External"/><Relationship Id="rId12" Type="http://schemas.openxmlformats.org/officeDocument/2006/relationships/hyperlink" Target="mailto:person30@navy.mil" TargetMode="External"/><Relationship Id="rId17" Type="http://schemas.openxmlformats.org/officeDocument/2006/relationships/hyperlink" Target="mailto:person35@navy.mil" TargetMode="External"/><Relationship Id="rId25" Type="http://schemas.openxmlformats.org/officeDocument/2006/relationships/hyperlink" Target="mailto:person42@navy.mil" TargetMode="External"/><Relationship Id="rId33" Type="http://schemas.openxmlformats.org/officeDocument/2006/relationships/hyperlink" Target="mailto:person51@navy.mil" TargetMode="External"/><Relationship Id="rId38" Type="http://schemas.openxmlformats.org/officeDocument/2006/relationships/hyperlink" Target="mailto:person56@navy.mil" TargetMode="External"/><Relationship Id="rId46" Type="http://schemas.openxmlformats.org/officeDocument/2006/relationships/hyperlink" Target="mailto:person64@navy.mil" TargetMode="External"/><Relationship Id="rId59" Type="http://schemas.openxmlformats.org/officeDocument/2006/relationships/hyperlink" Target="mailto:person77@navy.mil" TargetMode="External"/><Relationship Id="rId20" Type="http://schemas.openxmlformats.org/officeDocument/2006/relationships/hyperlink" Target="mailto:person38@navy.mil" TargetMode="External"/><Relationship Id="rId41" Type="http://schemas.openxmlformats.org/officeDocument/2006/relationships/hyperlink" Target="mailto:person59@navy.mil" TargetMode="External"/><Relationship Id="rId54" Type="http://schemas.openxmlformats.org/officeDocument/2006/relationships/hyperlink" Target="mailto:person72@navy.mil" TargetMode="External"/><Relationship Id="rId1" Type="http://schemas.openxmlformats.org/officeDocument/2006/relationships/hyperlink" Target="mailto:person19@navy.mil" TargetMode="External"/><Relationship Id="rId6" Type="http://schemas.openxmlformats.org/officeDocument/2006/relationships/hyperlink" Target="mailto:person24@navy.mil" TargetMode="External"/><Relationship Id="rId15" Type="http://schemas.openxmlformats.org/officeDocument/2006/relationships/hyperlink" Target="mailto:person33@navy.mil" TargetMode="External"/><Relationship Id="rId23" Type="http://schemas.openxmlformats.org/officeDocument/2006/relationships/hyperlink" Target="mailto:person41@navy.mil" TargetMode="External"/><Relationship Id="rId28" Type="http://schemas.openxmlformats.org/officeDocument/2006/relationships/hyperlink" Target="mailto:person46@navy.mil" TargetMode="External"/><Relationship Id="rId36" Type="http://schemas.openxmlformats.org/officeDocument/2006/relationships/hyperlink" Target="mailto:person54@navy.mil" TargetMode="External"/><Relationship Id="rId49" Type="http://schemas.openxmlformats.org/officeDocument/2006/relationships/hyperlink" Target="mailto:person67@navy.mil" TargetMode="External"/><Relationship Id="rId57" Type="http://schemas.openxmlformats.org/officeDocument/2006/relationships/hyperlink" Target="mailto:person75@navy.mil" TargetMode="External"/><Relationship Id="rId10" Type="http://schemas.openxmlformats.org/officeDocument/2006/relationships/hyperlink" Target="mailto:person28@navy.mil" TargetMode="External"/><Relationship Id="rId31" Type="http://schemas.openxmlformats.org/officeDocument/2006/relationships/hyperlink" Target="mailto:person49@navy.mil" TargetMode="External"/><Relationship Id="rId44" Type="http://schemas.openxmlformats.org/officeDocument/2006/relationships/hyperlink" Target="mailto:person62@navy.mil" TargetMode="External"/><Relationship Id="rId52" Type="http://schemas.openxmlformats.org/officeDocument/2006/relationships/hyperlink" Target="mailto:person70@navy.mil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mailto:person22@navy.mil" TargetMode="External"/><Relationship Id="rId9" Type="http://schemas.openxmlformats.org/officeDocument/2006/relationships/hyperlink" Target="mailto:person27@navy.m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7"/>
  <sheetViews>
    <sheetView workbookViewId="0">
      <selection activeCell="C11" sqref="C11"/>
    </sheetView>
  </sheetViews>
  <sheetFormatPr defaultRowHeight="15" x14ac:dyDescent="0.25"/>
  <cols>
    <col min="2" max="2" width="53.140625" customWidth="1"/>
    <col min="4" max="4" width="11" customWidth="1"/>
    <col min="5" max="5" width="20.28515625" customWidth="1"/>
  </cols>
  <sheetData>
    <row r="2" spans="2:5" ht="30" x14ac:dyDescent="0.25">
      <c r="B2" s="16" t="s">
        <v>0</v>
      </c>
      <c r="C2" s="17" t="s">
        <v>1</v>
      </c>
      <c r="D2" s="18" t="s">
        <v>2</v>
      </c>
      <c r="E2" s="19" t="s">
        <v>3</v>
      </c>
    </row>
    <row r="3" spans="2:5" ht="51.75" customHeight="1" x14ac:dyDescent="0.25">
      <c r="B3" s="20" t="s">
        <v>4</v>
      </c>
      <c r="C3" s="21" t="s">
        <v>229</v>
      </c>
      <c r="D3" s="21" t="s">
        <v>230</v>
      </c>
      <c r="E3" s="22" t="s">
        <v>5</v>
      </c>
    </row>
    <row r="4" spans="2:5" x14ac:dyDescent="0.25">
      <c r="B4" s="23"/>
      <c r="C4" s="23"/>
      <c r="D4" s="23"/>
      <c r="E4" s="23"/>
    </row>
    <row r="6" spans="2:5" x14ac:dyDescent="0.25">
      <c r="B6" s="24" t="s">
        <v>6</v>
      </c>
    </row>
    <row r="7" spans="2:5" ht="30" x14ac:dyDescent="0.25">
      <c r="B7" s="2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AH136"/>
  <sheetViews>
    <sheetView tabSelected="1" topLeftCell="K1" zoomScale="115" zoomScaleNormal="115" workbookViewId="0">
      <pane ySplit="1" topLeftCell="A53" activePane="bottomLeft" state="frozen"/>
      <selection activeCell="D1" sqref="D1"/>
      <selection pane="bottomLeft" activeCell="Q53" sqref="Q53"/>
    </sheetView>
  </sheetViews>
  <sheetFormatPr defaultRowHeight="15" x14ac:dyDescent="0.25"/>
  <cols>
    <col min="1" max="1" width="14.28515625" customWidth="1"/>
    <col min="2" max="5" width="21" customWidth="1"/>
    <col min="6" max="6" width="24" customWidth="1"/>
    <col min="7" max="11" width="21" customWidth="1"/>
    <col min="12" max="12" width="25.28515625" customWidth="1"/>
    <col min="13" max="13" width="27.140625" customWidth="1"/>
    <col min="14" max="20" width="21" customWidth="1"/>
    <col min="21" max="21" width="73.42578125" customWidth="1"/>
    <col min="22" max="22" width="21" customWidth="1"/>
    <col min="23" max="23" width="30.85546875" customWidth="1"/>
    <col min="24" max="24" width="28.28515625" customWidth="1"/>
    <col min="25" max="25" width="30" customWidth="1"/>
    <col min="26" max="26" width="12.28515625" customWidth="1"/>
    <col min="27" max="27" width="26" customWidth="1"/>
    <col min="28" max="28" width="12.28515625" customWidth="1"/>
    <col min="29" max="29" width="12.28515625" style="14" customWidth="1"/>
    <col min="30" max="30" width="12.28515625" customWidth="1"/>
    <col min="31" max="31" width="71.42578125" customWidth="1"/>
    <col min="32" max="32" width="32.140625" customWidth="1"/>
    <col min="33" max="33" width="20.5703125" customWidth="1"/>
    <col min="34" max="34" width="43.42578125" customWidth="1"/>
  </cols>
  <sheetData>
    <row r="1" spans="1:34" s="4" customFormat="1" ht="80.25" customHeight="1" x14ac:dyDescent="0.25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26</v>
      </c>
      <c r="T1" s="8" t="s">
        <v>27</v>
      </c>
      <c r="U1" s="8" t="s">
        <v>28</v>
      </c>
      <c r="V1" s="8" t="s">
        <v>29</v>
      </c>
      <c r="W1" s="8" t="s">
        <v>30</v>
      </c>
      <c r="X1" s="8" t="s">
        <v>31</v>
      </c>
      <c r="Y1" s="8" t="s">
        <v>225</v>
      </c>
      <c r="Z1" s="8" t="s">
        <v>228</v>
      </c>
      <c r="AA1" s="8" t="s">
        <v>226</v>
      </c>
      <c r="AB1" s="8" t="s">
        <v>227</v>
      </c>
      <c r="AC1" s="13" t="s">
        <v>32</v>
      </c>
      <c r="AD1" s="8" t="s">
        <v>33</v>
      </c>
      <c r="AE1" s="8" t="s">
        <v>34</v>
      </c>
      <c r="AF1" s="8" t="s">
        <v>35</v>
      </c>
      <c r="AG1" s="8" t="s">
        <v>36</v>
      </c>
      <c r="AH1" s="8" t="s">
        <v>37</v>
      </c>
    </row>
    <row r="2" spans="1:34" ht="30" x14ac:dyDescent="0.25">
      <c r="A2" s="11">
        <v>99999</v>
      </c>
      <c r="B2" t="str">
        <f ca="1">CHOOSE(RANDBETWEEN(1,9),"F18FST.1","F18FST.2","F18FST.3","F18FST.4","F18FST.5","F18FST.6","F18FST.7","MRO","OPS")</f>
        <v>F18FST.5</v>
      </c>
      <c r="C2" t="str">
        <f t="shared" ref="C2:C33" ca="1" si="0">CHOOSE(RANDBETWEEN(1,58),"F18FST.1",
"F18FST.1.1",
"F18FST.1.2",
"F18FST.1.3",
"F18FST.2",
"F18FST.2.1",
"F18FST.2.2",
"F18FST.2.3",
"F18FST.2.4",
"F18FST.2.5",
"F18FST.2.6",
"F18FST.2.7",
"F18FST.2.8",
"F18FST.2.9",
"F18FST.3",
"F18FST.3.1",
"F18FST.3.2",
"F18FST.3.3",
"F18FST.3.4",
"F18FST.3.5",
"F18FST.3.6",
"F18FST.3.7",
"F18FST.4",
"F18FST.4.1",
"F18FST.4.2",
"F18FST.4.3",
"F18FST.4.4",
"F18FST.4.5",
"F18FST.4.6",
"F18FST.5",
"F18FST.5.1",
"F18FST.5.2",
"F18FST.5.3",
"F18FST.5.4",
"F18FST.5.5",
"F18FST.5.6",
"F18FST.5.7",
"F18FST.5.8",
"F18FST.6",
"F18FST.6.1",
"F18FST.6.2",
"F18FST.7",
"F18FST.7.1",
"F18FST.7.2",
"F18FST.7.3",
"F18FST.7.4",
"F18FST.7.5",
"F18FST.7.6",
"MRO - Leasdership",
"MRO - Avionics",
"MRO - Structures",
"MRO - Subsystems",
"MRO - Support Equipment",
"F18FST.7.7",
"MRO - Logistics",
"OPS - Leadership",
"OPS",
"F18FST.3a",
"F18FST.7.7")</f>
        <v>F18FST.7.3</v>
      </c>
      <c r="D2" t="s">
        <v>231</v>
      </c>
      <c r="E2" s="12" t="s">
        <v>352</v>
      </c>
      <c r="F2" s="12" t="s">
        <v>353</v>
      </c>
      <c r="G2" s="10" t="s">
        <v>38</v>
      </c>
      <c r="H2" s="10" t="s">
        <v>39</v>
      </c>
      <c r="I2" s="4">
        <v>48000</v>
      </c>
      <c r="K2" t="str">
        <f t="shared" ref="K2:K33" ca="1" si="1">CHOOSE(RANDBETWEEN(1,13),"Alutiig",
"Alutiiq",
"AMPS",
"ASI",
"D3",
"EPS",
"GDIT",
"KBR",
"LMI",
"LMI Aerospace",
"NAVAIR",
"NTA",
"Wyle")</f>
        <v>NTA</v>
      </c>
      <c r="L2">
        <f t="shared" ref="L2:L33" ca="1" si="2">RANDBETWEEN(3682007405,4695007146)</f>
        <v>4308445035</v>
      </c>
      <c r="M2" s="10" t="s">
        <v>233</v>
      </c>
      <c r="O2" t="str">
        <f t="shared" ref="O2:O33" ca="1" si="3">CHOOSE(RANDBETWEEN(1,6),"WS-132",
"WS-109",
"WS-131",
"O-01",
"O-02",
"O-23")</f>
        <v>O-02</v>
      </c>
      <c r="P2" s="10" t="str">
        <f ca="1">CHOOSE(RANDBETWEEN(1,14),"317",
"334-1",
"378-1",
"378-2",
"469",
"472",
"6-2",
"94",
"94 B",
"94-B",
"Hgr 6",
"N/A",
"OFFSITE",
"Unknown")</f>
        <v>Hgr 6</v>
      </c>
      <c r="Q2" s="15"/>
      <c r="AD2" t="s">
        <v>40</v>
      </c>
    </row>
    <row r="3" spans="1:34" x14ac:dyDescent="0.25">
      <c r="A3" s="11">
        <v>12121</v>
      </c>
      <c r="B3" t="str">
        <f ca="1">CHOOSE(RANDBETWEEN(1,9),"F18FST.1","F18FST.2","F18FST.3","F18FST.4","F18FST.5","F18FST.6","F18FST.7","MRO","OPS")</f>
        <v>F18FST.3</v>
      </c>
      <c r="C3" t="str">
        <f ca="1">CHOOSE(RANDBETWEEN(1,58),"F18FST.1",
"F18FST.1.1",
"F18FST.1.2",
"F18FST.1.3",
"F18FST.2",
"F18FST.2.1",
"F18FST.2.2",
"F18FST.2.3",
"F18FST.2.4",
"F18FST.2.5",
"F18FST.2.6",
"F18FST.2.7",
"F18FST.2.8",
"F18FST.2.9",
"F18FST.3",
"F18FST.3.1",
"F18FST.3.2",
"F18FST.3.3",
"F18FST.3.4",
"F18FST.3.5",
"F18FST.3.6",
"F18FST.3.7",
"F18FST.4",
"F18FST.4.1",
"F18FST.4.2",
"F18FST.4.3",
"F18FST.4.4",
"F18FST.4.5",
"F18FST.4.6",
"F18FST.5",
"F18FST.5.1",
"F18FST.5.2",
"F18FST.5.3",
"F18FST.5.4",
"F18FST.5.5",
"F18FST.5.6",
"F18FST.5.7",
"F18FST.5.8",
"F18FST.6",
"F18FST.6.1",
"F18FST.6.2",
"F18FST.7",
"F18FST.7.1",
"F18FST.7.2",
"F18FST.7.3",
"F18FST.7.4",
"F18FST.7.5",
"F18FST.7.6",
"MRO - Leasdership",
"MRO - Avionics",
"MRO - Structures",
"MRO - Subsystems",
"MRO - Support Equipment",
"F18FST.7.7",
"MRO - Logistics",
"OPS - Leadership",
"OPS",
"F18FST.3a",
"F18FST.7.7")</f>
        <v>F18FST.5.2</v>
      </c>
      <c r="D3" t="s">
        <v>232</v>
      </c>
      <c r="E3" s="12" t="s">
        <v>293</v>
      </c>
      <c r="F3" s="12" t="s">
        <v>367</v>
      </c>
      <c r="G3" s="10" t="s">
        <v>41</v>
      </c>
      <c r="H3" s="10" t="s">
        <v>42</v>
      </c>
      <c r="I3" s="4">
        <v>48557</v>
      </c>
      <c r="K3" t="str">
        <f t="shared" ca="1" si="1"/>
        <v>Wyle</v>
      </c>
      <c r="L3">
        <f t="shared" ca="1" si="2"/>
        <v>3754206608</v>
      </c>
      <c r="M3" s="50" t="s">
        <v>234</v>
      </c>
      <c r="O3" t="str">
        <f ca="1">CHOOSE(RANDBETWEEN(1,6),"WS-132",
"WS-109",
"WS-131",
"O-01",
"O-02",
"O-23")</f>
        <v>O-23</v>
      </c>
      <c r="P3" s="10" t="str">
        <f t="shared" ref="P3:P61" ca="1" si="4">CHOOSE(RANDBETWEEN(1,14),"317",
"334-1",
"378-1",
"378-2",
"469",
"472",
"6-2",
"94",
"94 B",
"94-B",
"Hgr 6",
"N/A",
"OFFSITE",
"Unknown")</f>
        <v>317</v>
      </c>
      <c r="Q3" s="15"/>
      <c r="AD3" t="s">
        <v>40</v>
      </c>
    </row>
    <row r="4" spans="1:34" ht="30" x14ac:dyDescent="0.25">
      <c r="A4" s="40">
        <f ca="1">RANDBETWEEN(10000,99990)</f>
        <v>86257</v>
      </c>
      <c r="B4" s="7" t="str">
        <f ca="1">CHOOSE(RANDBETWEEN(1,9),"F18FST.1","F18FST.2","F18FST.3","F18FST.4","F18FST.5","F18FST.6","F18FST.7","MRO","OPS")</f>
        <v>F18FST.3</v>
      </c>
      <c r="C4" t="str">
        <f t="shared" ca="1" si="0"/>
        <v>F18FST.7.5</v>
      </c>
      <c r="D4" t="s">
        <v>235</v>
      </c>
      <c r="E4" s="12" t="s">
        <v>294</v>
      </c>
      <c r="F4" s="12" t="s">
        <v>354</v>
      </c>
      <c r="G4" s="41" t="str">
        <f ca="1">CHOOSE(RANDBETWEEN(1,9),
"Senior Mechanical Engineer",
"Aerospace Engineer",
"Mechanical Engineer",
"Senior Aerospace Engineer - Project Lead",
"Aerospace Engineer - Project Lead",
"Senior Aerospace Engineer",
"Senior Aerospace Engineer - Deputy",
"Aerospce Engineer",
"Senior Aerospace Engineer - Team Lead")</f>
        <v>Senior Aerospace Engineer</v>
      </c>
      <c r="H4" s="10" t="s">
        <v>413</v>
      </c>
      <c r="I4" s="4">
        <v>48557</v>
      </c>
      <c r="J4" s="7"/>
      <c r="K4" s="7" t="str">
        <f t="shared" ca="1" si="1"/>
        <v>EPS</v>
      </c>
      <c r="L4" s="7">
        <f t="shared" ca="1" si="2"/>
        <v>4302982876</v>
      </c>
      <c r="M4" s="51" t="s">
        <v>471</v>
      </c>
      <c r="N4" s="7"/>
      <c r="O4" s="7" t="str">
        <f t="shared" ca="1" si="3"/>
        <v>WS-109</v>
      </c>
      <c r="P4" s="10" t="str">
        <f t="shared" ca="1" si="4"/>
        <v>N/A</v>
      </c>
      <c r="Q4" s="43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44"/>
      <c r="AD4" s="7"/>
      <c r="AE4" s="7"/>
      <c r="AF4" s="7"/>
      <c r="AG4" s="7"/>
      <c r="AH4" s="7"/>
    </row>
    <row r="5" spans="1:34" x14ac:dyDescent="0.25">
      <c r="A5" s="40">
        <f t="shared" ref="A5:A60" ca="1" si="5">RANDBETWEEN(10000,99990)</f>
        <v>44516</v>
      </c>
      <c r="B5" s="48" t="str">
        <f t="shared" ref="B5:B9" ca="1" si="6">CHOOSE(RANDBETWEEN(1,9),"F18FST.1","F18FST.2","F18FST.3","F18FST.4","F18FST.5","F18FST.6","F18FST.7","MRO","OPS")</f>
        <v>MRO</v>
      </c>
      <c r="C5" t="str">
        <f t="shared" ca="1" si="0"/>
        <v>F18FST.5.7</v>
      </c>
      <c r="D5" t="s">
        <v>236</v>
      </c>
      <c r="E5" s="12" t="s">
        <v>295</v>
      </c>
      <c r="F5" s="12" t="s">
        <v>355</v>
      </c>
      <c r="G5" s="41" t="str">
        <f t="shared" ref="G5:G61" ca="1" si="7">CHOOSE(RANDBETWEEN(1,9),
"Senior Mechanical Engineer",
"Aerospace Engineer",
"Mechanical Engineer",
"Senior Aerospace Engineer - Project Lead",
"Aerospace Engineer - Project Lead",
"Senior Aerospace Engineer",
"Senior Aerospace Engineer - Deputy",
"Aerospce Engineer",
"Senior Aerospace Engineer - Team Lead")</f>
        <v>Senior Mechanical Engineer</v>
      </c>
      <c r="H5" s="10" t="s">
        <v>414</v>
      </c>
      <c r="I5" s="4">
        <v>48557</v>
      </c>
      <c r="K5" t="str">
        <f t="shared" ca="1" si="1"/>
        <v>Alutiiq</v>
      </c>
      <c r="L5">
        <f t="shared" ca="1" si="2"/>
        <v>3775675287</v>
      </c>
      <c r="M5" s="51" t="s">
        <v>472</v>
      </c>
      <c r="O5" t="str">
        <f t="shared" ca="1" si="3"/>
        <v>WS-131</v>
      </c>
      <c r="P5" s="10" t="str">
        <f t="shared" ca="1" si="4"/>
        <v>94</v>
      </c>
      <c r="Q5" s="39"/>
    </row>
    <row r="6" spans="1:34" ht="45" x14ac:dyDescent="0.25">
      <c r="A6" s="40">
        <f ca="1">RANDBETWEEN(10000,99990)</f>
        <v>25777</v>
      </c>
      <c r="B6" s="49" t="str">
        <f ca="1">CHOOSE(RANDBETWEEN(1,9),"F18FST.1","F18FST.2","F18FST.3","F18FST.4","F18FST.5","F18FST.6","F18FST.7","MRO","OPS")</f>
        <v>OPS</v>
      </c>
      <c r="C6" t="str">
        <f t="shared" ca="1" si="0"/>
        <v>MRO - Subsystems</v>
      </c>
      <c r="D6" t="s">
        <v>237</v>
      </c>
      <c r="E6" s="12" t="s">
        <v>296</v>
      </c>
      <c r="F6" s="12" t="s">
        <v>356</v>
      </c>
      <c r="G6" s="41" t="str">
        <f t="shared" ca="1" si="7"/>
        <v>Mechanical Engineer</v>
      </c>
      <c r="H6" s="10" t="s">
        <v>415</v>
      </c>
      <c r="I6" s="4">
        <v>48557</v>
      </c>
      <c r="J6" s="7"/>
      <c r="K6" s="7" t="str">
        <f t="shared" ca="1" si="1"/>
        <v>Wyle</v>
      </c>
      <c r="L6" s="7">
        <f t="shared" ca="1" si="2"/>
        <v>4276394558</v>
      </c>
      <c r="M6" s="51" t="s">
        <v>473</v>
      </c>
      <c r="N6" s="7"/>
      <c r="O6" s="7" t="str">
        <f t="shared" ca="1" si="3"/>
        <v>O-23</v>
      </c>
      <c r="P6" s="10" t="str">
        <f t="shared" ca="1" si="4"/>
        <v>334-1</v>
      </c>
      <c r="Q6" s="39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44"/>
      <c r="AD6" s="7"/>
      <c r="AE6" s="7"/>
      <c r="AF6" s="7"/>
      <c r="AG6" s="7"/>
      <c r="AH6" s="7"/>
    </row>
    <row r="7" spans="1:34" x14ac:dyDescent="0.25">
      <c r="A7" s="40">
        <f t="shared" ca="1" si="5"/>
        <v>83251</v>
      </c>
      <c r="B7" s="49" t="str">
        <f ca="1">CHOOSE(RANDBETWEEN(1,9),"F18FST.1","F18FST.2","F18FST.3","F18FST.4","F18FST.5","F18FST.6","F18FST.7","MRO","OPS")</f>
        <v>F18FST.5</v>
      </c>
      <c r="C7" t="str">
        <f t="shared" ca="1" si="0"/>
        <v>F18FST.2.8</v>
      </c>
      <c r="D7" t="s">
        <v>238</v>
      </c>
      <c r="E7" s="12" t="s">
        <v>297</v>
      </c>
      <c r="F7" s="12" t="s">
        <v>357</v>
      </c>
      <c r="G7" s="41" t="str">
        <f t="shared" ca="1" si="7"/>
        <v>Senior Aerospace Engineer - Deputy</v>
      </c>
      <c r="H7" s="10" t="s">
        <v>416</v>
      </c>
      <c r="I7" s="4">
        <v>48557</v>
      </c>
      <c r="J7" s="7"/>
      <c r="K7" s="7" t="str">
        <f t="shared" ca="1" si="1"/>
        <v>Alutiiq</v>
      </c>
      <c r="L7" s="7">
        <f t="shared" ca="1" si="2"/>
        <v>4002917673</v>
      </c>
      <c r="M7" s="51" t="s">
        <v>474</v>
      </c>
      <c r="N7" s="7"/>
      <c r="O7" s="7" t="str">
        <f t="shared" ca="1" si="3"/>
        <v>WS-132</v>
      </c>
      <c r="P7" s="10" t="str">
        <f t="shared" ca="1" si="4"/>
        <v>472</v>
      </c>
      <c r="Q7" s="39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44"/>
      <c r="AD7" s="7"/>
      <c r="AE7" s="7"/>
      <c r="AF7" s="7"/>
      <c r="AG7" s="7"/>
      <c r="AH7" s="7"/>
    </row>
    <row r="8" spans="1:34" ht="45" x14ac:dyDescent="0.25">
      <c r="A8" s="40">
        <f t="shared" ca="1" si="5"/>
        <v>86151</v>
      </c>
      <c r="B8" s="49" t="str">
        <f t="shared" ca="1" si="6"/>
        <v>F18FST.2</v>
      </c>
      <c r="C8" t="str">
        <f t="shared" ca="1" si="0"/>
        <v>MRO - Logistics</v>
      </c>
      <c r="D8" t="s">
        <v>239</v>
      </c>
      <c r="E8" s="12" t="s">
        <v>298</v>
      </c>
      <c r="F8" s="12" t="s">
        <v>358</v>
      </c>
      <c r="G8" s="41" t="str">
        <f t="shared" ca="1" si="7"/>
        <v>Senior Mechanical Engineer</v>
      </c>
      <c r="H8" s="10" t="s">
        <v>417</v>
      </c>
      <c r="I8" s="4">
        <v>48557</v>
      </c>
      <c r="J8" s="7"/>
      <c r="K8" s="7" t="str">
        <f t="shared" ca="1" si="1"/>
        <v>LMI Aerospace</v>
      </c>
      <c r="L8" s="7">
        <f t="shared" ca="1" si="2"/>
        <v>3704807010</v>
      </c>
      <c r="M8" s="51" t="s">
        <v>475</v>
      </c>
      <c r="N8" s="7"/>
      <c r="O8" s="7" t="str">
        <f t="shared" ca="1" si="3"/>
        <v>O-02</v>
      </c>
      <c r="P8" s="10" t="str">
        <f t="shared" ca="1" si="4"/>
        <v>94</v>
      </c>
      <c r="Q8" s="39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44"/>
      <c r="AD8" s="7"/>
      <c r="AE8" s="7"/>
      <c r="AF8" s="7"/>
      <c r="AG8" s="7"/>
      <c r="AH8" s="7"/>
    </row>
    <row r="9" spans="1:34" ht="45" x14ac:dyDescent="0.25">
      <c r="A9" s="40">
        <f t="shared" ca="1" si="5"/>
        <v>71781</v>
      </c>
      <c r="B9" s="49" t="str">
        <f t="shared" ca="1" si="6"/>
        <v>OPS</v>
      </c>
      <c r="C9" t="str">
        <f t="shared" ca="1" si="0"/>
        <v>F18FST.7.5</v>
      </c>
      <c r="D9" t="s">
        <v>240</v>
      </c>
      <c r="E9" s="12" t="s">
        <v>299</v>
      </c>
      <c r="F9" s="12" t="s">
        <v>359</v>
      </c>
      <c r="G9" s="41" t="str">
        <f t="shared" ca="1" si="7"/>
        <v>Senior Aerospace Engineer - Team Lead</v>
      </c>
      <c r="H9" s="10" t="s">
        <v>418</v>
      </c>
      <c r="I9" s="4">
        <v>48557</v>
      </c>
      <c r="J9" s="7"/>
      <c r="K9" s="7" t="str">
        <f t="shared" ca="1" si="1"/>
        <v>ASI</v>
      </c>
      <c r="L9" s="7">
        <f t="shared" ca="1" si="2"/>
        <v>4472733987</v>
      </c>
      <c r="M9" s="51" t="s">
        <v>476</v>
      </c>
      <c r="N9" s="7"/>
      <c r="O9" s="7" t="str">
        <f t="shared" ca="1" si="3"/>
        <v>O-01</v>
      </c>
      <c r="P9" s="10" t="str">
        <f t="shared" ca="1" si="4"/>
        <v>378-2</v>
      </c>
      <c r="Q9" s="39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44"/>
      <c r="AD9" s="7"/>
      <c r="AE9" s="7"/>
      <c r="AF9" s="7"/>
      <c r="AG9" s="7"/>
      <c r="AH9" s="7"/>
    </row>
    <row r="10" spans="1:34" ht="30" x14ac:dyDescent="0.25">
      <c r="A10" s="40">
        <f t="shared" ca="1" si="5"/>
        <v>51057</v>
      </c>
      <c r="B10" s="48" t="str">
        <f t="shared" ref="B10:B41" ca="1" si="8">CHOOSE(RANDBETWEEN(1,9),"F18FST.1","F18FST.2","F18FST.3","F18FST.4","F18FST.5","F18FST.6","F18FST.7","MRO","OPS")</f>
        <v>F18FST.3</v>
      </c>
      <c r="C10" t="str">
        <f t="shared" ca="1" si="0"/>
        <v>F18FST.5.1</v>
      </c>
      <c r="D10" t="s">
        <v>241</v>
      </c>
      <c r="E10" s="12" t="s">
        <v>300</v>
      </c>
      <c r="F10" s="12" t="s">
        <v>360</v>
      </c>
      <c r="G10" s="41" t="str">
        <f t="shared" ca="1" si="7"/>
        <v>Aerospace Engineer - Project Lead</v>
      </c>
      <c r="H10" s="10" t="s">
        <v>419</v>
      </c>
      <c r="I10" s="4">
        <v>48557</v>
      </c>
      <c r="K10" t="str">
        <f t="shared" ca="1" si="1"/>
        <v>GDIT</v>
      </c>
      <c r="L10">
        <f t="shared" ca="1" si="2"/>
        <v>3790820177</v>
      </c>
      <c r="M10" s="51" t="s">
        <v>477</v>
      </c>
      <c r="O10" t="str">
        <f t="shared" ca="1" si="3"/>
        <v>O-01</v>
      </c>
      <c r="P10" s="10" t="str">
        <f t="shared" ca="1" si="4"/>
        <v>Hgr 6</v>
      </c>
      <c r="Q10" s="39"/>
    </row>
    <row r="11" spans="1:34" ht="30" x14ac:dyDescent="0.25">
      <c r="A11" s="40">
        <f t="shared" ca="1" si="5"/>
        <v>14345</v>
      </c>
      <c r="B11" s="49" t="str">
        <f t="shared" ca="1" si="8"/>
        <v>F18FST.5</v>
      </c>
      <c r="C11" t="str">
        <f t="shared" ca="1" si="0"/>
        <v>MRO - Support Equipment</v>
      </c>
      <c r="D11" t="s">
        <v>242</v>
      </c>
      <c r="E11" s="12" t="s">
        <v>301</v>
      </c>
      <c r="F11" s="12" t="s">
        <v>361</v>
      </c>
      <c r="G11" s="41" t="str">
        <f t="shared" ca="1" si="7"/>
        <v>Senior Aerospace Engineer - Project Lead</v>
      </c>
      <c r="H11" s="10" t="s">
        <v>420</v>
      </c>
      <c r="I11" s="4">
        <v>48557</v>
      </c>
      <c r="J11" s="7"/>
      <c r="K11" s="7" t="str">
        <f t="shared" ca="1" si="1"/>
        <v>ASI</v>
      </c>
      <c r="L11" s="7">
        <f t="shared" ca="1" si="2"/>
        <v>4189036350</v>
      </c>
      <c r="M11" s="51" t="s">
        <v>478</v>
      </c>
      <c r="N11" s="7"/>
      <c r="O11" s="7" t="str">
        <f t="shared" ca="1" si="3"/>
        <v>O-02</v>
      </c>
      <c r="P11" s="10" t="str">
        <f t="shared" ca="1" si="4"/>
        <v>N/A</v>
      </c>
      <c r="Q11" s="39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44"/>
      <c r="AD11" s="7"/>
      <c r="AE11" s="7"/>
      <c r="AF11" s="7"/>
      <c r="AG11" s="7"/>
      <c r="AH11" s="7"/>
    </row>
    <row r="12" spans="1:34" ht="30" x14ac:dyDescent="0.25">
      <c r="A12" s="40">
        <f t="shared" ca="1" si="5"/>
        <v>69999</v>
      </c>
      <c r="B12" s="49" t="str">
        <f t="shared" ca="1" si="8"/>
        <v>F18FST.2</v>
      </c>
      <c r="C12" t="str">
        <f t="shared" ca="1" si="0"/>
        <v>F18FST.4.3</v>
      </c>
      <c r="D12" t="s">
        <v>243</v>
      </c>
      <c r="E12" s="12" t="s">
        <v>302</v>
      </c>
      <c r="F12" s="12" t="s">
        <v>362</v>
      </c>
      <c r="G12" s="41" t="str">
        <f t="shared" ca="1" si="7"/>
        <v>Senior Aerospace Engineer - Team Lead</v>
      </c>
      <c r="H12" s="10" t="s">
        <v>421</v>
      </c>
      <c r="I12" s="4">
        <v>48557</v>
      </c>
      <c r="J12" s="7"/>
      <c r="K12" s="7" t="str">
        <f t="shared" ca="1" si="1"/>
        <v>GDIT</v>
      </c>
      <c r="L12" s="7">
        <f t="shared" ca="1" si="2"/>
        <v>4235428852</v>
      </c>
      <c r="M12" s="51" t="s">
        <v>479</v>
      </c>
      <c r="N12" s="7"/>
      <c r="O12" s="7" t="str">
        <f t="shared" ca="1" si="3"/>
        <v>WS-131</v>
      </c>
      <c r="P12" s="10" t="str">
        <f t="shared" ca="1" si="4"/>
        <v>378-2</v>
      </c>
      <c r="Q12" s="39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44"/>
      <c r="AD12" s="7"/>
      <c r="AE12" s="7"/>
      <c r="AF12" s="7"/>
      <c r="AG12" s="7"/>
      <c r="AH12" s="7"/>
    </row>
    <row r="13" spans="1:34" ht="30" x14ac:dyDescent="0.25">
      <c r="A13" s="40">
        <f t="shared" ca="1" si="5"/>
        <v>83058</v>
      </c>
      <c r="B13" s="49" t="str">
        <f t="shared" ca="1" si="8"/>
        <v>F18FST.1</v>
      </c>
      <c r="C13" t="str">
        <f t="shared" ca="1" si="0"/>
        <v>F18FST.2.7</v>
      </c>
      <c r="D13" t="s">
        <v>244</v>
      </c>
      <c r="E13" s="12" t="s">
        <v>303</v>
      </c>
      <c r="F13" s="12" t="s">
        <v>363</v>
      </c>
      <c r="G13" s="41" t="str">
        <f t="shared" ca="1" si="7"/>
        <v>Senior Aerospace Engineer</v>
      </c>
      <c r="H13" s="10" t="s">
        <v>422</v>
      </c>
      <c r="I13" s="4">
        <v>48557</v>
      </c>
      <c r="J13" s="7"/>
      <c r="K13" s="7" t="str">
        <f t="shared" ca="1" si="1"/>
        <v>Alutiiq</v>
      </c>
      <c r="L13" s="7">
        <f t="shared" ca="1" si="2"/>
        <v>4361845094</v>
      </c>
      <c r="M13" s="51" t="s">
        <v>480</v>
      </c>
      <c r="N13" s="7"/>
      <c r="O13" s="7" t="str">
        <f t="shared" ca="1" si="3"/>
        <v>O-23</v>
      </c>
      <c r="P13" s="10" t="str">
        <f t="shared" ca="1" si="4"/>
        <v>Unknown</v>
      </c>
      <c r="Q13" s="39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44"/>
      <c r="AD13" s="7"/>
      <c r="AE13" s="7"/>
      <c r="AF13" s="7"/>
      <c r="AG13" s="7"/>
      <c r="AH13" s="7"/>
    </row>
    <row r="14" spans="1:34" ht="45" x14ac:dyDescent="0.25">
      <c r="A14" s="40">
        <f t="shared" ca="1" si="5"/>
        <v>95986</v>
      </c>
      <c r="B14" s="49" t="str">
        <f t="shared" ca="1" si="8"/>
        <v>F18FST.2</v>
      </c>
      <c r="C14" t="str">
        <f t="shared" ca="1" si="0"/>
        <v>F18FST.7.2</v>
      </c>
      <c r="D14" t="s">
        <v>245</v>
      </c>
      <c r="E14" s="12" t="s">
        <v>304</v>
      </c>
      <c r="F14" s="12" t="s">
        <v>364</v>
      </c>
      <c r="G14" s="41" t="str">
        <f t="shared" ca="1" si="7"/>
        <v>Senior Aerospace Engineer - Team Lead</v>
      </c>
      <c r="H14" s="10" t="s">
        <v>423</v>
      </c>
      <c r="I14" s="4">
        <v>48557</v>
      </c>
      <c r="J14" s="7"/>
      <c r="K14" s="7" t="str">
        <f t="shared" ca="1" si="1"/>
        <v>EPS</v>
      </c>
      <c r="L14" s="7">
        <f t="shared" ca="1" si="2"/>
        <v>4614303669</v>
      </c>
      <c r="M14" s="51" t="s">
        <v>481</v>
      </c>
      <c r="N14" s="7"/>
      <c r="O14" s="7" t="str">
        <f t="shared" ca="1" si="3"/>
        <v>O-01</v>
      </c>
      <c r="P14" s="10" t="str">
        <f t="shared" ca="1" si="4"/>
        <v>472</v>
      </c>
      <c r="Q14" s="39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44"/>
      <c r="AD14" s="7"/>
      <c r="AE14" s="7"/>
      <c r="AF14" s="7"/>
      <c r="AG14" s="7"/>
      <c r="AH14" s="7"/>
    </row>
    <row r="15" spans="1:34" ht="30" x14ac:dyDescent="0.25">
      <c r="A15" s="40">
        <f t="shared" ca="1" si="5"/>
        <v>75395</v>
      </c>
      <c r="B15" s="49" t="str">
        <f t="shared" ca="1" si="8"/>
        <v>F18FST.5</v>
      </c>
      <c r="C15" t="str">
        <f t="shared" ca="1" si="0"/>
        <v>F18FST.7.5</v>
      </c>
      <c r="D15" t="s">
        <v>246</v>
      </c>
      <c r="E15" s="12" t="s">
        <v>305</v>
      </c>
      <c r="F15" s="12" t="s">
        <v>365</v>
      </c>
      <c r="G15" s="41" t="str">
        <f t="shared" ca="1" si="7"/>
        <v>Aerospce Engineer</v>
      </c>
      <c r="H15" s="10" t="s">
        <v>424</v>
      </c>
      <c r="I15" s="4">
        <v>48557</v>
      </c>
      <c r="J15" s="7"/>
      <c r="K15" s="7" t="str">
        <f t="shared" ca="1" si="1"/>
        <v>GDIT</v>
      </c>
      <c r="L15" s="7">
        <f t="shared" ca="1" si="2"/>
        <v>3814564096</v>
      </c>
      <c r="M15" s="51" t="s">
        <v>482</v>
      </c>
      <c r="N15" s="7"/>
      <c r="O15" s="7" t="str">
        <f t="shared" ca="1" si="3"/>
        <v>WS-132</v>
      </c>
      <c r="P15" s="10" t="str">
        <f t="shared" ca="1" si="4"/>
        <v>Unknown</v>
      </c>
      <c r="Q15" s="39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44"/>
      <c r="AD15" s="7"/>
      <c r="AE15" s="7"/>
      <c r="AF15" s="7"/>
      <c r="AG15" s="7"/>
      <c r="AH15" s="7"/>
    </row>
    <row r="16" spans="1:34" ht="30" x14ac:dyDescent="0.25">
      <c r="A16" s="40">
        <f t="shared" ca="1" si="5"/>
        <v>68335</v>
      </c>
      <c r="B16" s="49" t="str">
        <f t="shared" ca="1" si="8"/>
        <v>F18FST.1</v>
      </c>
      <c r="C16" t="str">
        <f t="shared" ca="1" si="0"/>
        <v>F18FST.3.2</v>
      </c>
      <c r="D16" t="s">
        <v>247</v>
      </c>
      <c r="E16" s="12" t="s">
        <v>306</v>
      </c>
      <c r="F16" s="12" t="s">
        <v>366</v>
      </c>
      <c r="G16" s="41" t="str">
        <f t="shared" ca="1" si="7"/>
        <v>Senior Mechanical Engineer</v>
      </c>
      <c r="H16" s="10" t="s">
        <v>425</v>
      </c>
      <c r="I16" s="4">
        <v>48557</v>
      </c>
      <c r="J16" s="7"/>
      <c r="K16" s="7" t="str">
        <f t="shared" ca="1" si="1"/>
        <v>GDIT</v>
      </c>
      <c r="L16" s="7">
        <f t="shared" ca="1" si="2"/>
        <v>4065552672</v>
      </c>
      <c r="M16" s="51" t="s">
        <v>483</v>
      </c>
      <c r="N16" s="7"/>
      <c r="O16" s="7" t="str">
        <f t="shared" ca="1" si="3"/>
        <v>O-02</v>
      </c>
      <c r="P16" s="10" t="str">
        <f t="shared" ca="1" si="4"/>
        <v>378-1</v>
      </c>
      <c r="Q16" s="39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44"/>
      <c r="AD16" s="7"/>
      <c r="AE16" s="7"/>
      <c r="AF16" s="7"/>
      <c r="AG16" s="7"/>
      <c r="AH16" s="7"/>
    </row>
    <row r="17" spans="1:34" x14ac:dyDescent="0.25">
      <c r="A17" s="40">
        <f t="shared" ca="1" si="5"/>
        <v>95496</v>
      </c>
      <c r="B17" s="49" t="str">
        <f t="shared" ca="1" si="8"/>
        <v>F18FST.2</v>
      </c>
      <c r="C17" t="str">
        <f t="shared" ca="1" si="0"/>
        <v>F18FST.1</v>
      </c>
      <c r="D17" t="s">
        <v>248</v>
      </c>
      <c r="E17" s="12" t="s">
        <v>307</v>
      </c>
      <c r="F17" s="12" t="s">
        <v>368</v>
      </c>
      <c r="G17" s="41" t="str">
        <f t="shared" ca="1" si="7"/>
        <v>Senior Aerospace Engineer - Project Lead</v>
      </c>
      <c r="H17" s="10" t="s">
        <v>426</v>
      </c>
      <c r="I17" s="4">
        <v>48557</v>
      </c>
      <c r="J17" s="7"/>
      <c r="K17" s="7" t="str">
        <f t="shared" ca="1" si="1"/>
        <v>AMPS</v>
      </c>
      <c r="L17" s="7">
        <f t="shared" ca="1" si="2"/>
        <v>4413544487</v>
      </c>
      <c r="M17" s="51" t="s">
        <v>484</v>
      </c>
      <c r="N17" s="7"/>
      <c r="O17" s="7" t="str">
        <f t="shared" ca="1" si="3"/>
        <v>O-02</v>
      </c>
      <c r="P17" s="10" t="str">
        <f t="shared" ca="1" si="4"/>
        <v>Hgr 6</v>
      </c>
      <c r="Q17" s="39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44"/>
      <c r="AD17" s="7"/>
      <c r="AE17" s="7"/>
      <c r="AF17" s="7"/>
      <c r="AG17" s="7"/>
      <c r="AH17" s="7"/>
    </row>
    <row r="18" spans="1:34" ht="45" x14ac:dyDescent="0.25">
      <c r="A18" s="40">
        <f t="shared" ca="1" si="5"/>
        <v>46207</v>
      </c>
      <c r="B18" s="49" t="str">
        <f t="shared" ca="1" si="8"/>
        <v>F18FST.2</v>
      </c>
      <c r="C18" t="str">
        <f t="shared" ca="1" si="0"/>
        <v>F18FST.3.1</v>
      </c>
      <c r="D18" t="s">
        <v>249</v>
      </c>
      <c r="E18" s="12" t="s">
        <v>308</v>
      </c>
      <c r="F18" s="12" t="s">
        <v>369</v>
      </c>
      <c r="G18" s="41" t="str">
        <f t="shared" ca="1" si="7"/>
        <v>Mechanical Engineer</v>
      </c>
      <c r="H18" s="10" t="s">
        <v>427</v>
      </c>
      <c r="I18" s="4">
        <v>48557</v>
      </c>
      <c r="J18" s="7"/>
      <c r="K18" s="7" t="str">
        <f t="shared" ca="1" si="1"/>
        <v>LMI</v>
      </c>
      <c r="L18" s="7">
        <f t="shared" ca="1" si="2"/>
        <v>4523897001</v>
      </c>
      <c r="M18" s="51" t="s">
        <v>485</v>
      </c>
      <c r="N18" s="7"/>
      <c r="O18" s="7" t="str">
        <f t="shared" ca="1" si="3"/>
        <v>WS-132</v>
      </c>
      <c r="P18" s="10" t="str">
        <f t="shared" ca="1" si="4"/>
        <v>6-2</v>
      </c>
      <c r="Q18" s="39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44"/>
      <c r="AD18" s="7"/>
      <c r="AE18" s="7"/>
      <c r="AF18" s="7"/>
      <c r="AG18" s="7"/>
      <c r="AH18" s="7"/>
    </row>
    <row r="19" spans="1:34" ht="30" x14ac:dyDescent="0.25">
      <c r="A19" s="40">
        <f t="shared" ca="1" si="5"/>
        <v>31148</v>
      </c>
      <c r="B19" s="49" t="str">
        <f t="shared" ca="1" si="8"/>
        <v>MRO</v>
      </c>
      <c r="C19" t="str">
        <f t="shared" ca="1" si="0"/>
        <v>F18FST.3.1</v>
      </c>
      <c r="D19" t="s">
        <v>250</v>
      </c>
      <c r="E19" s="12" t="s">
        <v>309</v>
      </c>
      <c r="F19" s="12" t="s">
        <v>370</v>
      </c>
      <c r="G19" s="41" t="str">
        <f t="shared" ca="1" si="7"/>
        <v>Mechanical Engineer</v>
      </c>
      <c r="H19" s="10" t="s">
        <v>428</v>
      </c>
      <c r="I19" s="4">
        <v>48557</v>
      </c>
      <c r="J19" s="7"/>
      <c r="K19" s="7" t="str">
        <f t="shared" ca="1" si="1"/>
        <v>EPS</v>
      </c>
      <c r="L19" s="7">
        <f t="shared" ca="1" si="2"/>
        <v>3695692053</v>
      </c>
      <c r="M19" s="51" t="s">
        <v>486</v>
      </c>
      <c r="N19" s="7"/>
      <c r="O19" s="7" t="str">
        <f t="shared" ca="1" si="3"/>
        <v>O-01</v>
      </c>
      <c r="P19" s="10" t="str">
        <f t="shared" ca="1" si="4"/>
        <v>94-B</v>
      </c>
      <c r="Q19" s="39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44"/>
      <c r="AD19" s="7"/>
      <c r="AE19" s="7"/>
      <c r="AF19" s="7"/>
      <c r="AG19" s="7"/>
      <c r="AH19" s="7"/>
    </row>
    <row r="20" spans="1:34" ht="30" x14ac:dyDescent="0.25">
      <c r="A20" s="40">
        <f t="shared" ca="1" si="5"/>
        <v>46605</v>
      </c>
      <c r="B20" s="49" t="str">
        <f t="shared" ca="1" si="8"/>
        <v>F18FST.6</v>
      </c>
      <c r="C20" t="str">
        <f t="shared" ca="1" si="0"/>
        <v>OPS - Leadership</v>
      </c>
      <c r="D20" t="s">
        <v>251</v>
      </c>
      <c r="E20" s="12" t="s">
        <v>310</v>
      </c>
      <c r="F20" s="12" t="s">
        <v>371</v>
      </c>
      <c r="G20" s="41" t="str">
        <f t="shared" ca="1" si="7"/>
        <v>Senior Aerospace Engineer - Project Lead</v>
      </c>
      <c r="H20" s="10" t="s">
        <v>429</v>
      </c>
      <c r="I20" s="4">
        <v>48557</v>
      </c>
      <c r="J20" s="7"/>
      <c r="K20" s="7" t="str">
        <f t="shared" ca="1" si="1"/>
        <v>GDIT</v>
      </c>
      <c r="L20" s="7">
        <f t="shared" ca="1" si="2"/>
        <v>4664403183</v>
      </c>
      <c r="M20" s="51" t="s">
        <v>487</v>
      </c>
      <c r="N20" s="7"/>
      <c r="O20" s="7" t="str">
        <f t="shared" ca="1" si="3"/>
        <v>O-23</v>
      </c>
      <c r="P20" s="10" t="str">
        <f t="shared" ca="1" si="4"/>
        <v>Unknown</v>
      </c>
      <c r="Q20" s="39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44"/>
      <c r="AD20" s="7"/>
      <c r="AE20" s="7"/>
      <c r="AF20" s="7"/>
      <c r="AG20" s="7"/>
      <c r="AH20" s="7"/>
    </row>
    <row r="21" spans="1:34" x14ac:dyDescent="0.25">
      <c r="A21" s="40">
        <f t="shared" ca="1" si="5"/>
        <v>52784</v>
      </c>
      <c r="B21" s="49" t="str">
        <f t="shared" ca="1" si="8"/>
        <v>F18FST.3</v>
      </c>
      <c r="C21" t="str">
        <f t="shared" ca="1" si="0"/>
        <v>F18FST.4.1</v>
      </c>
      <c r="D21" t="s">
        <v>252</v>
      </c>
      <c r="E21" s="12" t="s">
        <v>311</v>
      </c>
      <c r="F21" s="12" t="s">
        <v>372</v>
      </c>
      <c r="G21" s="41" t="str">
        <f t="shared" ca="1" si="7"/>
        <v>Senior Aerospace Engineer - Project Lead</v>
      </c>
      <c r="H21" s="10" t="s">
        <v>430</v>
      </c>
      <c r="I21" s="4">
        <v>48557</v>
      </c>
      <c r="J21" s="7"/>
      <c r="K21" s="7" t="str">
        <f t="shared" ca="1" si="1"/>
        <v>Alutiiq</v>
      </c>
      <c r="L21" s="7">
        <f t="shared" ca="1" si="2"/>
        <v>4358032072</v>
      </c>
      <c r="M21" s="51" t="s">
        <v>488</v>
      </c>
      <c r="N21" s="7"/>
      <c r="O21" s="7" t="str">
        <f t="shared" ca="1" si="3"/>
        <v>O-02</v>
      </c>
      <c r="P21" s="10" t="str">
        <f t="shared" ca="1" si="4"/>
        <v>469</v>
      </c>
      <c r="Q21" s="39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44"/>
      <c r="AD21" s="7"/>
      <c r="AE21" s="7"/>
      <c r="AF21" s="7"/>
      <c r="AG21" s="7"/>
      <c r="AH21" s="7"/>
    </row>
    <row r="22" spans="1:34" x14ac:dyDescent="0.25">
      <c r="A22" s="40">
        <f t="shared" ca="1" si="5"/>
        <v>97013</v>
      </c>
      <c r="B22" s="49" t="str">
        <f t="shared" ca="1" si="8"/>
        <v>F18FST.6</v>
      </c>
      <c r="C22" t="str">
        <f t="shared" ca="1" si="0"/>
        <v>F18FST.4.2</v>
      </c>
      <c r="D22" t="s">
        <v>253</v>
      </c>
      <c r="E22" s="12" t="s">
        <v>312</v>
      </c>
      <c r="F22" s="12" t="s">
        <v>373</v>
      </c>
      <c r="G22" s="41" t="str">
        <f t="shared" ca="1" si="7"/>
        <v>Senior Aerospace Engineer</v>
      </c>
      <c r="H22" s="10" t="s">
        <v>431</v>
      </c>
      <c r="I22" s="4">
        <v>48557</v>
      </c>
      <c r="J22" s="7"/>
      <c r="K22" s="7" t="str">
        <f t="shared" ca="1" si="1"/>
        <v>LMI Aerospace</v>
      </c>
      <c r="L22" s="7">
        <f t="shared" ca="1" si="2"/>
        <v>4441129296</v>
      </c>
      <c r="M22" s="51" t="s">
        <v>489</v>
      </c>
      <c r="N22" s="7"/>
      <c r="O22" s="7" t="str">
        <f t="shared" ca="1" si="3"/>
        <v>WS-131</v>
      </c>
      <c r="P22" s="10" t="str">
        <f t="shared" ca="1" si="4"/>
        <v>Unknown</v>
      </c>
      <c r="Q22" s="39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44"/>
      <c r="AD22" s="7"/>
      <c r="AE22" s="7"/>
      <c r="AF22" s="7"/>
      <c r="AG22" s="7"/>
      <c r="AH22" s="7"/>
    </row>
    <row r="23" spans="1:34" ht="30" x14ac:dyDescent="0.25">
      <c r="A23" s="40">
        <f t="shared" ca="1" si="5"/>
        <v>28107</v>
      </c>
      <c r="B23" s="49" t="str">
        <f t="shared" ca="1" si="8"/>
        <v>F18FST.3</v>
      </c>
      <c r="C23" t="str">
        <f t="shared" ca="1" si="0"/>
        <v>F18FST.6.1</v>
      </c>
      <c r="D23" t="s">
        <v>254</v>
      </c>
      <c r="E23" s="12" t="s">
        <v>313</v>
      </c>
      <c r="F23" s="12" t="s">
        <v>374</v>
      </c>
      <c r="G23" s="41" t="str">
        <f t="shared" ca="1" si="7"/>
        <v>Senior Aerospace Engineer - Deputy</v>
      </c>
      <c r="H23" s="10" t="s">
        <v>432</v>
      </c>
      <c r="I23" s="4">
        <v>48557</v>
      </c>
      <c r="J23" s="7"/>
      <c r="K23" s="7" t="str">
        <f t="shared" ca="1" si="1"/>
        <v>ASI</v>
      </c>
      <c r="L23" s="7">
        <f t="shared" ca="1" si="2"/>
        <v>3852523979</v>
      </c>
      <c r="M23" s="51" t="s">
        <v>490</v>
      </c>
      <c r="N23" s="7"/>
      <c r="O23" s="7" t="str">
        <f t="shared" ca="1" si="3"/>
        <v>WS-109</v>
      </c>
      <c r="P23" s="10" t="str">
        <f t="shared" ca="1" si="4"/>
        <v>94 B</v>
      </c>
      <c r="Q23" s="39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44"/>
      <c r="AD23" s="7"/>
      <c r="AE23" s="7"/>
      <c r="AF23" s="7"/>
      <c r="AG23" s="7"/>
      <c r="AH23" s="7"/>
    </row>
    <row r="24" spans="1:34" ht="30" x14ac:dyDescent="0.25">
      <c r="A24" s="40">
        <f t="shared" ca="1" si="5"/>
        <v>98006</v>
      </c>
      <c r="B24" s="49" t="str">
        <f t="shared" ca="1" si="8"/>
        <v>MRO</v>
      </c>
      <c r="C24" t="str">
        <f t="shared" ca="1" si="0"/>
        <v>F18FST.4.4</v>
      </c>
      <c r="D24" t="s">
        <v>255</v>
      </c>
      <c r="E24" s="12" t="s">
        <v>314</v>
      </c>
      <c r="F24" s="12" t="s">
        <v>375</v>
      </c>
      <c r="G24" s="41" t="str">
        <f t="shared" ca="1" si="7"/>
        <v>Aerospace Engineer</v>
      </c>
      <c r="H24" s="10" t="s">
        <v>433</v>
      </c>
      <c r="I24" s="4">
        <v>48557</v>
      </c>
      <c r="J24" s="7"/>
      <c r="K24" s="7" t="str">
        <f t="shared" ca="1" si="1"/>
        <v>Wyle</v>
      </c>
      <c r="L24" s="7">
        <f t="shared" ca="1" si="2"/>
        <v>4200015540</v>
      </c>
      <c r="M24" s="51" t="s">
        <v>491</v>
      </c>
      <c r="N24" s="7"/>
      <c r="O24" s="7" t="str">
        <f t="shared" ca="1" si="3"/>
        <v>WS-131</v>
      </c>
      <c r="P24" s="10" t="str">
        <f t="shared" ca="1" si="4"/>
        <v>94</v>
      </c>
      <c r="Q24" s="39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44"/>
      <c r="AD24" s="7"/>
      <c r="AE24" s="7"/>
      <c r="AF24" s="7"/>
      <c r="AG24" s="7"/>
      <c r="AH24" s="7"/>
    </row>
    <row r="25" spans="1:34" x14ac:dyDescent="0.25">
      <c r="A25" s="40">
        <f t="shared" ca="1" si="5"/>
        <v>29296</v>
      </c>
      <c r="B25" s="49" t="str">
        <f t="shared" ca="1" si="8"/>
        <v>OPS</v>
      </c>
      <c r="C25" t="str">
        <f t="shared" ca="1" si="0"/>
        <v>F18FST.4.5</v>
      </c>
      <c r="D25" t="s">
        <v>256</v>
      </c>
      <c r="E25" s="12" t="s">
        <v>315</v>
      </c>
      <c r="F25" s="12" t="s">
        <v>376</v>
      </c>
      <c r="G25" s="41" t="str">
        <f t="shared" ca="1" si="7"/>
        <v>Senior Aerospace Engineer - Team Lead</v>
      </c>
      <c r="H25" s="10" t="s">
        <v>434</v>
      </c>
      <c r="I25" s="4">
        <v>48557</v>
      </c>
      <c r="J25" s="7"/>
      <c r="K25" s="7" t="str">
        <f t="shared" ca="1" si="1"/>
        <v>EPS</v>
      </c>
      <c r="L25" s="7">
        <f t="shared" ca="1" si="2"/>
        <v>4249190616</v>
      </c>
      <c r="M25" s="51" t="s">
        <v>492</v>
      </c>
      <c r="N25" s="7"/>
      <c r="O25" s="7" t="str">
        <f t="shared" ca="1" si="3"/>
        <v>WS-109</v>
      </c>
      <c r="P25" s="10" t="str">
        <f t="shared" ca="1" si="4"/>
        <v>94</v>
      </c>
      <c r="Q25" s="39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44"/>
      <c r="AD25" s="7"/>
      <c r="AE25" s="7"/>
      <c r="AF25" s="7"/>
      <c r="AG25" s="7"/>
      <c r="AH25" s="7"/>
    </row>
    <row r="26" spans="1:34" ht="30" x14ac:dyDescent="0.25">
      <c r="A26" s="40">
        <f t="shared" ca="1" si="5"/>
        <v>19885</v>
      </c>
      <c r="B26" s="49" t="str">
        <f t="shared" ca="1" si="8"/>
        <v>F18FST.6</v>
      </c>
      <c r="C26" t="str">
        <f t="shared" ca="1" si="0"/>
        <v>F18FST.6.2</v>
      </c>
      <c r="D26" t="s">
        <v>257</v>
      </c>
      <c r="E26" s="12" t="s">
        <v>316</v>
      </c>
      <c r="F26" s="12" t="s">
        <v>377</v>
      </c>
      <c r="G26" s="41" t="str">
        <f t="shared" ca="1" si="7"/>
        <v>Aerospce Engineer</v>
      </c>
      <c r="H26" s="10" t="s">
        <v>435</v>
      </c>
      <c r="I26" s="4">
        <v>48557</v>
      </c>
      <c r="J26" s="7"/>
      <c r="K26" s="7" t="str">
        <f t="shared" ca="1" si="1"/>
        <v>LMI</v>
      </c>
      <c r="L26" s="7">
        <f t="shared" ca="1" si="2"/>
        <v>3975515656</v>
      </c>
      <c r="M26" s="51" t="s">
        <v>494</v>
      </c>
      <c r="N26" s="7"/>
      <c r="O26" s="7" t="str">
        <f t="shared" ca="1" si="3"/>
        <v>WS-131</v>
      </c>
      <c r="P26" s="10" t="str">
        <f t="shared" ca="1" si="4"/>
        <v>378-1</v>
      </c>
      <c r="Q26" s="39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44"/>
      <c r="AD26" s="7"/>
      <c r="AE26" s="7"/>
      <c r="AF26" s="7"/>
      <c r="AG26" s="7"/>
      <c r="AH26" s="7"/>
    </row>
    <row r="27" spans="1:34" ht="30" x14ac:dyDescent="0.25">
      <c r="A27" s="40">
        <f t="shared" ca="1" si="5"/>
        <v>79813</v>
      </c>
      <c r="B27" s="49" t="str">
        <f t="shared" ca="1" si="8"/>
        <v>F18FST.7</v>
      </c>
      <c r="C27" t="str">
        <f t="shared" ca="1" si="0"/>
        <v>F18FST.7.1</v>
      </c>
      <c r="D27" t="s">
        <v>258</v>
      </c>
      <c r="E27" s="12" t="s">
        <v>317</v>
      </c>
      <c r="F27" s="12" t="s">
        <v>378</v>
      </c>
      <c r="G27" s="41" t="str">
        <f t="shared" ca="1" si="7"/>
        <v>Senior Aerospace Engineer</v>
      </c>
      <c r="H27" s="10" t="s">
        <v>436</v>
      </c>
      <c r="I27" s="4">
        <v>48557</v>
      </c>
      <c r="J27" s="7"/>
      <c r="K27" s="7" t="str">
        <f t="shared" ca="1" si="1"/>
        <v>Alutiig</v>
      </c>
      <c r="L27" s="7">
        <f t="shared" ca="1" si="2"/>
        <v>4416758202</v>
      </c>
      <c r="M27" s="51" t="s">
        <v>493</v>
      </c>
      <c r="N27" s="7"/>
      <c r="O27" s="7" t="str">
        <f t="shared" ca="1" si="3"/>
        <v>O-02</v>
      </c>
      <c r="P27" s="10" t="str">
        <f t="shared" ca="1" si="4"/>
        <v>Hgr 6</v>
      </c>
      <c r="Q27" s="39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44"/>
      <c r="AD27" s="7"/>
      <c r="AE27" s="7"/>
      <c r="AF27" s="7"/>
      <c r="AG27" s="7"/>
      <c r="AH27" s="7"/>
    </row>
    <row r="28" spans="1:34" ht="30" x14ac:dyDescent="0.25">
      <c r="A28" s="40">
        <f t="shared" ca="1" si="5"/>
        <v>80797</v>
      </c>
      <c r="B28" s="49" t="str">
        <f t="shared" ca="1" si="8"/>
        <v>F18FST.5</v>
      </c>
      <c r="C28" t="str">
        <f t="shared" ca="1" si="0"/>
        <v>F18FST.3.5</v>
      </c>
      <c r="D28" t="s">
        <v>259</v>
      </c>
      <c r="E28" s="12" t="s">
        <v>318</v>
      </c>
      <c r="F28" s="12" t="s">
        <v>379</v>
      </c>
      <c r="G28" s="41" t="str">
        <f t="shared" ca="1" si="7"/>
        <v>Senior Aerospace Engineer - Deputy</v>
      </c>
      <c r="H28" s="10" t="s">
        <v>437</v>
      </c>
      <c r="I28" s="4">
        <v>48557</v>
      </c>
      <c r="J28" s="7"/>
      <c r="K28" s="7" t="str">
        <f t="shared" ca="1" si="1"/>
        <v>LMI</v>
      </c>
      <c r="L28" s="7">
        <f t="shared" ca="1" si="2"/>
        <v>4298230407</v>
      </c>
      <c r="M28" s="51" t="s">
        <v>495</v>
      </c>
      <c r="N28" s="7"/>
      <c r="O28" s="7" t="str">
        <f t="shared" ca="1" si="3"/>
        <v>O-01</v>
      </c>
      <c r="P28" s="10" t="str">
        <f t="shared" ca="1" si="4"/>
        <v>6-2</v>
      </c>
      <c r="Q28" s="39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44"/>
      <c r="AD28" s="7"/>
      <c r="AE28" s="7"/>
      <c r="AF28" s="7"/>
      <c r="AG28" s="7"/>
      <c r="AH28" s="7"/>
    </row>
    <row r="29" spans="1:34" x14ac:dyDescent="0.25">
      <c r="A29" s="40">
        <f t="shared" ca="1" si="5"/>
        <v>77146</v>
      </c>
      <c r="B29" s="49" t="str">
        <f t="shared" ca="1" si="8"/>
        <v>F18FST.4</v>
      </c>
      <c r="C29" t="str">
        <f t="shared" ca="1" si="0"/>
        <v>MRO - Logistics</v>
      </c>
      <c r="D29" t="s">
        <v>260</v>
      </c>
      <c r="E29" s="12" t="s">
        <v>319</v>
      </c>
      <c r="F29" s="12" t="s">
        <v>380</v>
      </c>
      <c r="G29" s="41" t="str">
        <f t="shared" ca="1" si="7"/>
        <v>Senior Aerospace Engineer - Project Lead</v>
      </c>
      <c r="H29" s="10" t="s">
        <v>438</v>
      </c>
      <c r="I29" s="4">
        <v>48557</v>
      </c>
      <c r="J29" s="7"/>
      <c r="K29" s="7" t="str">
        <f t="shared" ca="1" si="1"/>
        <v>Alutiig</v>
      </c>
      <c r="L29" s="7">
        <f t="shared" ca="1" si="2"/>
        <v>3789311826</v>
      </c>
      <c r="M29" s="51" t="s">
        <v>496</v>
      </c>
      <c r="N29" s="7"/>
      <c r="O29" s="7" t="str">
        <f t="shared" ca="1" si="3"/>
        <v>O-01</v>
      </c>
      <c r="P29" s="10" t="str">
        <f t="shared" ca="1" si="4"/>
        <v>334-1</v>
      </c>
      <c r="Q29" s="39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44"/>
      <c r="AD29" s="7"/>
      <c r="AE29" s="7"/>
      <c r="AF29" s="7"/>
      <c r="AG29" s="7"/>
      <c r="AH29" s="7"/>
    </row>
    <row r="30" spans="1:34" x14ac:dyDescent="0.25">
      <c r="A30" s="40">
        <f t="shared" ca="1" si="5"/>
        <v>51820</v>
      </c>
      <c r="B30" s="49" t="str">
        <f t="shared" ca="1" si="8"/>
        <v>F18FST.1</v>
      </c>
      <c r="C30" t="str">
        <f t="shared" ca="1" si="0"/>
        <v>MRO - Avionics</v>
      </c>
      <c r="D30" t="s">
        <v>261</v>
      </c>
      <c r="E30" s="12" t="s">
        <v>320</v>
      </c>
      <c r="F30" s="12" t="s">
        <v>381</v>
      </c>
      <c r="G30" s="41" t="str">
        <f t="shared" ca="1" si="7"/>
        <v>Senior Mechanical Engineer</v>
      </c>
      <c r="H30" s="10" t="s">
        <v>439</v>
      </c>
      <c r="I30" s="4">
        <v>48557</v>
      </c>
      <c r="J30" s="7"/>
      <c r="K30" s="7" t="str">
        <f t="shared" ca="1" si="1"/>
        <v>LMI Aerospace</v>
      </c>
      <c r="L30" s="7">
        <f t="shared" ca="1" si="2"/>
        <v>4161735597</v>
      </c>
      <c r="M30" s="51" t="s">
        <v>497</v>
      </c>
      <c r="N30" s="7"/>
      <c r="O30" s="7" t="str">
        <f t="shared" ca="1" si="3"/>
        <v>O-01</v>
      </c>
      <c r="P30" s="10" t="str">
        <f t="shared" ca="1" si="4"/>
        <v>6-2</v>
      </c>
      <c r="Q30" s="39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44"/>
      <c r="AD30" s="7"/>
      <c r="AE30" s="7"/>
      <c r="AF30" s="7"/>
      <c r="AG30" s="7"/>
      <c r="AH30" s="7"/>
    </row>
    <row r="31" spans="1:34" ht="45" x14ac:dyDescent="0.25">
      <c r="A31" s="40">
        <f t="shared" ca="1" si="5"/>
        <v>99522</v>
      </c>
      <c r="B31" s="49" t="str">
        <f t="shared" ca="1" si="8"/>
        <v>F18FST.5</v>
      </c>
      <c r="C31" t="str">
        <f t="shared" ca="1" si="0"/>
        <v>F18FST.2.7</v>
      </c>
      <c r="D31" t="s">
        <v>262</v>
      </c>
      <c r="E31" s="12" t="s">
        <v>321</v>
      </c>
      <c r="F31" s="12" t="s">
        <v>382</v>
      </c>
      <c r="G31" s="41" t="str">
        <f t="shared" ca="1" si="7"/>
        <v>Aerospace Engineer - Project Lead</v>
      </c>
      <c r="H31" s="10" t="s">
        <v>440</v>
      </c>
      <c r="I31" s="4">
        <v>48557</v>
      </c>
      <c r="J31" s="7"/>
      <c r="K31" s="7" t="str">
        <f t="shared" ca="1" si="1"/>
        <v>NAVAIR</v>
      </c>
      <c r="L31" s="7">
        <f t="shared" ca="1" si="2"/>
        <v>3795042803</v>
      </c>
      <c r="M31" s="51" t="s">
        <v>498</v>
      </c>
      <c r="N31" s="7"/>
      <c r="O31" s="7" t="str">
        <f t="shared" ca="1" si="3"/>
        <v>WS-109</v>
      </c>
      <c r="P31" s="10" t="str">
        <f t="shared" ca="1" si="4"/>
        <v>94 B</v>
      </c>
      <c r="Q31" s="39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44"/>
      <c r="AD31" s="7"/>
      <c r="AE31" s="7"/>
      <c r="AF31" s="7"/>
      <c r="AG31" s="7"/>
      <c r="AH31" s="7"/>
    </row>
    <row r="32" spans="1:34" ht="30" x14ac:dyDescent="0.25">
      <c r="A32" s="40">
        <f t="shared" ca="1" si="5"/>
        <v>60165</v>
      </c>
      <c r="B32" s="49" t="str">
        <f t="shared" ca="1" si="8"/>
        <v>F18FST.2</v>
      </c>
      <c r="C32" t="str">
        <f t="shared" ca="1" si="0"/>
        <v>F18FST.6</v>
      </c>
      <c r="D32" t="s">
        <v>263</v>
      </c>
      <c r="E32" s="12" t="s">
        <v>322</v>
      </c>
      <c r="F32" s="12" t="s">
        <v>383</v>
      </c>
      <c r="G32" s="41" t="str">
        <f t="shared" ca="1" si="7"/>
        <v>Mechanical Engineer</v>
      </c>
      <c r="H32" s="10" t="s">
        <v>441</v>
      </c>
      <c r="I32" s="4">
        <v>48557</v>
      </c>
      <c r="J32" s="7"/>
      <c r="K32" s="7" t="str">
        <f t="shared" ca="1" si="1"/>
        <v>NAVAIR</v>
      </c>
      <c r="L32" s="7">
        <f t="shared" ca="1" si="2"/>
        <v>4138731645</v>
      </c>
      <c r="M32" s="51" t="s">
        <v>499</v>
      </c>
      <c r="N32" s="7"/>
      <c r="O32" s="7" t="str">
        <f t="shared" ca="1" si="3"/>
        <v>WS-109</v>
      </c>
      <c r="P32" s="10" t="str">
        <f t="shared" ca="1" si="4"/>
        <v>378-1</v>
      </c>
      <c r="Q32" s="39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44"/>
      <c r="AD32" s="7"/>
      <c r="AE32" s="7"/>
      <c r="AF32" s="7"/>
      <c r="AG32" s="7"/>
      <c r="AH32" s="7"/>
    </row>
    <row r="33" spans="1:34" ht="30" x14ac:dyDescent="0.25">
      <c r="A33" s="40">
        <f t="shared" ca="1" si="5"/>
        <v>34311</v>
      </c>
      <c r="B33" s="49" t="str">
        <f t="shared" ca="1" si="8"/>
        <v>F18FST.5</v>
      </c>
      <c r="C33" t="str">
        <f t="shared" ca="1" si="0"/>
        <v>MRO - Leasdership</v>
      </c>
      <c r="D33" t="s">
        <v>264</v>
      </c>
      <c r="E33" s="12" t="s">
        <v>323</v>
      </c>
      <c r="F33" s="12" t="s">
        <v>384</v>
      </c>
      <c r="G33" s="41" t="str">
        <f t="shared" ca="1" si="7"/>
        <v>Senior Aerospace Engineer - Project Lead</v>
      </c>
      <c r="H33" s="10" t="s">
        <v>442</v>
      </c>
      <c r="I33" s="4">
        <v>48557</v>
      </c>
      <c r="J33" s="7"/>
      <c r="K33" s="7" t="str">
        <f t="shared" ca="1" si="1"/>
        <v>NAVAIR</v>
      </c>
      <c r="L33" s="7">
        <f t="shared" ca="1" si="2"/>
        <v>3841865508</v>
      </c>
      <c r="M33" s="51" t="s">
        <v>500</v>
      </c>
      <c r="N33" s="7"/>
      <c r="O33" s="7" t="str">
        <f t="shared" ca="1" si="3"/>
        <v>WS-132</v>
      </c>
      <c r="P33" s="10" t="str">
        <f t="shared" ca="1" si="4"/>
        <v>334-1</v>
      </c>
      <c r="Q33" s="39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44"/>
      <c r="AD33" s="7"/>
      <c r="AE33" s="7"/>
      <c r="AF33" s="7"/>
      <c r="AG33" s="7"/>
      <c r="AH33" s="7"/>
    </row>
    <row r="34" spans="1:34" x14ac:dyDescent="0.25">
      <c r="A34" s="40">
        <f t="shared" ca="1" si="5"/>
        <v>23965</v>
      </c>
      <c r="B34" s="49" t="str">
        <f t="shared" ca="1" si="8"/>
        <v>F18FST.1</v>
      </c>
      <c r="C34" t="str">
        <f t="shared" ref="C34:C60" ca="1" si="9">CHOOSE(RANDBETWEEN(1,58),"F18FST.1",
"F18FST.1.1",
"F18FST.1.2",
"F18FST.1.3",
"F18FST.2",
"F18FST.2.1",
"F18FST.2.2",
"F18FST.2.3",
"F18FST.2.4",
"F18FST.2.5",
"F18FST.2.6",
"F18FST.2.7",
"F18FST.2.8",
"F18FST.2.9",
"F18FST.3",
"F18FST.3.1",
"F18FST.3.2",
"F18FST.3.3",
"F18FST.3.4",
"F18FST.3.5",
"F18FST.3.6",
"F18FST.3.7",
"F18FST.4",
"F18FST.4.1",
"F18FST.4.2",
"F18FST.4.3",
"F18FST.4.4",
"F18FST.4.5",
"F18FST.4.6",
"F18FST.5",
"F18FST.5.1",
"F18FST.5.2",
"F18FST.5.3",
"F18FST.5.4",
"F18FST.5.5",
"F18FST.5.6",
"F18FST.5.7",
"F18FST.5.8",
"F18FST.6",
"F18FST.6.1",
"F18FST.6.2",
"F18FST.7",
"F18FST.7.1",
"F18FST.7.2",
"F18FST.7.3",
"F18FST.7.4",
"F18FST.7.5",
"F18FST.7.6",
"MRO - Leasdership",
"MRO - Avionics",
"MRO - Structures",
"MRO - Subsystems",
"MRO - Support Equipment",
"F18FST.7.7",
"MRO - Logistics",
"OPS - Leadership",
"OPS",
"F18FST.3a",
"F18FST.7.7")</f>
        <v>OPS</v>
      </c>
      <c r="D34" t="s">
        <v>265</v>
      </c>
      <c r="E34" s="12" t="s">
        <v>324</v>
      </c>
      <c r="F34" s="12" t="s">
        <v>385</v>
      </c>
      <c r="G34" s="41" t="str">
        <f t="shared" ca="1" si="7"/>
        <v>Senior Mechanical Engineer</v>
      </c>
      <c r="H34" s="10" t="s">
        <v>443</v>
      </c>
      <c r="I34" s="4">
        <v>48557</v>
      </c>
      <c r="J34" s="7"/>
      <c r="K34" s="7" t="str">
        <f t="shared" ref="K34:K61" ca="1" si="10">CHOOSE(RANDBETWEEN(1,13),"Alutiig",
"Alutiiq",
"AMPS",
"ASI",
"D3",
"EPS",
"GDIT",
"KBR",
"LMI",
"LMI Aerospace",
"NAVAIR",
"NTA",
"Wyle")</f>
        <v>GDIT</v>
      </c>
      <c r="L34" s="7">
        <f t="shared" ref="L34:L61" ca="1" si="11">RANDBETWEEN(3682007405,4695007146)</f>
        <v>4189599067</v>
      </c>
      <c r="M34" s="51" t="s">
        <v>501</v>
      </c>
      <c r="N34" s="7"/>
      <c r="O34" s="7" t="str">
        <f t="shared" ref="O34:O61" ca="1" si="12">CHOOSE(RANDBETWEEN(1,6),"WS-132",
"WS-109",
"WS-131",
"O-01",
"O-02",
"O-23")</f>
        <v>O-01</v>
      </c>
      <c r="P34" s="10" t="str">
        <f t="shared" ca="1" si="4"/>
        <v>469</v>
      </c>
      <c r="Q34" s="39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44"/>
      <c r="AD34" s="7"/>
      <c r="AE34" s="7"/>
      <c r="AF34" s="7"/>
      <c r="AG34" s="7"/>
      <c r="AH34" s="7"/>
    </row>
    <row r="35" spans="1:34" x14ac:dyDescent="0.25">
      <c r="A35" s="40">
        <f t="shared" ca="1" si="5"/>
        <v>55342</v>
      </c>
      <c r="B35" s="49" t="str">
        <f t="shared" ca="1" si="8"/>
        <v>MRO</v>
      </c>
      <c r="C35" t="str">
        <f t="shared" ca="1" si="9"/>
        <v>F18FST.7.1</v>
      </c>
      <c r="D35" t="s">
        <v>266</v>
      </c>
      <c r="E35" s="12" t="s">
        <v>325</v>
      </c>
      <c r="F35" s="12" t="s">
        <v>386</v>
      </c>
      <c r="G35" s="41" t="str">
        <f t="shared" ca="1" si="7"/>
        <v>Mechanical Engineer</v>
      </c>
      <c r="H35" s="10" t="s">
        <v>444</v>
      </c>
      <c r="I35" s="4">
        <v>48557</v>
      </c>
      <c r="J35" s="7"/>
      <c r="K35" s="7" t="str">
        <f t="shared" ca="1" si="10"/>
        <v>D3</v>
      </c>
      <c r="L35" s="7">
        <f t="shared" ca="1" si="11"/>
        <v>4269689238</v>
      </c>
      <c r="M35" s="51" t="s">
        <v>502</v>
      </c>
      <c r="N35" s="7"/>
      <c r="O35" s="7" t="str">
        <f t="shared" ca="1" si="12"/>
        <v>O-01</v>
      </c>
      <c r="P35" s="10" t="str">
        <f t="shared" ca="1" si="4"/>
        <v>469</v>
      </c>
      <c r="Q35" s="39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44"/>
      <c r="AD35" s="7"/>
      <c r="AE35" s="7"/>
      <c r="AF35" s="7"/>
      <c r="AG35" s="7"/>
      <c r="AH35" s="7"/>
    </row>
    <row r="36" spans="1:34" x14ac:dyDescent="0.25">
      <c r="A36" s="40">
        <f t="shared" ca="1" si="5"/>
        <v>17296</v>
      </c>
      <c r="B36" s="49" t="str">
        <f t="shared" ca="1" si="8"/>
        <v>OPS</v>
      </c>
      <c r="C36" t="str">
        <f t="shared" ca="1" si="9"/>
        <v>F18FST.3a</v>
      </c>
      <c r="D36" t="s">
        <v>267</v>
      </c>
      <c r="E36" s="12" t="s">
        <v>326</v>
      </c>
      <c r="F36" s="12" t="s">
        <v>387</v>
      </c>
      <c r="G36" s="41" t="str">
        <f t="shared" ca="1" si="7"/>
        <v>Senior Aerospace Engineer - Team Lead</v>
      </c>
      <c r="H36" s="10" t="s">
        <v>445</v>
      </c>
      <c r="I36" s="4">
        <v>48557</v>
      </c>
      <c r="J36" s="7"/>
      <c r="K36" s="7" t="str">
        <f t="shared" ca="1" si="10"/>
        <v>D3</v>
      </c>
      <c r="L36" s="7">
        <f t="shared" ca="1" si="11"/>
        <v>4223252679</v>
      </c>
      <c r="M36" s="51" t="s">
        <v>503</v>
      </c>
      <c r="N36" s="7"/>
      <c r="O36" s="7" t="str">
        <f t="shared" ca="1" si="12"/>
        <v>O-23</v>
      </c>
      <c r="P36" s="10" t="str">
        <f t="shared" ca="1" si="4"/>
        <v>334-1</v>
      </c>
      <c r="Q36" s="39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44"/>
      <c r="AD36" s="7"/>
      <c r="AE36" s="7"/>
      <c r="AF36" s="7"/>
      <c r="AG36" s="7"/>
      <c r="AH36" s="7"/>
    </row>
    <row r="37" spans="1:34" ht="30" x14ac:dyDescent="0.25">
      <c r="A37" s="40">
        <f t="shared" ca="1" si="5"/>
        <v>98054</v>
      </c>
      <c r="B37" s="49" t="str">
        <f t="shared" ca="1" si="8"/>
        <v>F18FST.2</v>
      </c>
      <c r="C37" t="str">
        <f t="shared" ca="1" si="9"/>
        <v>MRO - Avionics</v>
      </c>
      <c r="D37" t="s">
        <v>268</v>
      </c>
      <c r="E37" s="12" t="s">
        <v>327</v>
      </c>
      <c r="F37" s="12" t="s">
        <v>388</v>
      </c>
      <c r="G37" s="41" t="str">
        <f t="shared" ca="1" si="7"/>
        <v>Aerospce Engineer</v>
      </c>
      <c r="H37" s="10" t="s">
        <v>446</v>
      </c>
      <c r="I37" s="4">
        <v>48557</v>
      </c>
      <c r="J37" s="7"/>
      <c r="K37" s="7" t="str">
        <f t="shared" ca="1" si="10"/>
        <v>LMI</v>
      </c>
      <c r="L37" s="7">
        <f t="shared" ca="1" si="11"/>
        <v>4561488669</v>
      </c>
      <c r="M37" s="51" t="s">
        <v>504</v>
      </c>
      <c r="N37" s="7"/>
      <c r="O37" s="7" t="str">
        <f t="shared" ca="1" si="12"/>
        <v>WS-131</v>
      </c>
      <c r="P37" s="10" t="str">
        <f t="shared" ca="1" si="4"/>
        <v>Hgr 6</v>
      </c>
      <c r="Q37" s="39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44"/>
      <c r="AD37" s="7"/>
      <c r="AE37" s="7"/>
      <c r="AF37" s="7"/>
      <c r="AG37" s="7"/>
      <c r="AH37" s="7"/>
    </row>
    <row r="38" spans="1:34" x14ac:dyDescent="0.25">
      <c r="A38" s="40">
        <f t="shared" ca="1" si="5"/>
        <v>37019</v>
      </c>
      <c r="B38" s="49" t="str">
        <f t="shared" ca="1" si="8"/>
        <v>MRO</v>
      </c>
      <c r="C38" t="str">
        <f t="shared" ca="1" si="9"/>
        <v>F18FST.7.7</v>
      </c>
      <c r="D38" t="s">
        <v>269</v>
      </c>
      <c r="E38" s="12" t="s">
        <v>328</v>
      </c>
      <c r="F38" s="12" t="s">
        <v>389</v>
      </c>
      <c r="G38" s="41" t="str">
        <f t="shared" ca="1" si="7"/>
        <v>Aerospce Engineer</v>
      </c>
      <c r="H38" s="10" t="s">
        <v>447</v>
      </c>
      <c r="I38" s="4">
        <v>48557</v>
      </c>
      <c r="J38" s="7"/>
      <c r="K38" s="7" t="str">
        <f t="shared" ca="1" si="10"/>
        <v>GDIT</v>
      </c>
      <c r="L38" s="7">
        <f t="shared" ca="1" si="11"/>
        <v>4627104947</v>
      </c>
      <c r="M38" s="51" t="s">
        <v>505</v>
      </c>
      <c r="N38" s="7"/>
      <c r="O38" s="7" t="str">
        <f t="shared" ca="1" si="12"/>
        <v>O-23</v>
      </c>
      <c r="P38" s="10" t="str">
        <f t="shared" ca="1" si="4"/>
        <v>378-1</v>
      </c>
      <c r="Q38" s="39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44"/>
      <c r="AD38" s="7"/>
      <c r="AE38" s="7"/>
      <c r="AF38" s="7"/>
      <c r="AG38" s="7"/>
      <c r="AH38" s="7"/>
    </row>
    <row r="39" spans="1:34" x14ac:dyDescent="0.25">
      <c r="A39" s="40">
        <f t="shared" ca="1" si="5"/>
        <v>44641</v>
      </c>
      <c r="B39" s="49" t="str">
        <f t="shared" ca="1" si="8"/>
        <v>F18FST.7</v>
      </c>
      <c r="C39" t="str">
        <f t="shared" ca="1" si="9"/>
        <v>F18FST.7.5</v>
      </c>
      <c r="D39" t="s">
        <v>270</v>
      </c>
      <c r="E39" s="12" t="s">
        <v>329</v>
      </c>
      <c r="F39" s="12" t="s">
        <v>390</v>
      </c>
      <c r="G39" s="41" t="str">
        <f t="shared" ca="1" si="7"/>
        <v>Senior Aerospace Engineer - Project Lead</v>
      </c>
      <c r="H39" s="10" t="s">
        <v>448</v>
      </c>
      <c r="I39" s="4">
        <v>48557</v>
      </c>
      <c r="J39" s="7"/>
      <c r="K39" s="7" t="str">
        <f t="shared" ca="1" si="10"/>
        <v>AMPS</v>
      </c>
      <c r="L39" s="7">
        <f t="shared" ca="1" si="11"/>
        <v>4248869421</v>
      </c>
      <c r="M39" s="51" t="s">
        <v>506</v>
      </c>
      <c r="N39" s="7"/>
      <c r="O39" s="7" t="str">
        <f t="shared" ca="1" si="12"/>
        <v>O-01</v>
      </c>
      <c r="P39" s="10" t="str">
        <f t="shared" ca="1" si="4"/>
        <v>94-B</v>
      </c>
      <c r="Q39" s="39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44"/>
      <c r="AD39" s="7"/>
      <c r="AE39" s="7"/>
      <c r="AF39" s="7"/>
      <c r="AG39" s="7"/>
      <c r="AH39" s="7"/>
    </row>
    <row r="40" spans="1:34" x14ac:dyDescent="0.25">
      <c r="A40" s="40">
        <f t="shared" ca="1" si="5"/>
        <v>78389</v>
      </c>
      <c r="B40" s="49" t="str">
        <f t="shared" ca="1" si="8"/>
        <v>MRO</v>
      </c>
      <c r="C40" t="str">
        <f t="shared" ca="1" si="9"/>
        <v>F18FST.1</v>
      </c>
      <c r="D40" t="s">
        <v>271</v>
      </c>
      <c r="E40" s="12" t="s">
        <v>330</v>
      </c>
      <c r="F40" s="12" t="s">
        <v>391</v>
      </c>
      <c r="G40" s="41" t="str">
        <f t="shared" ca="1" si="7"/>
        <v>Senior Aerospace Engineer - Team Lead</v>
      </c>
      <c r="H40" s="10" t="s">
        <v>449</v>
      </c>
      <c r="I40" s="4">
        <v>48557</v>
      </c>
      <c r="J40" s="7"/>
      <c r="K40" s="7" t="str">
        <f t="shared" ca="1" si="10"/>
        <v>Alutiig</v>
      </c>
      <c r="L40" s="7">
        <f t="shared" ca="1" si="11"/>
        <v>4047559713</v>
      </c>
      <c r="M40" s="51" t="s">
        <v>507</v>
      </c>
      <c r="N40" s="7"/>
      <c r="O40" s="7" t="str">
        <f t="shared" ca="1" si="12"/>
        <v>WS-109</v>
      </c>
      <c r="P40" s="10" t="str">
        <f t="shared" ca="1" si="4"/>
        <v>334-1</v>
      </c>
      <c r="Q40" s="39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44"/>
      <c r="AD40" s="7"/>
      <c r="AE40" s="7"/>
      <c r="AF40" s="7"/>
      <c r="AG40" s="7"/>
      <c r="AH40" s="7"/>
    </row>
    <row r="41" spans="1:34" ht="30" x14ac:dyDescent="0.25">
      <c r="A41" s="40">
        <f t="shared" ca="1" si="5"/>
        <v>68191</v>
      </c>
      <c r="B41" s="49" t="str">
        <f t="shared" ca="1" si="8"/>
        <v>OPS</v>
      </c>
      <c r="C41" t="str">
        <f t="shared" ca="1" si="9"/>
        <v>MRO - Avionics</v>
      </c>
      <c r="D41" t="s">
        <v>272</v>
      </c>
      <c r="E41" s="12" t="s">
        <v>331</v>
      </c>
      <c r="F41" s="12" t="s">
        <v>392</v>
      </c>
      <c r="G41" s="41" t="str">
        <f t="shared" ca="1" si="7"/>
        <v>Senior Aerospace Engineer - Project Lead</v>
      </c>
      <c r="H41" s="10" t="s">
        <v>450</v>
      </c>
      <c r="I41" s="4">
        <v>48557</v>
      </c>
      <c r="J41" s="7"/>
      <c r="K41" s="7" t="str">
        <f t="shared" ca="1" si="10"/>
        <v>ASI</v>
      </c>
      <c r="L41" s="7">
        <f t="shared" ca="1" si="11"/>
        <v>4564514493</v>
      </c>
      <c r="M41" s="51" t="s">
        <v>508</v>
      </c>
      <c r="N41" s="7"/>
      <c r="O41" s="7" t="str">
        <f t="shared" ca="1" si="12"/>
        <v>WS-132</v>
      </c>
      <c r="P41" s="10" t="str">
        <f t="shared" ca="1" si="4"/>
        <v>378-1</v>
      </c>
      <c r="Q41" s="39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44"/>
      <c r="AD41" s="7"/>
      <c r="AE41" s="7"/>
      <c r="AF41" s="7"/>
      <c r="AG41" s="7"/>
      <c r="AH41" s="7"/>
    </row>
    <row r="42" spans="1:34" ht="30" x14ac:dyDescent="0.25">
      <c r="A42" s="40">
        <f t="shared" ca="1" si="5"/>
        <v>97494</v>
      </c>
      <c r="B42" s="49" t="str">
        <f t="shared" ref="B42:B60" ca="1" si="13">CHOOSE(RANDBETWEEN(1,9),"F18FST.1","F18FST.2","F18FST.3","F18FST.4","F18FST.5","F18FST.6","F18FST.7","MRO","OPS")</f>
        <v>F18FST.1</v>
      </c>
      <c r="C42" t="str">
        <f t="shared" ca="1" si="9"/>
        <v>F18FST.7.3</v>
      </c>
      <c r="D42" t="s">
        <v>273</v>
      </c>
      <c r="E42" s="12" t="s">
        <v>332</v>
      </c>
      <c r="F42" s="12" t="s">
        <v>393</v>
      </c>
      <c r="G42" s="41" t="str">
        <f t="shared" ca="1" si="7"/>
        <v>Senior Aerospace Engineer</v>
      </c>
      <c r="H42" s="10" t="s">
        <v>451</v>
      </c>
      <c r="I42" s="4">
        <v>48557</v>
      </c>
      <c r="J42" s="7"/>
      <c r="K42" s="7" t="str">
        <f t="shared" ca="1" si="10"/>
        <v>EPS</v>
      </c>
      <c r="L42" s="7">
        <f t="shared" ca="1" si="11"/>
        <v>4271062563</v>
      </c>
      <c r="M42" s="51" t="s">
        <v>509</v>
      </c>
      <c r="N42" s="7"/>
      <c r="O42" s="7" t="str">
        <f t="shared" ca="1" si="12"/>
        <v>O-01</v>
      </c>
      <c r="P42" s="10" t="str">
        <f t="shared" ca="1" si="4"/>
        <v>378-2</v>
      </c>
      <c r="Q42" s="39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44"/>
      <c r="AD42" s="7"/>
      <c r="AE42" s="7"/>
      <c r="AF42" s="7"/>
      <c r="AG42" s="7"/>
      <c r="AH42" s="7"/>
    </row>
    <row r="43" spans="1:34" ht="30" x14ac:dyDescent="0.25">
      <c r="A43" s="40">
        <f t="shared" ca="1" si="5"/>
        <v>53563</v>
      </c>
      <c r="B43" s="49" t="str">
        <f t="shared" ca="1" si="13"/>
        <v>F18FST.1</v>
      </c>
      <c r="C43" t="str">
        <f t="shared" ca="1" si="9"/>
        <v>MRO - Leasdership</v>
      </c>
      <c r="D43" t="s">
        <v>274</v>
      </c>
      <c r="E43" s="12" t="s">
        <v>333</v>
      </c>
      <c r="F43" s="12" t="s">
        <v>394</v>
      </c>
      <c r="G43" s="41" t="str">
        <f t="shared" ca="1" si="7"/>
        <v>Aerospace Engineer</v>
      </c>
      <c r="H43" s="10" t="s">
        <v>452</v>
      </c>
      <c r="I43" s="4">
        <v>48557</v>
      </c>
      <c r="J43" s="7"/>
      <c r="K43" s="7" t="str">
        <f t="shared" ca="1" si="10"/>
        <v>GDIT</v>
      </c>
      <c r="L43" s="7">
        <f t="shared" ca="1" si="11"/>
        <v>4319954353</v>
      </c>
      <c r="M43" s="51" t="s">
        <v>510</v>
      </c>
      <c r="N43" s="7"/>
      <c r="O43" s="7" t="str">
        <f t="shared" ca="1" si="12"/>
        <v>O-23</v>
      </c>
      <c r="P43" s="10" t="str">
        <f t="shared" ca="1" si="4"/>
        <v>Unknown</v>
      </c>
      <c r="Q43" s="39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44"/>
      <c r="AD43" s="7"/>
      <c r="AE43" s="7"/>
      <c r="AF43" s="7"/>
      <c r="AG43" s="7"/>
      <c r="AH43" s="7"/>
    </row>
    <row r="44" spans="1:34" ht="30" x14ac:dyDescent="0.25">
      <c r="A44" s="40">
        <f t="shared" ca="1" si="5"/>
        <v>99921</v>
      </c>
      <c r="B44" s="49" t="str">
        <f t="shared" ca="1" si="13"/>
        <v>F18FST.7</v>
      </c>
      <c r="C44" t="str">
        <f t="shared" ca="1" si="9"/>
        <v>F18FST.2.7</v>
      </c>
      <c r="D44" t="s">
        <v>275</v>
      </c>
      <c r="E44" s="12" t="s">
        <v>334</v>
      </c>
      <c r="F44" s="12" t="s">
        <v>395</v>
      </c>
      <c r="G44" s="41" t="str">
        <f t="shared" ca="1" si="7"/>
        <v>Aerospace Engineer</v>
      </c>
      <c r="H44" s="10" t="s">
        <v>453</v>
      </c>
      <c r="I44" s="4">
        <v>48557</v>
      </c>
      <c r="J44" s="7"/>
      <c r="K44" s="7" t="str">
        <f t="shared" ca="1" si="10"/>
        <v>GDIT</v>
      </c>
      <c r="L44" s="7">
        <f t="shared" ca="1" si="11"/>
        <v>3711668169</v>
      </c>
      <c r="M44" s="51" t="s">
        <v>511</v>
      </c>
      <c r="N44" s="7"/>
      <c r="O44" s="7" t="str">
        <f t="shared" ca="1" si="12"/>
        <v>WS-131</v>
      </c>
      <c r="P44" s="10" t="str">
        <f t="shared" ca="1" si="4"/>
        <v>378-1</v>
      </c>
      <c r="Q44" s="39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44"/>
      <c r="AD44" s="7"/>
      <c r="AE44" s="7"/>
      <c r="AF44" s="7"/>
      <c r="AG44" s="7"/>
      <c r="AH44" s="7"/>
    </row>
    <row r="45" spans="1:34" ht="30" x14ac:dyDescent="0.25">
      <c r="A45" s="40">
        <f t="shared" ca="1" si="5"/>
        <v>94397</v>
      </c>
      <c r="B45" s="49" t="str">
        <f t="shared" ca="1" si="13"/>
        <v>F18FST.7</v>
      </c>
      <c r="C45" t="str">
        <f t="shared" ca="1" si="9"/>
        <v>F18FST.2</v>
      </c>
      <c r="D45" t="s">
        <v>276</v>
      </c>
      <c r="E45" s="12" t="s">
        <v>335</v>
      </c>
      <c r="F45" s="12" t="s">
        <v>396</v>
      </c>
      <c r="G45" s="41" t="str">
        <f t="shared" ca="1" si="7"/>
        <v>Senior Aerospace Engineer</v>
      </c>
      <c r="H45" s="10" t="s">
        <v>454</v>
      </c>
      <c r="I45" s="4">
        <v>48557</v>
      </c>
      <c r="J45" s="7"/>
      <c r="K45" s="7" t="str">
        <f t="shared" ca="1" si="10"/>
        <v>D3</v>
      </c>
      <c r="L45" s="7">
        <f t="shared" ca="1" si="11"/>
        <v>3853503869</v>
      </c>
      <c r="M45" s="51" t="s">
        <v>512</v>
      </c>
      <c r="N45" s="7"/>
      <c r="O45" s="7" t="str">
        <f t="shared" ca="1" si="12"/>
        <v>O-01</v>
      </c>
      <c r="P45" s="10" t="str">
        <f t="shared" ca="1" si="4"/>
        <v>N/A</v>
      </c>
      <c r="Q45" s="39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44"/>
      <c r="AD45" s="7"/>
      <c r="AE45" s="7"/>
      <c r="AF45" s="7"/>
      <c r="AG45" s="7"/>
      <c r="AH45" s="7"/>
    </row>
    <row r="46" spans="1:34" x14ac:dyDescent="0.25">
      <c r="A46" s="40">
        <f t="shared" ca="1" si="5"/>
        <v>95224</v>
      </c>
      <c r="B46" s="49" t="str">
        <f t="shared" ca="1" si="13"/>
        <v>MRO</v>
      </c>
      <c r="C46" t="str">
        <f t="shared" ca="1" si="9"/>
        <v>MRO - Avionics</v>
      </c>
      <c r="D46" t="s">
        <v>277</v>
      </c>
      <c r="E46" s="12" t="s">
        <v>336</v>
      </c>
      <c r="F46" s="12" t="s">
        <v>397</v>
      </c>
      <c r="G46" s="41" t="str">
        <f t="shared" ca="1" si="7"/>
        <v>Aerospce Engineer</v>
      </c>
      <c r="H46" s="10" t="s">
        <v>455</v>
      </c>
      <c r="I46" s="4">
        <v>48557</v>
      </c>
      <c r="J46" s="7"/>
      <c r="K46" s="7" t="str">
        <f t="shared" ca="1" si="10"/>
        <v>Alutiiq</v>
      </c>
      <c r="L46" s="7">
        <f t="shared" ca="1" si="11"/>
        <v>4648191776</v>
      </c>
      <c r="M46" s="51" t="s">
        <v>513</v>
      </c>
      <c r="N46" s="7"/>
      <c r="O46" s="7" t="str">
        <f t="shared" ca="1" si="12"/>
        <v>O-01</v>
      </c>
      <c r="P46" s="10" t="str">
        <f t="shared" ca="1" si="4"/>
        <v>378-2</v>
      </c>
      <c r="Q46" s="39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44"/>
      <c r="AD46" s="7"/>
      <c r="AE46" s="7"/>
      <c r="AF46" s="7"/>
      <c r="AG46" s="7"/>
      <c r="AH46" s="7"/>
    </row>
    <row r="47" spans="1:34" x14ac:dyDescent="0.25">
      <c r="A47" s="40">
        <f t="shared" ca="1" si="5"/>
        <v>54003</v>
      </c>
      <c r="B47" s="49" t="str">
        <f t="shared" ca="1" si="13"/>
        <v>F18FST.6</v>
      </c>
      <c r="C47" t="str">
        <f t="shared" ca="1" si="9"/>
        <v>F18FST.5.8</v>
      </c>
      <c r="D47" t="s">
        <v>278</v>
      </c>
      <c r="E47" s="12" t="s">
        <v>337</v>
      </c>
      <c r="F47" s="12" t="s">
        <v>398</v>
      </c>
      <c r="G47" s="41" t="str">
        <f t="shared" ca="1" si="7"/>
        <v>Senior Aerospace Engineer - Project Lead</v>
      </c>
      <c r="H47" s="10" t="s">
        <v>456</v>
      </c>
      <c r="I47" s="4">
        <v>48557</v>
      </c>
      <c r="J47" s="7"/>
      <c r="K47" s="7" t="str">
        <f t="shared" ca="1" si="10"/>
        <v>AMPS</v>
      </c>
      <c r="L47" s="7">
        <f t="shared" ca="1" si="11"/>
        <v>4481588829</v>
      </c>
      <c r="M47" s="51" t="s">
        <v>514</v>
      </c>
      <c r="N47" s="7"/>
      <c r="O47" s="7" t="str">
        <f t="shared" ca="1" si="12"/>
        <v>WS-132</v>
      </c>
      <c r="P47" s="10" t="str">
        <f t="shared" ca="1" si="4"/>
        <v>94</v>
      </c>
      <c r="Q47" s="39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44"/>
      <c r="AD47" s="7"/>
      <c r="AE47" s="7"/>
      <c r="AF47" s="7"/>
      <c r="AG47" s="7"/>
      <c r="AH47" s="7"/>
    </row>
    <row r="48" spans="1:34" ht="30" x14ac:dyDescent="0.25">
      <c r="A48" s="40">
        <f t="shared" ca="1" si="5"/>
        <v>76881</v>
      </c>
      <c r="B48" s="49" t="str">
        <f t="shared" ca="1" si="13"/>
        <v>F18FST.5</v>
      </c>
      <c r="C48" t="str">
        <f t="shared" ca="1" si="9"/>
        <v>OPS - Leadership</v>
      </c>
      <c r="D48" t="s">
        <v>279</v>
      </c>
      <c r="E48" s="12" t="s">
        <v>338</v>
      </c>
      <c r="F48" s="12" t="s">
        <v>399</v>
      </c>
      <c r="G48" s="41" t="str">
        <f t="shared" ca="1" si="7"/>
        <v>Senior Aerospace Engineer - Deputy</v>
      </c>
      <c r="H48" s="10" t="s">
        <v>457</v>
      </c>
      <c r="I48" s="4">
        <v>48557</v>
      </c>
      <c r="J48" s="7"/>
      <c r="K48" s="7" t="str">
        <f t="shared" ca="1" si="10"/>
        <v>EPS</v>
      </c>
      <c r="L48" s="7">
        <f t="shared" ca="1" si="11"/>
        <v>4128984052</v>
      </c>
      <c r="M48" s="51" t="s">
        <v>515</v>
      </c>
      <c r="N48" s="7"/>
      <c r="O48" s="7" t="str">
        <f t="shared" ca="1" si="12"/>
        <v>O-01</v>
      </c>
      <c r="P48" s="10" t="str">
        <f t="shared" ca="1" si="4"/>
        <v>Hgr 6</v>
      </c>
      <c r="Q48" s="39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44"/>
      <c r="AD48" s="7"/>
      <c r="AE48" s="7"/>
      <c r="AF48" s="7"/>
      <c r="AG48" s="7"/>
      <c r="AH48" s="7"/>
    </row>
    <row r="49" spans="1:34" ht="30" x14ac:dyDescent="0.25">
      <c r="A49" s="40">
        <f t="shared" ca="1" si="5"/>
        <v>11631</v>
      </c>
      <c r="B49" s="49" t="str">
        <f t="shared" ca="1" si="13"/>
        <v>F18FST.2</v>
      </c>
      <c r="C49" t="str">
        <f t="shared" ca="1" si="9"/>
        <v>OPS - Leadership</v>
      </c>
      <c r="D49" t="s">
        <v>280</v>
      </c>
      <c r="E49" s="12" t="s">
        <v>339</v>
      </c>
      <c r="F49" s="12" t="s">
        <v>400</v>
      </c>
      <c r="G49" s="41" t="str">
        <f t="shared" ca="1" si="7"/>
        <v>Senior Aerospace Engineer - Deputy</v>
      </c>
      <c r="H49" s="10" t="s">
        <v>458</v>
      </c>
      <c r="I49" s="4">
        <v>48557</v>
      </c>
      <c r="J49" s="7"/>
      <c r="K49" s="7" t="str">
        <f t="shared" ca="1" si="10"/>
        <v>Alutiig</v>
      </c>
      <c r="L49" s="7">
        <f t="shared" ca="1" si="11"/>
        <v>4227321519</v>
      </c>
      <c r="M49" s="51" t="s">
        <v>516</v>
      </c>
      <c r="N49" s="7"/>
      <c r="O49" s="7" t="str">
        <f t="shared" ca="1" si="12"/>
        <v>O-02</v>
      </c>
      <c r="P49" s="10" t="str">
        <f t="shared" ca="1" si="4"/>
        <v>378-2</v>
      </c>
      <c r="Q49" s="39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44"/>
      <c r="AD49" s="7"/>
      <c r="AE49" s="7"/>
      <c r="AF49" s="7"/>
      <c r="AG49" s="7"/>
      <c r="AH49" s="7"/>
    </row>
    <row r="50" spans="1:34" x14ac:dyDescent="0.25">
      <c r="A50" s="40">
        <f t="shared" ca="1" si="5"/>
        <v>21150</v>
      </c>
      <c r="B50" s="49" t="str">
        <f t="shared" ca="1" si="13"/>
        <v>F18FST.3</v>
      </c>
      <c r="C50" t="str">
        <f t="shared" ca="1" si="9"/>
        <v>MRO - Leasdership</v>
      </c>
      <c r="D50" t="s">
        <v>281</v>
      </c>
      <c r="E50" s="12" t="s">
        <v>340</v>
      </c>
      <c r="F50" s="12" t="s">
        <v>401</v>
      </c>
      <c r="G50" s="41" t="str">
        <f t="shared" ca="1" si="7"/>
        <v>Aerospce Engineer</v>
      </c>
      <c r="H50" s="10" t="s">
        <v>459</v>
      </c>
      <c r="I50" s="4">
        <v>48557</v>
      </c>
      <c r="J50" s="7"/>
      <c r="K50" s="7" t="str">
        <f t="shared" ca="1" si="10"/>
        <v>Alutiig</v>
      </c>
      <c r="L50" s="7">
        <f t="shared" ca="1" si="11"/>
        <v>4284280200</v>
      </c>
      <c r="M50" s="51" t="s">
        <v>517</v>
      </c>
      <c r="N50" s="7"/>
      <c r="O50" s="7" t="str">
        <f t="shared" ca="1" si="12"/>
        <v>WS-131</v>
      </c>
      <c r="P50" s="10" t="str">
        <f t="shared" ca="1" si="4"/>
        <v>317</v>
      </c>
      <c r="Q50" s="39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44"/>
      <c r="AD50" s="7"/>
      <c r="AE50" s="7"/>
      <c r="AF50" s="7"/>
      <c r="AG50" s="7"/>
      <c r="AH50" s="7"/>
    </row>
    <row r="51" spans="1:34" x14ac:dyDescent="0.25">
      <c r="A51" s="40">
        <f t="shared" ca="1" si="5"/>
        <v>56877</v>
      </c>
      <c r="B51" s="49" t="str">
        <f t="shared" ca="1" si="13"/>
        <v>OPS</v>
      </c>
      <c r="C51" t="str">
        <f t="shared" ca="1" si="9"/>
        <v>F18FST.5.5</v>
      </c>
      <c r="D51" t="s">
        <v>282</v>
      </c>
      <c r="E51" s="12" t="s">
        <v>341</v>
      </c>
      <c r="F51" s="12" t="s">
        <v>402</v>
      </c>
      <c r="G51" s="41" t="str">
        <f t="shared" ca="1" si="7"/>
        <v>Senior Aerospace Engineer - Project Lead</v>
      </c>
      <c r="H51" s="10" t="s">
        <v>460</v>
      </c>
      <c r="I51" s="4">
        <v>48557</v>
      </c>
      <c r="J51" s="7"/>
      <c r="K51" s="7" t="str">
        <f t="shared" ca="1" si="10"/>
        <v>NAVAIR</v>
      </c>
      <c r="L51" s="7">
        <f t="shared" ca="1" si="11"/>
        <v>4365082801</v>
      </c>
      <c r="M51" s="51" t="s">
        <v>518</v>
      </c>
      <c r="N51" s="7"/>
      <c r="O51" s="7" t="str">
        <f t="shared" ca="1" si="12"/>
        <v>WS-131</v>
      </c>
      <c r="P51" s="10" t="str">
        <f t="shared" ca="1" si="4"/>
        <v>94 B</v>
      </c>
      <c r="Q51" s="39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44"/>
      <c r="AD51" s="7"/>
      <c r="AE51" s="7"/>
      <c r="AF51" s="7"/>
      <c r="AG51" s="7"/>
      <c r="AH51" s="7"/>
    </row>
    <row r="52" spans="1:34" ht="30" x14ac:dyDescent="0.25">
      <c r="A52" s="40">
        <f t="shared" ca="1" si="5"/>
        <v>99612</v>
      </c>
      <c r="B52" s="49" t="str">
        <f t="shared" ca="1" si="13"/>
        <v>F18FST.5</v>
      </c>
      <c r="C52" t="str">
        <f t="shared" ca="1" si="9"/>
        <v>F18FST.7.7</v>
      </c>
      <c r="D52" t="s">
        <v>283</v>
      </c>
      <c r="E52" s="12" t="s">
        <v>342</v>
      </c>
      <c r="F52" s="12" t="s">
        <v>403</v>
      </c>
      <c r="G52" s="41" t="str">
        <f t="shared" ca="1" si="7"/>
        <v>Mechanical Engineer</v>
      </c>
      <c r="H52" s="10" t="s">
        <v>461</v>
      </c>
      <c r="I52" s="4">
        <v>48557</v>
      </c>
      <c r="J52" s="7"/>
      <c r="K52" s="7" t="str">
        <f t="shared" ca="1" si="10"/>
        <v>NTA</v>
      </c>
      <c r="L52" s="7">
        <f t="shared" ca="1" si="11"/>
        <v>3842126746</v>
      </c>
      <c r="M52" s="51" t="s">
        <v>519</v>
      </c>
      <c r="N52" s="7"/>
      <c r="O52" s="7" t="str">
        <f t="shared" ca="1" si="12"/>
        <v>O-02</v>
      </c>
      <c r="P52" s="10" t="str">
        <f t="shared" ca="1" si="4"/>
        <v>378-2</v>
      </c>
      <c r="Q52" s="39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44"/>
      <c r="AD52" s="7"/>
      <c r="AE52" s="7"/>
      <c r="AF52" s="7"/>
      <c r="AG52" s="7"/>
      <c r="AH52" s="7"/>
    </row>
    <row r="53" spans="1:34" ht="30" x14ac:dyDescent="0.25">
      <c r="A53" s="40">
        <f t="shared" ca="1" si="5"/>
        <v>31364</v>
      </c>
      <c r="B53" s="49" t="str">
        <f t="shared" ca="1" si="13"/>
        <v>OPS</v>
      </c>
      <c r="C53" t="str">
        <f t="shared" ca="1" si="9"/>
        <v>F18FST.5.8</v>
      </c>
      <c r="D53" t="s">
        <v>284</v>
      </c>
      <c r="E53" s="12" t="s">
        <v>343</v>
      </c>
      <c r="F53" s="12" t="s">
        <v>404</v>
      </c>
      <c r="G53" s="41" t="str">
        <f t="shared" ca="1" si="7"/>
        <v>Senior Aerospace Engineer - Deputy</v>
      </c>
      <c r="H53" s="10" t="s">
        <v>462</v>
      </c>
      <c r="I53" s="4">
        <v>48557</v>
      </c>
      <c r="J53" s="7"/>
      <c r="K53" s="7" t="str">
        <f t="shared" ca="1" si="10"/>
        <v>KBR</v>
      </c>
      <c r="L53" s="7">
        <f t="shared" ca="1" si="11"/>
        <v>3700107190</v>
      </c>
      <c r="M53" s="51" t="s">
        <v>520</v>
      </c>
      <c r="N53" s="7"/>
      <c r="O53" s="7" t="str">
        <f t="shared" ca="1" si="12"/>
        <v>O-01</v>
      </c>
      <c r="P53" s="10" t="str">
        <f t="shared" ca="1" si="4"/>
        <v>378-1</v>
      </c>
      <c r="Q53" s="39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44"/>
      <c r="AD53" s="7"/>
      <c r="AE53" s="7"/>
      <c r="AF53" s="7"/>
      <c r="AG53" s="7"/>
      <c r="AH53" s="7"/>
    </row>
    <row r="54" spans="1:34" ht="30" x14ac:dyDescent="0.25">
      <c r="A54" s="40">
        <f t="shared" ca="1" si="5"/>
        <v>60572</v>
      </c>
      <c r="B54" s="49" t="str">
        <f t="shared" ca="1" si="13"/>
        <v>F18FST.2</v>
      </c>
      <c r="C54" s="7" t="str">
        <f t="shared" ca="1" si="9"/>
        <v>MRO - Structures</v>
      </c>
      <c r="D54" t="s">
        <v>285</v>
      </c>
      <c r="E54" s="12" t="s">
        <v>344</v>
      </c>
      <c r="F54" s="12" t="s">
        <v>405</v>
      </c>
      <c r="G54" s="41" t="str">
        <f t="shared" ca="1" si="7"/>
        <v>Mechanical Engineer</v>
      </c>
      <c r="H54" s="10" t="s">
        <v>463</v>
      </c>
      <c r="I54" s="4">
        <v>48557</v>
      </c>
      <c r="J54" s="7"/>
      <c r="K54" s="7" t="str">
        <f t="shared" ca="1" si="10"/>
        <v>AMPS</v>
      </c>
      <c r="L54" s="7">
        <f t="shared" ca="1" si="11"/>
        <v>4046600667</v>
      </c>
      <c r="M54" s="51" t="s">
        <v>521</v>
      </c>
      <c r="N54" s="7"/>
      <c r="O54" s="7" t="str">
        <f t="shared" ca="1" si="12"/>
        <v>O-01</v>
      </c>
      <c r="P54" s="10" t="str">
        <f t="shared" ca="1" si="4"/>
        <v>Unknown</v>
      </c>
      <c r="Q54" s="39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44"/>
      <c r="AD54" s="7"/>
      <c r="AE54" s="7"/>
      <c r="AF54" s="7"/>
      <c r="AG54" s="7"/>
      <c r="AH54" s="7"/>
    </row>
    <row r="55" spans="1:34" ht="30" x14ac:dyDescent="0.25">
      <c r="A55" s="40">
        <f t="shared" ca="1" si="5"/>
        <v>22998</v>
      </c>
      <c r="B55" s="49" t="str">
        <f t="shared" ca="1" si="13"/>
        <v>F18FST.1</v>
      </c>
      <c r="C55" s="7" t="str">
        <f t="shared" ca="1" si="9"/>
        <v>F18FST.1.3</v>
      </c>
      <c r="D55" t="s">
        <v>286</v>
      </c>
      <c r="E55" s="12" t="s">
        <v>345</v>
      </c>
      <c r="F55" s="12" t="s">
        <v>406</v>
      </c>
      <c r="G55" s="41" t="str">
        <f t="shared" ca="1" si="7"/>
        <v>Senior Aerospace Engineer - Team Lead</v>
      </c>
      <c r="H55" s="10" t="s">
        <v>464</v>
      </c>
      <c r="I55" s="4">
        <v>48557</v>
      </c>
      <c r="J55" s="7"/>
      <c r="K55" s="7" t="str">
        <f t="shared" ca="1" si="10"/>
        <v>AMPS</v>
      </c>
      <c r="L55" s="7">
        <f t="shared" ca="1" si="11"/>
        <v>4021643035</v>
      </c>
      <c r="M55" s="51" t="s">
        <v>522</v>
      </c>
      <c r="N55" s="7"/>
      <c r="O55" s="7" t="str">
        <f t="shared" ca="1" si="12"/>
        <v>WS-131</v>
      </c>
      <c r="P55" s="10" t="str">
        <f t="shared" ca="1" si="4"/>
        <v>6-2</v>
      </c>
      <c r="Q55" s="39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44"/>
      <c r="AD55" s="7"/>
      <c r="AE55" s="7"/>
      <c r="AF55" s="7"/>
      <c r="AG55" s="7"/>
      <c r="AH55" s="7"/>
    </row>
    <row r="56" spans="1:34" ht="30" x14ac:dyDescent="0.25">
      <c r="A56" s="40">
        <f t="shared" ca="1" si="5"/>
        <v>73091</v>
      </c>
      <c r="B56" s="49" t="str">
        <f t="shared" ca="1" si="13"/>
        <v>F18FST.6</v>
      </c>
      <c r="C56" s="7" t="str">
        <f t="shared" ca="1" si="9"/>
        <v>F18FST.5</v>
      </c>
      <c r="D56" t="s">
        <v>287</v>
      </c>
      <c r="E56" s="12" t="s">
        <v>346</v>
      </c>
      <c r="F56" s="12" t="s">
        <v>407</v>
      </c>
      <c r="G56" s="41" t="str">
        <f t="shared" ca="1" si="7"/>
        <v>Senior Mechanical Engineer</v>
      </c>
      <c r="H56" s="10" t="s">
        <v>465</v>
      </c>
      <c r="I56" s="4">
        <v>48557</v>
      </c>
      <c r="J56" s="7"/>
      <c r="K56" s="7" t="str">
        <f t="shared" ca="1" si="10"/>
        <v>NAVAIR</v>
      </c>
      <c r="L56" s="7">
        <f t="shared" ca="1" si="11"/>
        <v>4264223971</v>
      </c>
      <c r="M56" s="51" t="s">
        <v>523</v>
      </c>
      <c r="N56" s="7"/>
      <c r="O56" s="7" t="str">
        <f t="shared" ca="1" si="12"/>
        <v>O-23</v>
      </c>
      <c r="P56" s="10" t="str">
        <f t="shared" ca="1" si="4"/>
        <v>OFFSITE</v>
      </c>
      <c r="Q56" s="39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44"/>
      <c r="AD56" s="7"/>
      <c r="AE56" s="7"/>
      <c r="AF56" s="7"/>
      <c r="AG56" s="7"/>
      <c r="AH56" s="7"/>
    </row>
    <row r="57" spans="1:34" ht="30" x14ac:dyDescent="0.25">
      <c r="A57" s="40">
        <f t="shared" ca="1" si="5"/>
        <v>67204</v>
      </c>
      <c r="B57" s="49" t="str">
        <f t="shared" ca="1" si="13"/>
        <v>F18FST.7</v>
      </c>
      <c r="C57" s="7" t="str">
        <f t="shared" ca="1" si="9"/>
        <v>F18FST.4</v>
      </c>
      <c r="D57" t="s">
        <v>288</v>
      </c>
      <c r="E57" s="12" t="s">
        <v>347</v>
      </c>
      <c r="F57" s="12" t="s">
        <v>408</v>
      </c>
      <c r="G57" s="41" t="str">
        <f t="shared" ca="1" si="7"/>
        <v>Senior Aerospace Engineer</v>
      </c>
      <c r="H57" s="10" t="s">
        <v>466</v>
      </c>
      <c r="I57" s="4">
        <v>48557</v>
      </c>
      <c r="J57" s="7"/>
      <c r="K57" s="7" t="str">
        <f t="shared" ca="1" si="10"/>
        <v>LMI Aerospace</v>
      </c>
      <c r="L57" s="7">
        <f t="shared" ca="1" si="11"/>
        <v>4333678329</v>
      </c>
      <c r="M57" s="51" t="s">
        <v>524</v>
      </c>
      <c r="N57" s="7"/>
      <c r="O57" s="7" t="str">
        <f t="shared" ca="1" si="12"/>
        <v>O-02</v>
      </c>
      <c r="P57" s="10" t="str">
        <f t="shared" ca="1" si="4"/>
        <v>378-1</v>
      </c>
      <c r="Q57" s="39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44"/>
      <c r="AD57" s="7"/>
      <c r="AE57" s="7"/>
      <c r="AF57" s="7"/>
      <c r="AG57" s="7"/>
      <c r="AH57" s="7"/>
    </row>
    <row r="58" spans="1:34" ht="30" x14ac:dyDescent="0.25">
      <c r="A58" s="40">
        <f t="shared" ca="1" si="5"/>
        <v>29447</v>
      </c>
      <c r="B58" s="49" t="str">
        <f t="shared" ca="1" si="13"/>
        <v>F18FST.6</v>
      </c>
      <c r="C58" s="7" t="str">
        <f t="shared" ca="1" si="9"/>
        <v>F18FST.5.1</v>
      </c>
      <c r="D58" t="s">
        <v>289</v>
      </c>
      <c r="E58" s="12" t="s">
        <v>348</v>
      </c>
      <c r="F58" s="12" t="s">
        <v>409</v>
      </c>
      <c r="G58" s="41" t="str">
        <f t="shared" ca="1" si="7"/>
        <v>Aerospace Engineer</v>
      </c>
      <c r="H58" s="10" t="s">
        <v>467</v>
      </c>
      <c r="I58" s="4">
        <v>48557</v>
      </c>
      <c r="J58" s="7"/>
      <c r="K58" s="7" t="str">
        <f t="shared" ca="1" si="10"/>
        <v>NAVAIR</v>
      </c>
      <c r="L58" s="7">
        <f t="shared" ca="1" si="11"/>
        <v>3969781139</v>
      </c>
      <c r="M58" s="51" t="s">
        <v>525</v>
      </c>
      <c r="N58" s="7"/>
      <c r="O58" s="7" t="str">
        <f t="shared" ca="1" si="12"/>
        <v>WS-132</v>
      </c>
      <c r="P58" s="10" t="str">
        <f t="shared" ca="1" si="4"/>
        <v>472</v>
      </c>
      <c r="Q58" s="39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44"/>
      <c r="AD58" s="7"/>
      <c r="AE58" s="7"/>
      <c r="AF58" s="7"/>
      <c r="AG58" s="7"/>
      <c r="AH58" s="7"/>
    </row>
    <row r="59" spans="1:34" ht="30" x14ac:dyDescent="0.25">
      <c r="A59" s="40">
        <f t="shared" ca="1" si="5"/>
        <v>63632</v>
      </c>
      <c r="B59" s="49" t="str">
        <f t="shared" ca="1" si="13"/>
        <v>F18FST.7</v>
      </c>
      <c r="C59" s="7" t="str">
        <f t="shared" ca="1" si="9"/>
        <v>F18FST.6</v>
      </c>
      <c r="D59" t="s">
        <v>290</v>
      </c>
      <c r="E59" s="12" t="s">
        <v>349</v>
      </c>
      <c r="F59" s="12" t="s">
        <v>410</v>
      </c>
      <c r="G59" s="41" t="str">
        <f t="shared" ca="1" si="7"/>
        <v>Senior Aerospace Engineer - Project Lead</v>
      </c>
      <c r="H59" s="10" t="s">
        <v>468</v>
      </c>
      <c r="I59" s="4">
        <v>48557</v>
      </c>
      <c r="J59" s="7"/>
      <c r="K59" s="7" t="str">
        <f t="shared" ca="1" si="10"/>
        <v>NTA</v>
      </c>
      <c r="L59" s="7">
        <f t="shared" ca="1" si="11"/>
        <v>4270766751</v>
      </c>
      <c r="M59" s="51" t="s">
        <v>526</v>
      </c>
      <c r="N59" s="7"/>
      <c r="O59" s="7" t="str">
        <f t="shared" ca="1" si="12"/>
        <v>WS-131</v>
      </c>
      <c r="P59" s="10" t="str">
        <f t="shared" ca="1" si="4"/>
        <v>469</v>
      </c>
      <c r="Q59" s="39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44"/>
      <c r="AD59" s="7"/>
      <c r="AE59" s="7"/>
      <c r="AF59" s="7"/>
      <c r="AG59" s="7"/>
      <c r="AH59" s="7"/>
    </row>
    <row r="60" spans="1:34" x14ac:dyDescent="0.25">
      <c r="A60" s="40">
        <f t="shared" ca="1" si="5"/>
        <v>12462</v>
      </c>
      <c r="B60" s="49" t="str">
        <f t="shared" ca="1" si="13"/>
        <v>F18FST.5</v>
      </c>
      <c r="C60" s="7" t="str">
        <f t="shared" ca="1" si="9"/>
        <v>F18FST.3.7</v>
      </c>
      <c r="D60" t="s">
        <v>291</v>
      </c>
      <c r="E60" s="12" t="s">
        <v>350</v>
      </c>
      <c r="F60" s="12" t="s">
        <v>411</v>
      </c>
      <c r="G60" s="41" t="str">
        <f t="shared" ca="1" si="7"/>
        <v>Senior Aerospace Engineer - Team Lead</v>
      </c>
      <c r="H60" s="10" t="s">
        <v>469</v>
      </c>
      <c r="I60" s="4">
        <v>48557</v>
      </c>
      <c r="J60" s="7"/>
      <c r="K60" s="7" t="str">
        <f t="shared" ca="1" si="10"/>
        <v>LMI</v>
      </c>
      <c r="L60" s="7">
        <f t="shared" ca="1" si="11"/>
        <v>3868794327</v>
      </c>
      <c r="M60" s="51" t="s">
        <v>527</v>
      </c>
      <c r="N60" s="7"/>
      <c r="O60" s="7" t="str">
        <f t="shared" ca="1" si="12"/>
        <v>WS-109</v>
      </c>
      <c r="P60" s="10" t="str">
        <f t="shared" ca="1" si="4"/>
        <v>469</v>
      </c>
      <c r="Q60" s="39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44"/>
      <c r="AD60" s="7"/>
      <c r="AE60" s="7"/>
      <c r="AF60" s="7"/>
      <c r="AG60" s="7"/>
      <c r="AH60" s="7"/>
    </row>
    <row r="61" spans="1:34" ht="30" x14ac:dyDescent="0.25">
      <c r="A61" s="38"/>
      <c r="B61" s="48" t="str">
        <f ca="1">CHOOSE(RANDBETWEEN(1,9),"F18FST.1","F18FST.2","F18FST.3","F18FST.4","F18FST.5","F18FST.6","F18FST.7","MRO","OPS")</f>
        <v>F18FST.5</v>
      </c>
      <c r="C61" s="48" t="str">
        <f ca="1">CHOOSE(RANDBETWEEN(1,58),"F18FST.1",
"F18FST.1.1",
"F18FST.1.2",
"F18FST.1.3",
"F18FST.2",
"F18FST.2.1",
"F18FST.2.2",
"F18FST.2.3",
"F18FST.2.4",
"F18FST.2.5",
"F18FST.2.6",
"F18FST.2.7",
"F18FST.2.8",
"F18FST.2.9",
"F18FST.3",
"F18FST.3.1",
"F18FST.3.2",
"F18FST.3.3",
"F18FST.3.4",
"F18FST.3.5",
"F18FST.3.6",
"F18FST.3.7",
"F18FST.4",
"F18FST.4.1",
"F18FST.4.2",
"F18FST.4.3",
"F18FST.4.4",
"F18FST.4.5",
"F18FST.4.6",
"F18FST.5",
"F18FST.5.1",
"F18FST.5.2",
"F18FST.5.3",
"F18FST.5.4",
"F18FST.5.5",
"F18FST.5.6",
"F18FST.5.7",
"F18FST.5.8",
"F18FST.6",
"F18FST.6.1",
"F18FST.6.2",
"F18FST.7",
"F18FST.7.1",
"F18FST.7.2",
"F18FST.7.3",
"F18FST.7.4",
"F18FST.7.5",
"F18FST.7.6",
"MRO - Leasdership",
"MRO - Avionics",
"MRO - Structures",
"MRO - Subsystems",
"MRO - Support Equipment",
"F18FST.7.7",
"MRO - Logistics",
"OPS - Leadership",
"OPS",
"F18FST.3a",
"F18FST.7.7")</f>
        <v>F18FST.7.7</v>
      </c>
      <c r="D61" t="s">
        <v>292</v>
      </c>
      <c r="E61" s="12" t="s">
        <v>351</v>
      </c>
      <c r="F61" s="12" t="s">
        <v>412</v>
      </c>
      <c r="G61" s="41" t="str">
        <f t="shared" ca="1" si="7"/>
        <v>Senior Aerospace Engineer - Team Lead</v>
      </c>
      <c r="H61" s="10" t="s">
        <v>470</v>
      </c>
      <c r="I61" s="4">
        <v>48557</v>
      </c>
      <c r="K61" t="str">
        <f t="shared" ca="1" si="10"/>
        <v>GDIT</v>
      </c>
      <c r="L61">
        <f t="shared" ca="1" si="11"/>
        <v>3869217706</v>
      </c>
      <c r="M61" s="51" t="s">
        <v>528</v>
      </c>
      <c r="O61" t="str">
        <f t="shared" ca="1" si="12"/>
        <v>O-02</v>
      </c>
      <c r="P61" s="10" t="str">
        <f t="shared" ca="1" si="4"/>
        <v>Unknown</v>
      </c>
      <c r="Q61" s="39"/>
    </row>
    <row r="62" spans="1:34" x14ac:dyDescent="0.25">
      <c r="A62" s="45">
        <f ca="1">RANDBETWEEN(10000,99990)</f>
        <v>20923</v>
      </c>
      <c r="B62" s="7"/>
      <c r="C62" s="7"/>
      <c r="D62" s="7"/>
      <c r="E62" s="46"/>
      <c r="F62" s="46"/>
      <c r="G62" s="46"/>
      <c r="H62" s="46"/>
      <c r="I62" s="42"/>
      <c r="J62" s="7"/>
      <c r="K62" s="7"/>
      <c r="L62" s="7"/>
      <c r="M62" s="46"/>
      <c r="N62" s="7"/>
      <c r="O62" s="7"/>
      <c r="P62" s="46"/>
      <c r="Q62" s="4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44"/>
      <c r="AD62" s="7"/>
      <c r="AE62" s="7"/>
      <c r="AF62" s="7"/>
      <c r="AG62" s="7"/>
      <c r="AH62" s="7"/>
    </row>
    <row r="63" spans="1:34" x14ac:dyDescent="0.25">
      <c r="E63" s="1"/>
      <c r="F63" s="1"/>
      <c r="G63" s="9"/>
      <c r="H63" s="26"/>
      <c r="M63" s="27"/>
      <c r="P63" s="26"/>
      <c r="Q63" s="28"/>
    </row>
    <row r="64" spans="1:34" x14ac:dyDescent="0.25">
      <c r="E64" s="1"/>
      <c r="F64" s="1"/>
      <c r="G64" s="9"/>
      <c r="H64" s="26"/>
      <c r="M64" s="27"/>
      <c r="P64" s="26"/>
      <c r="Q64" s="28"/>
    </row>
    <row r="65" spans="5:17" x14ac:dyDescent="0.25">
      <c r="E65" s="1"/>
      <c r="F65" s="1"/>
      <c r="G65" s="9"/>
      <c r="H65" s="26"/>
      <c r="M65" s="27"/>
      <c r="P65" s="26"/>
      <c r="Q65" s="28"/>
    </row>
    <row r="66" spans="5:17" x14ac:dyDescent="0.25">
      <c r="E66" s="1"/>
      <c r="F66" s="1"/>
      <c r="G66" s="9"/>
      <c r="H66" s="26"/>
      <c r="M66" s="27"/>
      <c r="P66" s="26"/>
      <c r="Q66" s="28"/>
    </row>
    <row r="67" spans="5:17" x14ac:dyDescent="0.25">
      <c r="E67" s="1"/>
      <c r="F67" s="1"/>
      <c r="G67" s="9"/>
      <c r="H67" s="26"/>
      <c r="M67" s="27"/>
      <c r="P67" s="26"/>
      <c r="Q67" s="28"/>
    </row>
    <row r="68" spans="5:17" x14ac:dyDescent="0.25">
      <c r="E68" s="1"/>
      <c r="F68" s="1"/>
      <c r="G68" s="9"/>
      <c r="H68" s="26"/>
      <c r="M68" s="27"/>
      <c r="P68" s="26"/>
      <c r="Q68" s="28"/>
    </row>
    <row r="69" spans="5:17" x14ac:dyDescent="0.25">
      <c r="E69" s="1"/>
      <c r="F69" s="1"/>
      <c r="G69" s="9"/>
      <c r="H69" s="26"/>
      <c r="M69" s="27"/>
      <c r="P69" s="26"/>
      <c r="Q69" s="28"/>
    </row>
    <row r="70" spans="5:17" x14ac:dyDescent="0.25">
      <c r="E70" s="1"/>
      <c r="F70" s="1"/>
      <c r="G70" s="9"/>
      <c r="H70" s="26"/>
      <c r="M70" s="27"/>
      <c r="P70" s="26"/>
      <c r="Q70" s="28"/>
    </row>
    <row r="71" spans="5:17" x14ac:dyDescent="0.25">
      <c r="E71" s="1"/>
      <c r="F71" s="1"/>
      <c r="G71" s="9"/>
      <c r="H71" s="26"/>
      <c r="M71" s="27"/>
      <c r="P71" s="26"/>
      <c r="Q71" s="28"/>
    </row>
    <row r="72" spans="5:17" x14ac:dyDescent="0.25">
      <c r="E72" s="1"/>
      <c r="F72" s="1"/>
      <c r="G72" s="9"/>
      <c r="H72" s="26"/>
      <c r="M72" s="27"/>
      <c r="P72" s="26"/>
      <c r="Q72" s="28"/>
    </row>
    <row r="73" spans="5:17" x14ac:dyDescent="0.25">
      <c r="E73" s="1"/>
      <c r="F73" s="1"/>
      <c r="G73" s="9"/>
      <c r="H73" s="26"/>
      <c r="M73" s="27"/>
      <c r="P73" s="26"/>
      <c r="Q73" s="28"/>
    </row>
    <row r="74" spans="5:17" x14ac:dyDescent="0.25">
      <c r="E74" s="1"/>
      <c r="F74" s="1"/>
      <c r="G74" s="9"/>
      <c r="H74" s="26"/>
      <c r="M74" s="27"/>
      <c r="P74" s="26"/>
      <c r="Q74" s="28"/>
    </row>
    <row r="75" spans="5:17" x14ac:dyDescent="0.25">
      <c r="E75" s="1"/>
      <c r="F75" s="1"/>
      <c r="G75" s="9"/>
      <c r="H75" s="26"/>
      <c r="M75" s="27"/>
      <c r="P75" s="26"/>
      <c r="Q75" s="28"/>
    </row>
    <row r="76" spans="5:17" x14ac:dyDescent="0.25">
      <c r="E76" s="1"/>
      <c r="F76" s="1"/>
      <c r="G76" s="9"/>
      <c r="H76" s="26"/>
      <c r="M76" s="27"/>
      <c r="P76" s="26"/>
      <c r="Q76" s="28"/>
    </row>
    <row r="77" spans="5:17" x14ac:dyDescent="0.25">
      <c r="E77" s="1"/>
      <c r="F77" s="1"/>
      <c r="G77" s="9"/>
      <c r="H77" s="26"/>
      <c r="M77" s="27"/>
      <c r="P77" s="26"/>
      <c r="Q77" s="28"/>
    </row>
    <row r="78" spans="5:17" x14ac:dyDescent="0.25">
      <c r="E78" s="1"/>
      <c r="F78" s="1"/>
      <c r="G78" s="9"/>
      <c r="H78" s="26"/>
      <c r="M78" s="27"/>
      <c r="P78" s="26"/>
      <c r="Q78" s="28"/>
    </row>
    <row r="79" spans="5:17" x14ac:dyDescent="0.25">
      <c r="E79" s="1"/>
      <c r="F79" s="1"/>
      <c r="G79" s="9"/>
      <c r="H79" s="26"/>
      <c r="M79" s="27"/>
      <c r="P79" s="26"/>
      <c r="Q79" s="28"/>
    </row>
    <row r="80" spans="5:17" x14ac:dyDescent="0.25">
      <c r="E80" s="1"/>
      <c r="F80" s="1"/>
      <c r="G80" s="9"/>
      <c r="H80" s="26"/>
      <c r="M80" s="27"/>
      <c r="P80" s="26"/>
      <c r="Q80" s="28"/>
    </row>
    <row r="81" spans="5:17" x14ac:dyDescent="0.25">
      <c r="E81" s="1"/>
      <c r="F81" s="1"/>
      <c r="G81" s="9"/>
      <c r="H81" s="26"/>
      <c r="M81" s="27"/>
      <c r="P81" s="26"/>
      <c r="Q81" s="28"/>
    </row>
    <row r="82" spans="5:17" x14ac:dyDescent="0.25">
      <c r="E82" s="1"/>
      <c r="F82" s="1"/>
      <c r="G82" s="9"/>
      <c r="H82" s="26"/>
      <c r="M82" s="27"/>
      <c r="P82" s="26"/>
      <c r="Q82" s="28"/>
    </row>
    <row r="83" spans="5:17" x14ac:dyDescent="0.25">
      <c r="E83" s="1"/>
      <c r="F83" s="1"/>
      <c r="G83" s="9"/>
      <c r="H83" s="26"/>
      <c r="M83" s="27"/>
      <c r="P83" s="26"/>
      <c r="Q83" s="28"/>
    </row>
    <row r="84" spans="5:17" x14ac:dyDescent="0.25">
      <c r="E84" s="1"/>
      <c r="F84" s="1"/>
      <c r="G84" s="9"/>
      <c r="H84" s="26"/>
      <c r="M84" s="27"/>
      <c r="P84" s="26"/>
      <c r="Q84" s="28"/>
    </row>
    <row r="85" spans="5:17" x14ac:dyDescent="0.25">
      <c r="E85" s="1"/>
      <c r="F85" s="1"/>
      <c r="G85" s="9"/>
      <c r="H85" s="26"/>
      <c r="M85" s="27"/>
      <c r="P85" s="26"/>
      <c r="Q85" s="28"/>
    </row>
    <row r="86" spans="5:17" x14ac:dyDescent="0.25">
      <c r="E86" s="1"/>
      <c r="F86" s="1"/>
      <c r="G86" s="9"/>
      <c r="H86" s="26"/>
      <c r="M86" s="27"/>
      <c r="P86" s="26"/>
      <c r="Q86" s="28"/>
    </row>
    <row r="87" spans="5:17" x14ac:dyDescent="0.25">
      <c r="E87" s="1"/>
      <c r="F87" s="1"/>
      <c r="G87" s="9"/>
      <c r="H87" s="26"/>
      <c r="M87" s="27"/>
      <c r="P87" s="26"/>
      <c r="Q87" s="28"/>
    </row>
    <row r="88" spans="5:17" x14ac:dyDescent="0.25">
      <c r="E88" s="1"/>
      <c r="F88" s="1"/>
      <c r="G88" s="9"/>
      <c r="H88" s="26"/>
      <c r="M88" s="27"/>
      <c r="P88" s="26"/>
      <c r="Q88" s="28"/>
    </row>
    <row r="89" spans="5:17" x14ac:dyDescent="0.25">
      <c r="E89" s="1"/>
      <c r="F89" s="1"/>
      <c r="G89" s="9"/>
      <c r="H89" s="26"/>
      <c r="M89" s="27"/>
      <c r="P89" s="26"/>
      <c r="Q89" s="28"/>
    </row>
    <row r="90" spans="5:17" x14ac:dyDescent="0.25">
      <c r="E90" s="1"/>
      <c r="F90" s="1"/>
      <c r="G90" s="9"/>
      <c r="H90" s="26"/>
      <c r="M90" s="27"/>
      <c r="P90" s="26"/>
      <c r="Q90" s="28"/>
    </row>
    <row r="91" spans="5:17" x14ac:dyDescent="0.25">
      <c r="E91" s="1"/>
      <c r="F91" s="1"/>
      <c r="G91" s="9"/>
      <c r="H91" s="26"/>
      <c r="M91" s="27"/>
      <c r="P91" s="26"/>
      <c r="Q91" s="28"/>
    </row>
    <row r="92" spans="5:17" x14ac:dyDescent="0.25">
      <c r="E92" s="1"/>
      <c r="F92" s="1"/>
      <c r="G92" s="9"/>
      <c r="H92" s="26"/>
      <c r="M92" s="27"/>
      <c r="P92" s="26"/>
      <c r="Q92" s="28"/>
    </row>
    <row r="93" spans="5:17" x14ac:dyDescent="0.25">
      <c r="E93" s="1"/>
      <c r="F93" s="1"/>
      <c r="G93" s="9"/>
      <c r="H93" s="26"/>
      <c r="M93" s="27"/>
      <c r="P93" s="26"/>
      <c r="Q93" s="28"/>
    </row>
    <row r="94" spans="5:17" x14ac:dyDescent="0.25">
      <c r="E94" s="1"/>
      <c r="F94" s="1"/>
      <c r="G94" s="9"/>
      <c r="H94" s="26"/>
      <c r="M94" s="27"/>
      <c r="P94" s="26"/>
      <c r="Q94" s="28"/>
    </row>
    <row r="95" spans="5:17" x14ac:dyDescent="0.25">
      <c r="E95" s="1"/>
      <c r="F95" s="1"/>
      <c r="G95" s="9"/>
      <c r="H95" s="26"/>
      <c r="M95" s="27"/>
      <c r="P95" s="26"/>
      <c r="Q95" s="28"/>
    </row>
    <row r="96" spans="5:17" x14ac:dyDescent="0.25">
      <c r="E96" s="1"/>
      <c r="F96" s="1"/>
      <c r="G96" s="9"/>
      <c r="H96" s="26"/>
      <c r="M96" s="27"/>
      <c r="P96" s="26"/>
      <c r="Q96" s="28"/>
    </row>
    <row r="97" spans="5:17" x14ac:dyDescent="0.25">
      <c r="E97" s="1"/>
      <c r="F97" s="1"/>
      <c r="G97" s="9"/>
      <c r="H97" s="26"/>
      <c r="M97" s="27"/>
      <c r="P97" s="26"/>
      <c r="Q97" s="28"/>
    </row>
    <row r="98" spans="5:17" x14ac:dyDescent="0.25">
      <c r="E98" s="1"/>
      <c r="F98" s="1"/>
      <c r="G98" s="9"/>
      <c r="H98" s="26"/>
      <c r="M98" s="27"/>
      <c r="P98" s="26"/>
      <c r="Q98" s="28"/>
    </row>
    <row r="99" spans="5:17" x14ac:dyDescent="0.25">
      <c r="E99" s="1"/>
      <c r="F99" s="1"/>
      <c r="G99" s="9"/>
      <c r="H99" s="26"/>
      <c r="M99" s="27"/>
      <c r="P99" s="26"/>
      <c r="Q99" s="28"/>
    </row>
    <row r="100" spans="5:17" x14ac:dyDescent="0.25">
      <c r="E100" s="1"/>
      <c r="F100" s="1"/>
      <c r="G100" s="9"/>
      <c r="H100" s="26"/>
      <c r="M100" s="27"/>
      <c r="P100" s="26"/>
      <c r="Q100" s="28"/>
    </row>
    <row r="101" spans="5:17" x14ac:dyDescent="0.25">
      <c r="E101" s="1"/>
      <c r="F101" s="1"/>
      <c r="G101" s="9"/>
      <c r="H101" s="26"/>
      <c r="M101" s="27"/>
      <c r="P101" s="26"/>
      <c r="Q101" s="28"/>
    </row>
    <row r="102" spans="5:17" x14ac:dyDescent="0.25">
      <c r="E102" s="1"/>
      <c r="F102" s="1"/>
      <c r="G102" s="9"/>
      <c r="H102" s="26"/>
      <c r="M102" s="27"/>
      <c r="P102" s="26"/>
      <c r="Q102" s="28"/>
    </row>
    <row r="103" spans="5:17" x14ac:dyDescent="0.25">
      <c r="E103" s="1"/>
      <c r="F103" s="1"/>
      <c r="G103" s="9"/>
      <c r="H103" s="26"/>
      <c r="M103" s="27"/>
      <c r="P103" s="26"/>
      <c r="Q103" s="28"/>
    </row>
    <row r="104" spans="5:17" x14ac:dyDescent="0.25">
      <c r="E104" s="1"/>
      <c r="F104" s="1"/>
      <c r="G104" s="9"/>
      <c r="H104" s="26"/>
      <c r="M104" s="27"/>
      <c r="P104" s="26"/>
      <c r="Q104" s="28"/>
    </row>
    <row r="105" spans="5:17" x14ac:dyDescent="0.25">
      <c r="E105" s="1"/>
      <c r="F105" s="1"/>
      <c r="G105" s="9"/>
      <c r="H105" s="26"/>
      <c r="M105" s="27"/>
      <c r="P105" s="26"/>
      <c r="Q105" s="28"/>
    </row>
    <row r="106" spans="5:17" x14ac:dyDescent="0.25">
      <c r="E106" s="1"/>
      <c r="F106" s="1"/>
      <c r="G106" s="9"/>
      <c r="H106" s="26"/>
      <c r="M106" s="27"/>
      <c r="P106" s="26"/>
      <c r="Q106" s="28"/>
    </row>
    <row r="107" spans="5:17" x14ac:dyDescent="0.25">
      <c r="E107" s="1"/>
      <c r="F107" s="1"/>
      <c r="G107" s="9"/>
      <c r="H107" s="26"/>
      <c r="M107" s="27"/>
      <c r="P107" s="26"/>
      <c r="Q107" s="28"/>
    </row>
    <row r="108" spans="5:17" x14ac:dyDescent="0.25">
      <c r="E108" s="1"/>
      <c r="F108" s="1"/>
      <c r="G108" s="9"/>
      <c r="H108" s="26"/>
      <c r="M108" s="27"/>
      <c r="P108" s="26"/>
      <c r="Q108" s="28"/>
    </row>
    <row r="109" spans="5:17" x14ac:dyDescent="0.25">
      <c r="E109" s="1"/>
      <c r="F109" s="1"/>
      <c r="G109" s="9"/>
      <c r="H109" s="26"/>
      <c r="M109" s="27"/>
      <c r="P109" s="26"/>
      <c r="Q109" s="28"/>
    </row>
    <row r="110" spans="5:17" x14ac:dyDescent="0.25">
      <c r="E110" s="1"/>
      <c r="F110" s="1"/>
      <c r="G110" s="9"/>
      <c r="H110" s="26"/>
      <c r="M110" s="27"/>
      <c r="P110" s="26"/>
      <c r="Q110" s="28"/>
    </row>
    <row r="111" spans="5:17" x14ac:dyDescent="0.25">
      <c r="E111" s="1"/>
      <c r="F111" s="1"/>
      <c r="G111" s="9"/>
      <c r="H111" s="26"/>
      <c r="M111" s="27"/>
      <c r="P111" s="26"/>
      <c r="Q111" s="28"/>
    </row>
    <row r="112" spans="5:17" x14ac:dyDescent="0.25">
      <c r="E112" s="1"/>
      <c r="F112" s="1"/>
      <c r="G112" s="9"/>
      <c r="H112" s="26"/>
      <c r="M112" s="27"/>
      <c r="P112" s="26"/>
      <c r="Q112" s="28"/>
    </row>
    <row r="113" spans="5:17" x14ac:dyDescent="0.25">
      <c r="E113" s="1"/>
      <c r="F113" s="1"/>
      <c r="G113" s="9"/>
      <c r="H113" s="26"/>
      <c r="M113" s="27"/>
      <c r="P113" s="26"/>
      <c r="Q113" s="28"/>
    </row>
    <row r="114" spans="5:17" x14ac:dyDescent="0.25">
      <c r="E114" s="1"/>
      <c r="F114" s="1"/>
      <c r="G114" s="9"/>
      <c r="H114" s="26"/>
      <c r="M114" s="27"/>
      <c r="P114" s="26"/>
      <c r="Q114" s="28"/>
    </row>
    <row r="115" spans="5:17" x14ac:dyDescent="0.25">
      <c r="E115" s="1"/>
      <c r="F115" s="1"/>
      <c r="G115" s="9"/>
      <c r="H115" s="26"/>
      <c r="M115" s="27"/>
      <c r="P115" s="26"/>
      <c r="Q115" s="28"/>
    </row>
    <row r="116" spans="5:17" x14ac:dyDescent="0.25">
      <c r="E116" s="1"/>
      <c r="F116" s="1"/>
      <c r="G116" s="9"/>
      <c r="H116" s="26"/>
      <c r="M116" s="27"/>
      <c r="P116" s="26"/>
      <c r="Q116" s="28"/>
    </row>
    <row r="117" spans="5:17" x14ac:dyDescent="0.25">
      <c r="E117" s="1"/>
      <c r="F117" s="1"/>
      <c r="G117" s="9"/>
      <c r="H117" s="26"/>
      <c r="M117" s="27"/>
      <c r="P117" s="26"/>
      <c r="Q117" s="28"/>
    </row>
    <row r="118" spans="5:17" x14ac:dyDescent="0.25">
      <c r="E118" s="1"/>
      <c r="F118" s="1"/>
      <c r="G118" s="9"/>
      <c r="H118" s="26"/>
      <c r="M118" s="27"/>
      <c r="P118" s="26"/>
      <c r="Q118" s="28"/>
    </row>
    <row r="119" spans="5:17" x14ac:dyDescent="0.25">
      <c r="E119" s="1"/>
      <c r="F119" s="1"/>
      <c r="G119" s="9"/>
      <c r="H119" s="26"/>
      <c r="M119" s="27"/>
      <c r="P119" s="26"/>
      <c r="Q119" s="28"/>
    </row>
    <row r="120" spans="5:17" x14ac:dyDescent="0.25">
      <c r="E120" s="1"/>
      <c r="F120" s="1"/>
      <c r="G120" s="9"/>
      <c r="H120" s="26"/>
      <c r="M120" s="27"/>
      <c r="P120" s="26"/>
      <c r="Q120" s="28"/>
    </row>
    <row r="121" spans="5:17" x14ac:dyDescent="0.25">
      <c r="E121" s="1"/>
      <c r="F121" s="1"/>
      <c r="G121" s="9"/>
      <c r="H121" s="26"/>
      <c r="M121" s="27"/>
      <c r="P121" s="26"/>
      <c r="Q121" s="28"/>
    </row>
    <row r="122" spans="5:17" x14ac:dyDescent="0.25">
      <c r="E122" s="1"/>
      <c r="F122" s="1"/>
      <c r="G122" s="9"/>
      <c r="H122" s="26"/>
      <c r="M122" s="27"/>
      <c r="P122" s="26"/>
      <c r="Q122" s="28"/>
    </row>
    <row r="123" spans="5:17" x14ac:dyDescent="0.25">
      <c r="E123" s="1"/>
      <c r="F123" s="1"/>
      <c r="G123" s="9"/>
      <c r="H123" s="26"/>
      <c r="M123" s="27"/>
      <c r="P123" s="26"/>
      <c r="Q123" s="28"/>
    </row>
    <row r="124" spans="5:17" x14ac:dyDescent="0.25">
      <c r="E124" s="1"/>
      <c r="F124" s="1"/>
      <c r="G124" s="9"/>
      <c r="H124" s="26"/>
      <c r="M124" s="27"/>
      <c r="P124" s="26"/>
      <c r="Q124" s="28"/>
    </row>
    <row r="125" spans="5:17" x14ac:dyDescent="0.25">
      <c r="E125" s="1"/>
      <c r="F125" s="1"/>
      <c r="G125" s="9"/>
      <c r="H125" s="26"/>
      <c r="M125" s="27"/>
      <c r="P125" s="26"/>
      <c r="Q125" s="28"/>
    </row>
    <row r="126" spans="5:17" x14ac:dyDescent="0.25">
      <c r="E126" s="1"/>
      <c r="F126" s="1"/>
      <c r="G126" s="9"/>
      <c r="H126" s="26"/>
      <c r="M126" s="27"/>
      <c r="P126" s="26"/>
      <c r="Q126" s="28"/>
    </row>
    <row r="127" spans="5:17" x14ac:dyDescent="0.25">
      <c r="E127" s="1"/>
      <c r="F127" s="1"/>
      <c r="G127" s="9"/>
      <c r="H127" s="26"/>
      <c r="M127" s="27"/>
      <c r="P127" s="26"/>
      <c r="Q127" s="28"/>
    </row>
    <row r="128" spans="5:17" x14ac:dyDescent="0.25">
      <c r="E128" s="1"/>
      <c r="F128" s="1"/>
      <c r="G128" s="9"/>
      <c r="H128" s="26"/>
      <c r="M128" s="27"/>
      <c r="P128" s="26"/>
      <c r="Q128" s="28"/>
    </row>
    <row r="129" spans="5:17" x14ac:dyDescent="0.25">
      <c r="E129" s="1"/>
      <c r="F129" s="1"/>
      <c r="G129" s="9"/>
      <c r="H129" s="26"/>
      <c r="M129" s="27"/>
      <c r="P129" s="26"/>
      <c r="Q129" s="28"/>
    </row>
    <row r="130" spans="5:17" x14ac:dyDescent="0.25">
      <c r="E130" s="1"/>
      <c r="F130" s="1"/>
      <c r="G130" s="9"/>
      <c r="H130" s="26"/>
      <c r="M130" s="27"/>
      <c r="P130" s="26"/>
      <c r="Q130" s="28"/>
    </row>
    <row r="131" spans="5:17" x14ac:dyDescent="0.25">
      <c r="E131" s="1"/>
      <c r="F131" s="1"/>
      <c r="G131" s="9"/>
      <c r="H131" s="26"/>
      <c r="M131" s="27"/>
      <c r="P131" s="26"/>
      <c r="Q131" s="28"/>
    </row>
    <row r="132" spans="5:17" x14ac:dyDescent="0.25">
      <c r="E132" s="1"/>
      <c r="F132" s="1"/>
      <c r="G132" s="9"/>
      <c r="H132" s="26"/>
      <c r="M132" s="27"/>
      <c r="P132" s="26"/>
      <c r="Q132" s="28"/>
    </row>
    <row r="133" spans="5:17" x14ac:dyDescent="0.25">
      <c r="E133" s="1"/>
      <c r="F133" s="1"/>
      <c r="G133" s="9"/>
      <c r="H133" s="26"/>
      <c r="M133" s="27"/>
      <c r="P133" s="26"/>
      <c r="Q133" s="28"/>
    </row>
    <row r="134" spans="5:17" x14ac:dyDescent="0.25">
      <c r="E134" s="1"/>
      <c r="F134" s="1"/>
      <c r="G134" s="9"/>
      <c r="H134" s="26"/>
      <c r="M134" s="27"/>
      <c r="P134" s="26"/>
      <c r="Q134" s="28"/>
    </row>
    <row r="135" spans="5:17" x14ac:dyDescent="0.25">
      <c r="E135" s="1"/>
      <c r="F135" s="1"/>
      <c r="G135" s="9"/>
      <c r="H135" s="26"/>
      <c r="M135" s="27"/>
      <c r="P135" s="26"/>
      <c r="Q135" s="28"/>
    </row>
    <row r="136" spans="5:17" x14ac:dyDescent="0.25">
      <c r="E136" s="1"/>
      <c r="F136" s="1"/>
      <c r="G136" s="9"/>
      <c r="H136" s="26"/>
      <c r="M136" s="27"/>
      <c r="P136" s="26"/>
      <c r="Q136" s="28"/>
    </row>
  </sheetData>
  <phoneticPr fontId="9" type="noConversion"/>
  <dataValidations count="1">
    <dataValidation type="list" showInputMessage="1" showErrorMessage="1" sqref="AE2:AE61 AE63:AE69" xr:uid="{00000000-0002-0000-0100-000000000000}">
      <formula1>$D$2:$D$61</formula1>
    </dataValidation>
  </dataValidations>
  <hyperlinks>
    <hyperlink ref="M3" r:id="rId1" xr:uid="{E6BF52D0-DCA9-4E3B-8F24-1670C229C47B}"/>
    <hyperlink ref="M4" r:id="rId2" xr:uid="{3FEEC0C4-3918-4959-9825-8E1CF6215412}"/>
    <hyperlink ref="M5" r:id="rId3" xr:uid="{37BFD451-B439-473D-B90E-BB6E3C214EB1}"/>
    <hyperlink ref="M6" r:id="rId4" xr:uid="{BCC0C04A-C267-4BE4-AE8F-B2E59B13794B}"/>
    <hyperlink ref="M7" r:id="rId5" xr:uid="{3B4D06D6-5713-4B48-9FF7-3D272ECE536F}"/>
    <hyperlink ref="M8" r:id="rId6" xr:uid="{9538150C-0C94-4208-BDF8-6A7885947CF9}"/>
    <hyperlink ref="M9" r:id="rId7" xr:uid="{F42A13CF-6714-4D3B-8E7A-56303D4AA6E6}"/>
    <hyperlink ref="M10" r:id="rId8" xr:uid="{E8B7FCC5-D3AC-496E-ACF3-CCC4FBF03E24}"/>
    <hyperlink ref="M11" r:id="rId9" xr:uid="{77F8B7AE-C675-4ABC-B3F9-212C96CBB171}"/>
    <hyperlink ref="M12" r:id="rId10" xr:uid="{4400D0E9-B5F2-41FB-BA04-E4E165CFF78B}"/>
    <hyperlink ref="M13" r:id="rId11" xr:uid="{B3D045EC-D276-4E66-992B-564069C86536}"/>
    <hyperlink ref="M14" r:id="rId12" xr:uid="{178C58C6-C94E-4344-9C2E-1A024CC6043C}"/>
    <hyperlink ref="M15" r:id="rId13" xr:uid="{70F18AF2-FD49-4548-8D54-280FC47737E6}"/>
    <hyperlink ref="M16" r:id="rId14" xr:uid="{6789EF0D-C845-4A05-9D8C-F438E96EF5AA}"/>
    <hyperlink ref="M17" r:id="rId15" xr:uid="{2542BEFE-7AF2-401D-9393-F07F5CEA02AD}"/>
    <hyperlink ref="M18" r:id="rId16" xr:uid="{77CFE09F-751B-42DA-9D11-CEF187F2E646}"/>
    <hyperlink ref="M19" r:id="rId17" xr:uid="{9F9ADFF5-87E9-4846-A099-C1644010ACAC}"/>
    <hyperlink ref="M20" r:id="rId18" xr:uid="{9BEB3194-B729-46AE-98F2-F0B37BD24A32}"/>
    <hyperlink ref="M21" r:id="rId19" xr:uid="{77B31573-E92D-4807-A874-F3BE9BADFF27}"/>
    <hyperlink ref="M22" r:id="rId20" xr:uid="{D053FEB5-F471-4040-BE63-DB6811D04CF7}"/>
    <hyperlink ref="M23" r:id="rId21" xr:uid="{AFF714F0-6922-4A53-9843-5150621B4759}"/>
    <hyperlink ref="M24" r:id="rId22" xr:uid="{B824FCB2-4C0E-41E1-9ED3-471C26CEAAFD}"/>
    <hyperlink ref="M25" r:id="rId23" xr:uid="{0011EEC9-93CA-4781-A3BC-2BBEF58EFD25}"/>
    <hyperlink ref="M27" r:id="rId24" xr:uid="{F411B976-7675-4CF7-AE20-0A348B10418B}"/>
    <hyperlink ref="M26" r:id="rId25" xr:uid="{5D7202B0-6467-4223-9784-A910E221D4E3}"/>
    <hyperlink ref="M28" r:id="rId26" xr:uid="{88B2594F-39E3-43AB-A020-584A734E264F}"/>
    <hyperlink ref="M29" r:id="rId27" xr:uid="{9551066A-7041-416F-B5A7-E0ECD0C93842}"/>
    <hyperlink ref="M30" r:id="rId28" xr:uid="{F34D1951-BC26-4B2B-9601-7169B94C5C79}"/>
    <hyperlink ref="M31" r:id="rId29" xr:uid="{C2563C77-4D4F-4840-B3BA-259F62577603}"/>
    <hyperlink ref="M32" r:id="rId30" xr:uid="{37A02A4D-D319-40D8-B7CD-954C7991EE34}"/>
    <hyperlink ref="M33" r:id="rId31" xr:uid="{BC241213-297A-4767-946B-8E7441F5F993}"/>
    <hyperlink ref="M34" r:id="rId32" xr:uid="{D1649F36-5834-4EEC-905A-2769BBF7A099}"/>
    <hyperlink ref="M35" r:id="rId33" xr:uid="{0CD34DD9-F33A-4D23-AE24-D31FFDA19CA9}"/>
    <hyperlink ref="M36" r:id="rId34" xr:uid="{7F1D27FA-3768-4E48-991C-AB158C47EBF7}"/>
    <hyperlink ref="M37" r:id="rId35" xr:uid="{BD1532AB-CE82-403D-A52D-751606C2ABE1}"/>
    <hyperlink ref="M38" r:id="rId36" xr:uid="{5CC3A873-8549-4603-8603-E889FBB27E0F}"/>
    <hyperlink ref="M39" r:id="rId37" xr:uid="{1FAB3D74-1EA3-4E58-B6B0-F3809F3D3443}"/>
    <hyperlink ref="M40" r:id="rId38" xr:uid="{80701B10-5C3A-4648-B57E-586E0BAE22A2}"/>
    <hyperlink ref="M41" r:id="rId39" xr:uid="{1587094E-358B-4513-82AE-7B4873CC11DD}"/>
    <hyperlink ref="M42" r:id="rId40" xr:uid="{5AC44BD5-5E8A-49F4-8415-416553F12C5A}"/>
    <hyperlink ref="M43" r:id="rId41" xr:uid="{D6874CB5-EC9C-47BF-9BF2-CC878F149C48}"/>
    <hyperlink ref="M44" r:id="rId42" xr:uid="{A1F636EB-2E0F-49A0-A1C3-312C278201E0}"/>
    <hyperlink ref="M45" r:id="rId43" xr:uid="{CC2F5A6D-23AE-4648-8CE6-D7D563D6E45D}"/>
    <hyperlink ref="M46" r:id="rId44" xr:uid="{5DE07D81-418E-42F6-B433-BAE1D8EA357F}"/>
    <hyperlink ref="M47" r:id="rId45" xr:uid="{AA7C0859-2975-46A1-9E63-8EBC7C50864C}"/>
    <hyperlink ref="M48" r:id="rId46" xr:uid="{E8D184A6-DB65-4954-B2EC-72D97BCC495F}"/>
    <hyperlink ref="M49" r:id="rId47" xr:uid="{1ECF3CB7-3FE5-4CAB-BF38-2B9DECB62262}"/>
    <hyperlink ref="M50" r:id="rId48" xr:uid="{11DD835C-8B8E-4921-8475-D760A7B2ACAC}"/>
    <hyperlink ref="M51" r:id="rId49" xr:uid="{F1923C32-AB5E-4FA1-9C30-22C2A570CDBB}"/>
    <hyperlink ref="M52" r:id="rId50" xr:uid="{CF1B1EAC-402F-4546-B83C-41062D5150AB}"/>
    <hyperlink ref="M53" r:id="rId51" xr:uid="{7EB8FDD7-6DD0-432D-9789-C6E61D13DE4D}"/>
    <hyperlink ref="M54" r:id="rId52" xr:uid="{72B23D3A-6B05-4679-BC07-EB34E464C764}"/>
    <hyperlink ref="M55" r:id="rId53" xr:uid="{763B8520-7CB1-4B29-9E29-CFC16F5FC0BD}"/>
    <hyperlink ref="M56" r:id="rId54" xr:uid="{EED49E93-CD61-4B39-8871-6C7A8392D46F}"/>
    <hyperlink ref="M57" r:id="rId55" xr:uid="{346C110E-89C4-467B-81F5-86F55055D96E}"/>
    <hyperlink ref="M58" r:id="rId56" xr:uid="{1B8BED2A-F14E-48EC-B5FC-5A4109C8CE51}"/>
    <hyperlink ref="M59" r:id="rId57" xr:uid="{3EC0CCE8-6FA3-40E9-B02B-0EE5655D2AA3}"/>
    <hyperlink ref="M60" r:id="rId58" xr:uid="{054F4203-760E-4B7B-9250-1C119CD19798}"/>
    <hyperlink ref="M61" r:id="rId59" xr:uid="{32302822-42A1-46C2-A090-6A6B5C328A1D}"/>
  </hyperlinks>
  <pageMargins left="0.7" right="0.7" top="0.75" bottom="0.75" header="0.3" footer="0.3"/>
  <pageSetup orientation="portrait" r:id="rId60"/>
  <tableParts count="1">
    <tablePart r:id="rId6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00000000-0002-0000-0100-000001000000}">
          <x14:formula1>
            <xm:f>Lists!$E$2:$E$3</xm:f>
          </x14:formula1>
          <xm:sqref>W2:X61 Y4:AB4 W63:AB77</xm:sqref>
        </x14:dataValidation>
        <x14:dataValidation type="list" showInputMessage="1" showErrorMessage="1" xr:uid="{00000000-0002-0000-0100-000002000000}">
          <x14:formula1>
            <xm:f>Lists!$I$2:$I$7</xm:f>
          </x14:formula1>
          <xm:sqref>Y2:AB3</xm:sqref>
        </x14:dataValidation>
        <x14:dataValidation type="list" showInputMessage="1" showErrorMessage="1" xr:uid="{00000000-0002-0000-0100-000003000000}">
          <x14:formula1>
            <xm:f>Lists!$C$2:$C$3</xm:f>
          </x14:formula1>
          <xm:sqref>J2:J61 J63:J82</xm:sqref>
        </x14:dataValidation>
        <x14:dataValidation type="list" showInputMessage="1" showErrorMessage="1" xr:uid="{00000000-0002-0000-0100-000004000000}">
          <x14:formula1>
            <xm:f>Lists!$A$2:$A$4</xm:f>
          </x14:formula1>
          <xm:sqref>AD2:AD61 AD63:AD77</xm:sqref>
        </x14:dataValidation>
        <x14:dataValidation type="list" allowBlank="1" showInputMessage="1" showErrorMessage="1" xr:uid="{00000000-0002-0000-0100-000005000000}">
          <x14:formula1>
            <xm:f>Lists!$G$2:$G$4</xm:f>
          </x14:formula1>
          <xm:sqref>Q2:Q61 Q63:Q1048576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3"/>
  <sheetViews>
    <sheetView topLeftCell="C1" workbookViewId="0">
      <selection activeCell="M15" sqref="M15"/>
    </sheetView>
  </sheetViews>
  <sheetFormatPr defaultRowHeight="15" x14ac:dyDescent="0.25"/>
  <cols>
    <col min="1" max="1" width="12.85546875" customWidth="1"/>
    <col min="2" max="2" width="40.7109375" customWidth="1"/>
    <col min="4" max="4" width="17.42578125" customWidth="1"/>
    <col min="5" max="5" width="36.5703125" customWidth="1"/>
    <col min="7" max="9" width="21.85546875" customWidth="1"/>
    <col min="11" max="11" width="13.85546875" customWidth="1"/>
    <col min="13" max="13" width="16.140625" customWidth="1"/>
  </cols>
  <sheetData>
    <row r="1" spans="1:13" ht="17.25" customHeight="1" x14ac:dyDescent="0.25">
      <c r="A1" s="2" t="s">
        <v>9</v>
      </c>
      <c r="B1" s="2" t="s">
        <v>43</v>
      </c>
      <c r="D1" s="2" t="s">
        <v>10</v>
      </c>
      <c r="E1" s="2" t="s">
        <v>44</v>
      </c>
      <c r="G1" s="2" t="s">
        <v>14</v>
      </c>
      <c r="H1" s="6"/>
      <c r="I1" s="2" t="s">
        <v>45</v>
      </c>
      <c r="K1" s="2" t="s">
        <v>46</v>
      </c>
      <c r="M1" s="2" t="s">
        <v>47</v>
      </c>
    </row>
    <row r="2" spans="1:13" ht="17.25" customHeight="1" x14ac:dyDescent="0.25">
      <c r="A2" s="3" t="s">
        <v>48</v>
      </c>
      <c r="B2" s="3" t="s">
        <v>49</v>
      </c>
      <c r="D2" s="3" t="s">
        <v>48</v>
      </c>
      <c r="E2" s="3" t="s">
        <v>50</v>
      </c>
      <c r="G2" s="3" t="s">
        <v>51</v>
      </c>
      <c r="H2" s="6"/>
      <c r="I2" s="3" t="s">
        <v>52</v>
      </c>
      <c r="K2" s="3" t="s">
        <v>53</v>
      </c>
      <c r="M2" s="3" t="s">
        <v>54</v>
      </c>
    </row>
    <row r="3" spans="1:13" ht="17.25" customHeight="1" x14ac:dyDescent="0.25">
      <c r="A3" s="3" t="s">
        <v>55</v>
      </c>
      <c r="B3" s="3" t="s">
        <v>56</v>
      </c>
      <c r="D3" s="3" t="s">
        <v>57</v>
      </c>
      <c r="E3" s="3" t="s">
        <v>58</v>
      </c>
      <c r="G3" s="3" t="s">
        <v>59</v>
      </c>
      <c r="H3" s="6"/>
      <c r="I3" s="3" t="s">
        <v>60</v>
      </c>
      <c r="K3" s="3" t="s">
        <v>61</v>
      </c>
      <c r="M3" s="3" t="s">
        <v>62</v>
      </c>
    </row>
    <row r="4" spans="1:13" ht="17.25" customHeight="1" x14ac:dyDescent="0.25">
      <c r="A4" s="3" t="s">
        <v>63</v>
      </c>
      <c r="B4" s="3" t="s">
        <v>64</v>
      </c>
      <c r="D4" s="3" t="s">
        <v>65</v>
      </c>
      <c r="E4" s="3" t="s">
        <v>66</v>
      </c>
      <c r="G4" s="3" t="s">
        <v>67</v>
      </c>
      <c r="H4" s="6"/>
      <c r="I4" s="3" t="s">
        <v>68</v>
      </c>
      <c r="K4" s="3" t="s">
        <v>69</v>
      </c>
      <c r="M4" s="3" t="s">
        <v>70</v>
      </c>
    </row>
    <row r="5" spans="1:13" ht="17.25" customHeight="1" x14ac:dyDescent="0.25">
      <c r="A5" s="3" t="s">
        <v>71</v>
      </c>
      <c r="B5" s="3" t="s">
        <v>72</v>
      </c>
      <c r="D5" s="3" t="s">
        <v>73</v>
      </c>
      <c r="E5" s="3" t="s">
        <v>74</v>
      </c>
      <c r="G5" s="3" t="s">
        <v>75</v>
      </c>
      <c r="H5" s="6"/>
      <c r="I5" s="3" t="s">
        <v>76</v>
      </c>
      <c r="K5" s="3" t="s">
        <v>77</v>
      </c>
      <c r="M5" s="3" t="s">
        <v>78</v>
      </c>
    </row>
    <row r="6" spans="1:13" ht="17.25" customHeight="1" x14ac:dyDescent="0.25">
      <c r="A6" s="3" t="s">
        <v>79</v>
      </c>
      <c r="B6" s="3" t="s">
        <v>80</v>
      </c>
      <c r="D6" s="3" t="s">
        <v>55</v>
      </c>
      <c r="E6" s="3" t="s">
        <v>56</v>
      </c>
      <c r="G6" s="3" t="s">
        <v>81</v>
      </c>
      <c r="H6" s="6"/>
      <c r="I6" s="3" t="s">
        <v>82</v>
      </c>
      <c r="K6" s="3" t="s">
        <v>83</v>
      </c>
      <c r="M6" s="3" t="s">
        <v>84</v>
      </c>
    </row>
    <row r="7" spans="1:13" ht="17.25" customHeight="1" x14ac:dyDescent="0.25">
      <c r="A7" s="3" t="s">
        <v>85</v>
      </c>
      <c r="B7" s="3" t="s">
        <v>86</v>
      </c>
      <c r="D7" s="3" t="s">
        <v>87</v>
      </c>
      <c r="E7" s="3" t="s">
        <v>88</v>
      </c>
      <c r="G7" s="3" t="s">
        <v>89</v>
      </c>
      <c r="H7" s="6"/>
      <c r="I7" s="3" t="s">
        <v>90</v>
      </c>
      <c r="K7" s="3" t="s">
        <v>91</v>
      </c>
      <c r="M7" s="3" t="s">
        <v>92</v>
      </c>
    </row>
    <row r="8" spans="1:13" ht="17.25" customHeight="1" x14ac:dyDescent="0.25">
      <c r="A8" s="3" t="s">
        <v>93</v>
      </c>
      <c r="B8" s="3" t="s">
        <v>94</v>
      </c>
      <c r="D8" s="3" t="s">
        <v>95</v>
      </c>
      <c r="E8" s="3" t="s">
        <v>96</v>
      </c>
      <c r="G8" s="3" t="s">
        <v>97</v>
      </c>
      <c r="H8" s="6"/>
      <c r="I8" s="3" t="s">
        <v>98</v>
      </c>
      <c r="K8" s="3"/>
      <c r="M8" s="3" t="s">
        <v>99</v>
      </c>
    </row>
    <row r="9" spans="1:13" ht="17.25" customHeight="1" x14ac:dyDescent="0.25">
      <c r="A9" s="3" t="s">
        <v>100</v>
      </c>
      <c r="B9" s="3" t="s">
        <v>101</v>
      </c>
      <c r="D9" s="3" t="s">
        <v>102</v>
      </c>
      <c r="E9" s="3" t="s">
        <v>103</v>
      </c>
      <c r="G9" s="3" t="s">
        <v>104</v>
      </c>
      <c r="H9" s="6"/>
      <c r="I9" s="3" t="s">
        <v>105</v>
      </c>
      <c r="K9" s="3"/>
      <c r="M9" s="3" t="s">
        <v>106</v>
      </c>
    </row>
    <row r="10" spans="1:13" ht="17.25" customHeight="1" x14ac:dyDescent="0.25">
      <c r="A10" s="3" t="s">
        <v>107</v>
      </c>
      <c r="B10" s="3" t="s">
        <v>108</v>
      </c>
      <c r="D10" s="3" t="s">
        <v>109</v>
      </c>
      <c r="E10" s="3" t="s">
        <v>110</v>
      </c>
      <c r="G10" s="3" t="s">
        <v>111</v>
      </c>
      <c r="H10" s="6"/>
      <c r="I10" s="3" t="s">
        <v>112</v>
      </c>
      <c r="K10" s="3"/>
      <c r="M10" s="3" t="s">
        <v>113</v>
      </c>
    </row>
    <row r="11" spans="1:13" ht="17.25" customHeight="1" x14ac:dyDescent="0.25">
      <c r="D11" s="3" t="s">
        <v>114</v>
      </c>
      <c r="E11" s="3" t="s">
        <v>115</v>
      </c>
      <c r="G11" s="5"/>
      <c r="H11" s="7"/>
      <c r="I11" s="3" t="s">
        <v>116</v>
      </c>
      <c r="K11" s="3"/>
      <c r="M11" s="3" t="s">
        <v>117</v>
      </c>
    </row>
    <row r="12" spans="1:13" ht="17.25" customHeight="1" x14ac:dyDescent="0.25">
      <c r="D12" s="3" t="s">
        <v>118</v>
      </c>
      <c r="E12" s="3" t="s">
        <v>119</v>
      </c>
      <c r="I12" s="3" t="s">
        <v>120</v>
      </c>
      <c r="K12" s="3"/>
      <c r="M12" s="3" t="s">
        <v>121</v>
      </c>
    </row>
    <row r="13" spans="1:13" ht="17.25" customHeight="1" x14ac:dyDescent="0.25">
      <c r="D13" s="3" t="s">
        <v>122</v>
      </c>
      <c r="E13" s="3" t="s">
        <v>123</v>
      </c>
      <c r="I13" s="3" t="s">
        <v>124</v>
      </c>
      <c r="M13" s="3" t="s">
        <v>125</v>
      </c>
    </row>
    <row r="14" spans="1:13" ht="17.25" customHeight="1" x14ac:dyDescent="0.25">
      <c r="D14" s="3" t="s">
        <v>126</v>
      </c>
      <c r="E14" s="3" t="s">
        <v>127</v>
      </c>
      <c r="I14" s="3" t="s">
        <v>128</v>
      </c>
      <c r="M14" s="3" t="s">
        <v>129</v>
      </c>
    </row>
    <row r="15" spans="1:13" ht="17.25" customHeight="1" x14ac:dyDescent="0.25">
      <c r="D15" s="3" t="s">
        <v>130</v>
      </c>
      <c r="E15" s="3" t="s">
        <v>131</v>
      </c>
      <c r="M15" s="3" t="s">
        <v>40</v>
      </c>
    </row>
    <row r="16" spans="1:13" ht="17.25" customHeight="1" x14ac:dyDescent="0.25">
      <c r="D16" s="3" t="s">
        <v>63</v>
      </c>
      <c r="E16" s="3" t="s">
        <v>132</v>
      </c>
      <c r="K16" s="3"/>
    </row>
    <row r="17" spans="4:11" ht="17.25" customHeight="1" x14ac:dyDescent="0.25">
      <c r="D17" s="3" t="s">
        <v>133</v>
      </c>
      <c r="E17" s="3" t="s">
        <v>134</v>
      </c>
      <c r="K17" s="3"/>
    </row>
    <row r="18" spans="4:11" ht="17.25" customHeight="1" x14ac:dyDescent="0.25">
      <c r="D18" s="3" t="s">
        <v>135</v>
      </c>
      <c r="E18" s="3" t="s">
        <v>136</v>
      </c>
      <c r="K18" s="3"/>
    </row>
    <row r="19" spans="4:11" ht="17.25" customHeight="1" x14ac:dyDescent="0.25">
      <c r="D19" s="3" t="s">
        <v>137</v>
      </c>
      <c r="E19" s="3" t="s">
        <v>138</v>
      </c>
      <c r="K19" s="3"/>
    </row>
    <row r="20" spans="4:11" ht="17.25" customHeight="1" x14ac:dyDescent="0.25">
      <c r="D20" s="3" t="s">
        <v>139</v>
      </c>
      <c r="E20" s="3" t="s">
        <v>140</v>
      </c>
      <c r="K20" s="3"/>
    </row>
    <row r="21" spans="4:11" ht="17.25" customHeight="1" x14ac:dyDescent="0.25">
      <c r="D21" s="3" t="s">
        <v>141</v>
      </c>
      <c r="E21" s="3" t="s">
        <v>142</v>
      </c>
      <c r="K21" s="3"/>
    </row>
    <row r="22" spans="4:11" ht="17.25" customHeight="1" x14ac:dyDescent="0.25">
      <c r="D22" s="3" t="s">
        <v>143</v>
      </c>
      <c r="E22" s="3" t="s">
        <v>144</v>
      </c>
      <c r="K22" s="3"/>
    </row>
    <row r="23" spans="4:11" ht="17.25" customHeight="1" x14ac:dyDescent="0.25">
      <c r="D23" s="3" t="s">
        <v>145</v>
      </c>
      <c r="E23" s="3" t="s">
        <v>146</v>
      </c>
      <c r="K23" s="3"/>
    </row>
    <row r="24" spans="4:11" ht="17.25" customHeight="1" x14ac:dyDescent="0.25">
      <c r="D24" s="3" t="s">
        <v>71</v>
      </c>
      <c r="E24" s="3" t="s">
        <v>147</v>
      </c>
      <c r="K24" s="3"/>
    </row>
    <row r="25" spans="4:11" ht="17.25" customHeight="1" x14ac:dyDescent="0.25">
      <c r="D25" s="3" t="s">
        <v>148</v>
      </c>
      <c r="E25" s="3" t="s">
        <v>149</v>
      </c>
      <c r="K25" s="3"/>
    </row>
    <row r="26" spans="4:11" ht="17.25" customHeight="1" x14ac:dyDescent="0.25">
      <c r="D26" s="3" t="s">
        <v>150</v>
      </c>
      <c r="E26" s="3" t="s">
        <v>151</v>
      </c>
      <c r="K26" s="3"/>
    </row>
    <row r="27" spans="4:11" ht="17.25" customHeight="1" x14ac:dyDescent="0.25">
      <c r="D27" s="3" t="s">
        <v>152</v>
      </c>
      <c r="E27" s="3" t="s">
        <v>153</v>
      </c>
      <c r="K27" s="3"/>
    </row>
    <row r="28" spans="4:11" ht="17.25" customHeight="1" x14ac:dyDescent="0.25">
      <c r="D28" s="3" t="s">
        <v>154</v>
      </c>
      <c r="E28" s="3" t="s">
        <v>155</v>
      </c>
      <c r="K28" s="3"/>
    </row>
    <row r="29" spans="4:11" ht="17.25" customHeight="1" x14ac:dyDescent="0.25">
      <c r="D29" s="3" t="s">
        <v>156</v>
      </c>
      <c r="E29" s="3" t="s">
        <v>157</v>
      </c>
      <c r="K29" s="3"/>
    </row>
    <row r="30" spans="4:11" ht="17.25" customHeight="1" x14ac:dyDescent="0.25">
      <c r="D30" s="3" t="s">
        <v>158</v>
      </c>
      <c r="E30" s="3" t="s">
        <v>159</v>
      </c>
      <c r="K30" s="3"/>
    </row>
    <row r="31" spans="4:11" ht="17.25" customHeight="1" x14ac:dyDescent="0.25">
      <c r="D31" s="3" t="s">
        <v>79</v>
      </c>
      <c r="E31" s="3" t="s">
        <v>80</v>
      </c>
      <c r="K31" s="3"/>
    </row>
    <row r="32" spans="4:11" ht="17.25" customHeight="1" x14ac:dyDescent="0.25">
      <c r="D32" s="3" t="s">
        <v>160</v>
      </c>
      <c r="E32" s="3" t="s">
        <v>96</v>
      </c>
      <c r="K32" s="3"/>
    </row>
    <row r="33" spans="4:11" ht="17.25" customHeight="1" x14ac:dyDescent="0.25">
      <c r="D33" s="3" t="s">
        <v>161</v>
      </c>
      <c r="E33" s="3" t="s">
        <v>127</v>
      </c>
      <c r="K33" s="3"/>
    </row>
    <row r="34" spans="4:11" ht="17.25" customHeight="1" x14ac:dyDescent="0.25">
      <c r="D34" s="3" t="s">
        <v>162</v>
      </c>
      <c r="E34" s="3" t="s">
        <v>163</v>
      </c>
      <c r="K34" s="3"/>
    </row>
    <row r="35" spans="4:11" ht="17.25" customHeight="1" x14ac:dyDescent="0.25">
      <c r="D35" s="3" t="s">
        <v>164</v>
      </c>
      <c r="E35" s="3" t="s">
        <v>165</v>
      </c>
      <c r="K35" s="3"/>
    </row>
    <row r="36" spans="4:11" ht="17.25" customHeight="1" x14ac:dyDescent="0.25">
      <c r="D36" s="3" t="s">
        <v>166</v>
      </c>
      <c r="E36" s="3" t="s">
        <v>115</v>
      </c>
      <c r="K36" s="3"/>
    </row>
    <row r="37" spans="4:11" ht="17.25" customHeight="1" x14ac:dyDescent="0.25">
      <c r="D37" s="3" t="s">
        <v>167</v>
      </c>
      <c r="E37" s="3" t="s">
        <v>168</v>
      </c>
      <c r="K37" s="3"/>
    </row>
    <row r="38" spans="4:11" ht="17.25" customHeight="1" x14ac:dyDescent="0.25">
      <c r="D38" s="3" t="s">
        <v>169</v>
      </c>
      <c r="E38" s="3" t="s">
        <v>170</v>
      </c>
      <c r="K38" s="3"/>
    </row>
    <row r="39" spans="4:11" ht="17.25" customHeight="1" x14ac:dyDescent="0.25">
      <c r="D39" s="3" t="s">
        <v>171</v>
      </c>
      <c r="E39" s="3" t="s">
        <v>172</v>
      </c>
      <c r="K39" s="3"/>
    </row>
    <row r="40" spans="4:11" ht="17.25" customHeight="1" x14ac:dyDescent="0.25">
      <c r="D40" s="3" t="s">
        <v>85</v>
      </c>
      <c r="E40" s="3" t="s">
        <v>173</v>
      </c>
      <c r="K40" s="3"/>
    </row>
    <row r="41" spans="4:11" ht="17.25" customHeight="1" x14ac:dyDescent="0.25">
      <c r="D41" s="3" t="s">
        <v>174</v>
      </c>
      <c r="E41" s="3" t="s">
        <v>175</v>
      </c>
      <c r="K41" s="3"/>
    </row>
    <row r="42" spans="4:11" ht="17.25" customHeight="1" x14ac:dyDescent="0.25">
      <c r="D42" s="3" t="s">
        <v>176</v>
      </c>
      <c r="E42" s="3" t="s">
        <v>177</v>
      </c>
      <c r="K42" s="3"/>
    </row>
    <row r="43" spans="4:11" ht="17.25" customHeight="1" x14ac:dyDescent="0.25">
      <c r="D43" s="3" t="s">
        <v>93</v>
      </c>
      <c r="E43" s="3" t="s">
        <v>94</v>
      </c>
      <c r="K43" s="3"/>
    </row>
    <row r="44" spans="4:11" ht="17.25" customHeight="1" x14ac:dyDescent="0.25">
      <c r="D44" s="3" t="s">
        <v>178</v>
      </c>
      <c r="E44" s="3" t="s">
        <v>96</v>
      </c>
      <c r="K44" s="3"/>
    </row>
    <row r="45" spans="4:11" ht="17.25" customHeight="1" x14ac:dyDescent="0.25">
      <c r="D45" s="3" t="s">
        <v>179</v>
      </c>
      <c r="E45" s="3" t="s">
        <v>56</v>
      </c>
      <c r="K45" s="3"/>
    </row>
    <row r="46" spans="4:11" ht="17.25" customHeight="1" x14ac:dyDescent="0.25">
      <c r="D46" s="3" t="s">
        <v>180</v>
      </c>
      <c r="E46" s="3" t="s">
        <v>181</v>
      </c>
      <c r="K46" s="3"/>
    </row>
    <row r="47" spans="4:11" ht="17.25" customHeight="1" x14ac:dyDescent="0.25">
      <c r="D47" s="3" t="s">
        <v>182</v>
      </c>
      <c r="E47" s="3" t="s">
        <v>170</v>
      </c>
      <c r="K47" s="3"/>
    </row>
    <row r="48" spans="4:11" ht="17.25" customHeight="1" x14ac:dyDescent="0.25">
      <c r="D48" s="3" t="s">
        <v>183</v>
      </c>
      <c r="E48" s="3" t="s">
        <v>184</v>
      </c>
      <c r="K48" s="3"/>
    </row>
    <row r="49" spans="4:11" ht="17.25" customHeight="1" x14ac:dyDescent="0.25">
      <c r="D49" s="3" t="s">
        <v>185</v>
      </c>
      <c r="E49" s="3" t="s">
        <v>186</v>
      </c>
      <c r="K49" s="3"/>
    </row>
    <row r="50" spans="4:11" ht="17.25" customHeight="1" x14ac:dyDescent="0.25">
      <c r="D50" s="3" t="s">
        <v>187</v>
      </c>
      <c r="E50" s="3" t="s">
        <v>188</v>
      </c>
      <c r="K50" s="3"/>
    </row>
    <row r="51" spans="4:11" ht="17.25" customHeight="1" x14ac:dyDescent="0.25">
      <c r="D51" s="3" t="s">
        <v>189</v>
      </c>
      <c r="E51" s="3" t="s">
        <v>189</v>
      </c>
      <c r="K51" s="3"/>
    </row>
    <row r="52" spans="4:11" ht="17.25" customHeight="1" x14ac:dyDescent="0.25">
      <c r="D52" s="3" t="s">
        <v>190</v>
      </c>
      <c r="E52" s="3" t="s">
        <v>190</v>
      </c>
      <c r="K52" s="3"/>
    </row>
    <row r="53" spans="4:11" ht="17.25" customHeight="1" x14ac:dyDescent="0.25">
      <c r="D53" s="3" t="s">
        <v>191</v>
      </c>
      <c r="E53" s="3" t="s">
        <v>191</v>
      </c>
      <c r="K53" s="3"/>
    </row>
    <row r="54" spans="4:11" ht="17.25" customHeight="1" x14ac:dyDescent="0.25">
      <c r="D54" s="3" t="s">
        <v>192</v>
      </c>
      <c r="E54" s="3" t="s">
        <v>192</v>
      </c>
      <c r="K54" s="3"/>
    </row>
    <row r="55" spans="4:11" ht="17.25" customHeight="1" x14ac:dyDescent="0.25">
      <c r="D55" s="3" t="s">
        <v>199</v>
      </c>
      <c r="E55" s="3" t="s">
        <v>193</v>
      </c>
      <c r="K55" s="3"/>
    </row>
    <row r="56" spans="4:11" ht="17.25" customHeight="1" x14ac:dyDescent="0.25">
      <c r="D56" s="3" t="s">
        <v>194</v>
      </c>
      <c r="E56" s="3" t="s">
        <v>194</v>
      </c>
      <c r="K56" s="3"/>
    </row>
    <row r="57" spans="4:11" ht="17.25" customHeight="1" x14ac:dyDescent="0.25">
      <c r="D57" s="3" t="s">
        <v>195</v>
      </c>
      <c r="E57" s="3" t="s">
        <v>195</v>
      </c>
      <c r="K57" s="3"/>
    </row>
    <row r="58" spans="4:11" ht="17.25" customHeight="1" x14ac:dyDescent="0.25">
      <c r="D58" s="3" t="s">
        <v>196</v>
      </c>
      <c r="E58" s="3" t="s">
        <v>196</v>
      </c>
      <c r="K58" s="3"/>
    </row>
    <row r="59" spans="4:11" ht="17.25" customHeight="1" x14ac:dyDescent="0.25">
      <c r="D59" s="3" t="s">
        <v>197</v>
      </c>
      <c r="E59" s="3" t="s">
        <v>198</v>
      </c>
      <c r="K59" s="3"/>
    </row>
    <row r="60" spans="4:11" ht="17.25" customHeight="1" x14ac:dyDescent="0.25">
      <c r="D60" s="3" t="s">
        <v>199</v>
      </c>
      <c r="E60" s="3" t="s">
        <v>200</v>
      </c>
      <c r="K60" s="3"/>
    </row>
    <row r="61" spans="4:11" x14ac:dyDescent="0.25">
      <c r="K61" s="3"/>
    </row>
    <row r="62" spans="4:11" x14ac:dyDescent="0.25">
      <c r="K62" s="3"/>
    </row>
    <row r="63" spans="4:11" x14ac:dyDescent="0.25">
      <c r="K63" s="3"/>
    </row>
    <row r="64" spans="4:11" x14ac:dyDescent="0.25">
      <c r="K64" s="3"/>
    </row>
    <row r="65" spans="11:11" x14ac:dyDescent="0.25">
      <c r="K65" s="3"/>
    </row>
    <row r="66" spans="11:11" x14ac:dyDescent="0.25">
      <c r="K66" s="3"/>
    </row>
    <row r="67" spans="11:11" x14ac:dyDescent="0.25">
      <c r="K67" s="3"/>
    </row>
    <row r="68" spans="11:11" x14ac:dyDescent="0.25">
      <c r="K68" s="3"/>
    </row>
    <row r="69" spans="11:11" x14ac:dyDescent="0.25">
      <c r="K69" s="3"/>
    </row>
    <row r="70" spans="11:11" x14ac:dyDescent="0.25">
      <c r="K70" s="3"/>
    </row>
    <row r="71" spans="11:11" x14ac:dyDescent="0.25">
      <c r="K71" s="3"/>
    </row>
    <row r="72" spans="11:11" x14ac:dyDescent="0.25">
      <c r="K72" s="3"/>
    </row>
    <row r="73" spans="11:11" x14ac:dyDescent="0.25">
      <c r="K73" s="3"/>
    </row>
  </sheetData>
  <sortState xmlns:xlrd2="http://schemas.microsoft.com/office/spreadsheetml/2017/richdata2" ref="M2:M822">
    <sortCondition ref="M1"/>
  </sortState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I1" sqref="I1:J7"/>
    </sheetView>
  </sheetViews>
  <sheetFormatPr defaultRowHeight="15" x14ac:dyDescent="0.25"/>
  <cols>
    <col min="7" max="7" width="31" customWidth="1"/>
    <col min="9" max="9" width="30" customWidth="1"/>
    <col min="10" max="10" width="50.5703125" customWidth="1"/>
  </cols>
  <sheetData>
    <row r="1" spans="1:10" ht="105" x14ac:dyDescent="0.25">
      <c r="A1" s="35" t="s">
        <v>33</v>
      </c>
      <c r="B1" s="8"/>
      <c r="C1" s="35" t="s">
        <v>17</v>
      </c>
      <c r="D1" s="8"/>
      <c r="E1" s="35" t="s">
        <v>201</v>
      </c>
      <c r="F1" s="8"/>
      <c r="G1" s="35" t="s">
        <v>202</v>
      </c>
      <c r="I1" s="29" t="s">
        <v>212</v>
      </c>
      <c r="J1" s="30" t="s">
        <v>213</v>
      </c>
    </row>
    <row r="2" spans="1:10" ht="30" x14ac:dyDescent="0.25">
      <c r="A2" s="36" t="s">
        <v>203</v>
      </c>
      <c r="C2" s="36" t="s">
        <v>204</v>
      </c>
      <c r="E2" s="36" t="s">
        <v>205</v>
      </c>
      <c r="G2" s="36" t="s">
        <v>206</v>
      </c>
      <c r="I2" s="31"/>
      <c r="J2" s="32" t="s">
        <v>214</v>
      </c>
    </row>
    <row r="3" spans="1:10" ht="30" x14ac:dyDescent="0.25">
      <c r="A3" s="36" t="s">
        <v>207</v>
      </c>
      <c r="C3" s="36" t="s">
        <v>208</v>
      </c>
      <c r="E3" s="36" t="s">
        <v>209</v>
      </c>
      <c r="G3" s="36" t="s">
        <v>210</v>
      </c>
      <c r="I3" s="31" t="s">
        <v>215</v>
      </c>
      <c r="J3" s="32" t="s">
        <v>216</v>
      </c>
    </row>
    <row r="4" spans="1:10" ht="30" x14ac:dyDescent="0.25">
      <c r="A4" s="36" t="s">
        <v>40</v>
      </c>
      <c r="C4" s="36"/>
      <c r="E4" s="36"/>
      <c r="G4" s="36" t="s">
        <v>211</v>
      </c>
      <c r="I4" s="31" t="s">
        <v>217</v>
      </c>
      <c r="J4" s="32" t="s">
        <v>218</v>
      </c>
    </row>
    <row r="5" spans="1:10" ht="30" x14ac:dyDescent="0.25">
      <c r="A5" s="36"/>
      <c r="C5" s="36"/>
      <c r="E5" s="36"/>
      <c r="G5" s="36"/>
      <c r="I5" s="31" t="s">
        <v>219</v>
      </c>
      <c r="J5" s="32" t="s">
        <v>220</v>
      </c>
    </row>
    <row r="6" spans="1:10" ht="30.75" thickBot="1" x14ac:dyDescent="0.3">
      <c r="A6" s="37"/>
      <c r="C6" s="37"/>
      <c r="E6" s="37"/>
      <c r="G6" s="36"/>
      <c r="I6" s="31" t="s">
        <v>221</v>
      </c>
      <c r="J6" s="32" t="s">
        <v>222</v>
      </c>
    </row>
    <row r="7" spans="1:10" ht="45.75" thickBot="1" x14ac:dyDescent="0.3">
      <c r="G7" s="37"/>
      <c r="I7" s="33" t="s">
        <v>223</v>
      </c>
      <c r="J7" s="34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Mission Software FST</vt:lpstr>
      <vt:lpstr>Example</vt:lpstr>
      <vt:lpstr>Lists</vt:lpstr>
    </vt:vector>
  </TitlesOfParts>
  <Manager/>
  <Company>HPES NMCI NGEN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Joyce, Joshua W CIV USN COMFLTREADCEN (USA)</dc:creator>
  <cp:keywords/>
  <dc:description/>
  <cp:lastModifiedBy>rishi jarral</cp:lastModifiedBy>
  <cp:revision/>
  <dcterms:created xsi:type="dcterms:W3CDTF">2020-10-04T22:55:33Z</dcterms:created>
  <dcterms:modified xsi:type="dcterms:W3CDTF">2021-06-10T18:07:32Z</dcterms:modified>
  <cp:category/>
  <cp:contentStatus/>
</cp:coreProperties>
</file>