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ztorc\Dropbox (Personal)\Work\workspace\1-truthcoin-blog\sidechain lemmas\z-sidechain\"/>
    </mc:Choice>
  </mc:AlternateContent>
  <xr:revisionPtr revIDLastSave="0" documentId="13_ncr:1_{06DE55DC-7EE7-441C-8EA8-1EBED8D6AA86}" xr6:coauthVersionLast="46" xr6:coauthVersionMax="46" xr10:uidLastSave="{00000000-0000-0000-0000-000000000000}"/>
  <bookViews>
    <workbookView xWindow="-26895" yWindow="675" windowWidth="22740" windowHeight="14100" xr2:uid="{87C8F15E-0C34-4C16-9004-3BDFCF523C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7" i="2"/>
  <c r="P20" i="2"/>
  <c r="Q20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W26" i="2" s="1"/>
  <c r="V9" i="2"/>
  <c r="Q10" i="2"/>
  <c r="Q9" i="2"/>
  <c r="P11" i="2"/>
  <c r="P12" i="2" s="1"/>
  <c r="P13" i="2" s="1"/>
  <c r="P14" i="2" s="1"/>
  <c r="P15" i="2" s="1"/>
  <c r="P16" i="2" s="1"/>
  <c r="P17" i="2" s="1"/>
  <c r="P18" i="2" s="1"/>
  <c r="P19" i="2" s="1"/>
  <c r="P10" i="2"/>
  <c r="P9" i="2"/>
  <c r="K10" i="2"/>
  <c r="K9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10" i="2"/>
  <c r="J9" i="2"/>
  <c r="G7" i="2"/>
  <c r="R36" i="1"/>
  <c r="Q36" i="1"/>
  <c r="O27" i="1"/>
  <c r="O24" i="1"/>
  <c r="O30" i="1"/>
  <c r="O33" i="1"/>
  <c r="O36" i="1"/>
  <c r="O42" i="1"/>
  <c r="O39" i="1"/>
  <c r="M42" i="1"/>
  <c r="M39" i="1"/>
  <c r="M36" i="1"/>
  <c r="M30" i="1"/>
  <c r="M33" i="1"/>
  <c r="M27" i="1"/>
  <c r="M24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K20" i="2" l="1"/>
  <c r="K19" i="2"/>
  <c r="K18" i="2"/>
  <c r="K17" i="2"/>
  <c r="K24" i="2"/>
  <c r="K16" i="2"/>
  <c r="K11" i="2"/>
  <c r="J26" i="2"/>
  <c r="K25" i="2"/>
  <c r="K23" i="2"/>
  <c r="K15" i="2"/>
  <c r="K22" i="2"/>
  <c r="K14" i="2"/>
  <c r="K21" i="2"/>
  <c r="K13" i="2"/>
  <c r="K12" i="2"/>
  <c r="W25" i="2"/>
  <c r="W24" i="2"/>
  <c r="W22" i="2"/>
  <c r="W23" i="2"/>
  <c r="Q16" i="2"/>
  <c r="Q15" i="2"/>
  <c r="Q14" i="2"/>
  <c r="Q13" i="2"/>
  <c r="Q12" i="2"/>
  <c r="Q11" i="2"/>
  <c r="Q17" i="2"/>
  <c r="Q19" i="2"/>
  <c r="Q18" i="2"/>
  <c r="W10" i="2"/>
  <c r="W9" i="2"/>
  <c r="J27" i="2" l="1"/>
  <c r="K26" i="2"/>
  <c r="W11" i="2"/>
  <c r="J28" i="2" l="1"/>
  <c r="K27" i="2"/>
  <c r="W12" i="2"/>
  <c r="J29" i="2" l="1"/>
  <c r="K28" i="2"/>
  <c r="W13" i="2"/>
  <c r="J30" i="2" l="1"/>
  <c r="K29" i="2"/>
  <c r="W14" i="2"/>
  <c r="J31" i="2" l="1"/>
  <c r="K30" i="2"/>
  <c r="W15" i="2"/>
  <c r="J32" i="2" l="1"/>
  <c r="K31" i="2"/>
  <c r="W16" i="2"/>
  <c r="J33" i="2" l="1"/>
  <c r="K32" i="2"/>
  <c r="W17" i="2"/>
  <c r="J34" i="2" l="1"/>
  <c r="K33" i="2"/>
  <c r="W18" i="2"/>
  <c r="J35" i="2" l="1"/>
  <c r="K34" i="2"/>
  <c r="W19" i="2"/>
  <c r="J36" i="2" l="1"/>
  <c r="K35" i="2"/>
  <c r="W20" i="2"/>
  <c r="W21" i="2"/>
  <c r="J37" i="2" l="1"/>
  <c r="K36" i="2"/>
  <c r="J38" i="2" l="1"/>
  <c r="K37" i="2"/>
  <c r="J39" i="2" l="1"/>
  <c r="K38" i="2"/>
  <c r="J40" i="2" l="1"/>
  <c r="K39" i="2"/>
  <c r="J41" i="2" l="1"/>
  <c r="K40" i="2"/>
  <c r="J42" i="2" l="1"/>
  <c r="K41" i="2"/>
  <c r="K42" i="2" l="1"/>
</calcChain>
</file>

<file path=xl/sharedStrings.xml><?xml version="1.0" encoding="utf-8"?>
<sst xmlns="http://schemas.openxmlformats.org/spreadsheetml/2006/main" count="182" uniqueCount="156">
  <si>
    <t>Withdraw On</t>
  </si>
  <si>
    <t>Sundays</t>
  </si>
  <si>
    <t>Mondays</t>
  </si>
  <si>
    <t>Tuesdays</t>
  </si>
  <si>
    <t>Wednesdays</t>
  </si>
  <si>
    <t>Thursdays</t>
  </si>
  <si>
    <t>Fridays</t>
  </si>
  <si>
    <t>Saturdays</t>
  </si>
  <si>
    <t>Bill Name</t>
  </si>
  <si>
    <t>Satoshis</t>
  </si>
  <si>
    <t>Trumps</t>
  </si>
  <si>
    <t>Obamas</t>
  </si>
  <si>
    <t>Dubyas</t>
  </si>
  <si>
    <t>Clintons</t>
  </si>
  <si>
    <t>Bushies</t>
  </si>
  <si>
    <t>Regans</t>
  </si>
  <si>
    <t>Jimmy Cs</t>
  </si>
  <si>
    <t>Forders</t>
  </si>
  <si>
    <t>Nixies</t>
  </si>
  <si>
    <t>Johnsies</t>
  </si>
  <si>
    <t>Kennedies</t>
  </si>
  <si>
    <t>Eisens</t>
  </si>
  <si>
    <t>Trumans</t>
  </si>
  <si>
    <t>FreddyDs</t>
  </si>
  <si>
    <t>Hoovers</t>
  </si>
  <si>
    <t>Coolies</t>
  </si>
  <si>
    <t>Hardings</t>
  </si>
  <si>
    <t>Wilsons</t>
  </si>
  <si>
    <t>Tafties</t>
  </si>
  <si>
    <t>TeddyRs</t>
  </si>
  <si>
    <t>KcKinlies</t>
  </si>
  <si>
    <t>Harrisons</t>
  </si>
  <si>
    <t>Clevelands</t>
  </si>
  <si>
    <t>Arthurs</t>
  </si>
  <si>
    <t>Garfields</t>
  </si>
  <si>
    <t>Hay</t>
  </si>
  <si>
    <t>Grant</t>
  </si>
  <si>
    <t>Ajs</t>
  </si>
  <si>
    <t>Lincolns</t>
  </si>
  <si>
    <t>BTC</t>
  </si>
  <si>
    <t>.0000,0001</t>
  </si>
  <si>
    <t>.0000,0002</t>
  </si>
  <si>
    <t>.0000,0004</t>
  </si>
  <si>
    <t>.0000,0008</t>
  </si>
  <si>
    <t>.0000,0016</t>
  </si>
  <si>
    <t>.0000,0032</t>
  </si>
  <si>
    <t>.0000,0064</t>
  </si>
  <si>
    <t>.0000,0128</t>
  </si>
  <si>
    <t>.0000,0256</t>
  </si>
  <si>
    <t>.0000,0512</t>
  </si>
  <si>
    <t>.0000,1024</t>
  </si>
  <si>
    <t>.0000,2048</t>
  </si>
  <si>
    <t>.0000,4096</t>
  </si>
  <si>
    <t>.0000,8192</t>
  </si>
  <si>
    <t>.0001,6384</t>
  </si>
  <si>
    <t>.0003,2768</t>
  </si>
  <si>
    <t>.0006,5536</t>
  </si>
  <si>
    <t>.0013,1072</t>
  </si>
  <si>
    <t>.0026,2144</t>
  </si>
  <si>
    <t>.0052,4288</t>
  </si>
  <si>
    <t>.0104,8576</t>
  </si>
  <si>
    <t>.0209,7152</t>
  </si>
  <si>
    <t>.0419,4304</t>
  </si>
  <si>
    <t>.0838,8608</t>
  </si>
  <si>
    <t>.1677,7216</t>
  </si>
  <si>
    <t>.3355,4432</t>
  </si>
  <si>
    <t>.6710,8864</t>
  </si>
  <si>
    <t>1.3421,7728</t>
  </si>
  <si>
    <t>2.6843,5456</t>
  </si>
  <si>
    <t>5.3687,0912</t>
  </si>
  <si>
    <t>BTC Value</t>
  </si>
  <si>
    <t>USD/BTC</t>
  </si>
  <si>
    <t>USD Value</t>
  </si>
  <si>
    <t>USD Value (@ $10k/BTC)</t>
  </si>
  <si>
    <t>Coins</t>
  </si>
  <si>
    <t>Ten-Sat</t>
  </si>
  <si>
    <t>Hundred-Sat</t>
  </si>
  <si>
    <t>K-Sat</t>
  </si>
  <si>
    <t>Ten-Fin</t>
  </si>
  <si>
    <t>Cents</t>
  </si>
  <si>
    <t>Dimes</t>
  </si>
  <si>
    <t>Tens</t>
  </si>
  <si>
    <t>Hundreds</t>
  </si>
  <si>
    <t>Sat[oshi]</t>
  </si>
  <si>
    <t>Fin[ney]</t>
  </si>
  <si>
    <t>Name ?</t>
  </si>
  <si>
    <t>?</t>
  </si>
  <si>
    <t>?-Cents</t>
  </si>
  <si>
    <t>sat</t>
  </si>
  <si>
    <t>*2</t>
  </si>
  <si>
    <t>*4</t>
  </si>
  <si>
    <t>*8</t>
  </si>
  <si>
    <t>*16</t>
  </si>
  <si>
    <t>*13,</t>
  </si>
  <si>
    <t>dot four</t>
  </si>
  <si>
    <t>dot one</t>
  </si>
  <si>
    <t>._2</t>
  </si>
  <si>
    <t>dot two</t>
  </si>
  <si>
    <t>._4</t>
  </si>
  <si>
    <t>._1</t>
  </si>
  <si>
    <t>._8</t>
  </si>
  <si>
    <t>dot eight</t>
  </si>
  <si>
    <t>dot three</t>
  </si>
  <si>
    <t>dot six</t>
  </si>
  <si>
    <t>one dot</t>
  </si>
  <si>
    <t>1._</t>
  </si>
  <si>
    <t>2._</t>
  </si>
  <si>
    <t>two dot</t>
  </si>
  <si>
    <t>5._</t>
  </si>
  <si>
    <t>five dot</t>
  </si>
  <si>
    <t>,05__</t>
  </si>
  <si>
    <t>,10__</t>
  </si>
  <si>
    <t>com five</t>
  </si>
  <si>
    <t>com ten</t>
  </si>
  <si>
    <t>,2___</t>
  </si>
  <si>
    <t>com two</t>
  </si>
  <si>
    <t>,4___</t>
  </si>
  <si>
    <t>com four</t>
  </si>
  <si>
    <t>com eight</t>
  </si>
  <si>
    <t>,8___</t>
  </si>
  <si>
    <t>two sat</t>
  </si>
  <si>
    <t>four sat</t>
  </si>
  <si>
    <t>eight sat</t>
  </si>
  <si>
    <t>*3_</t>
  </si>
  <si>
    <t>*6_</t>
  </si>
  <si>
    <t>six sat</t>
  </si>
  <si>
    <t>one com</t>
  </si>
  <si>
    <t>three com</t>
  </si>
  <si>
    <t>six com</t>
  </si>
  <si>
    <t>1,_</t>
  </si>
  <si>
    <t>3,_</t>
  </si>
  <si>
    <t>6,_</t>
  </si>
  <si>
    <t>thirteen</t>
  </si>
  <si>
    <t>__,__44</t>
  </si>
  <si>
    <t>__,__88</t>
  </si>
  <si>
    <t>10._</t>
  </si>
  <si>
    <t>ten dot</t>
  </si>
  <si>
    <t>"Pronounceable Names" (?)</t>
  </si>
  <si>
    <t>sat eight</t>
  </si>
  <si>
    <t>*__6</t>
  </si>
  <si>
    <t>*__8</t>
  </si>
  <si>
    <t>sat two</t>
  </si>
  <si>
    <t>one sat</t>
  </si>
  <si>
    <t>san sat</t>
  </si>
  <si>
    <t>ton sat</t>
  </si>
  <si>
    <t>twenty</t>
  </si>
  <si>
    <t>forty</t>
  </si>
  <si>
    <t>four-four</t>
  </si>
  <si>
    <t>eight-eight</t>
  </si>
  <si>
    <t>eighty</t>
  </si>
  <si>
    <t>2_.-</t>
  </si>
  <si>
    <t>4_.-</t>
  </si>
  <si>
    <t>8_.-</t>
  </si>
  <si>
    <t>.6</t>
  </si>
  <si>
    <t>.3</t>
  </si>
  <si>
    <t>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</si>
</sst>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00000"/>
    <numFmt numFmtId="165" formatCode="#.########"/>
    <numFmt numFmtId="166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4" fillId="0" borderId="0" xfId="0" applyFont="1"/>
    <xf numFmtId="166" fontId="4" fillId="0" borderId="0" xfId="0" applyNumberFormat="1" applyFont="1"/>
    <xf numFmtId="164" fontId="4" fillId="0" borderId="0" xfId="0" applyNumberFormat="1" applyFont="1"/>
    <xf numFmtId="6" fontId="0" fillId="0" borderId="0" xfId="0" applyNumberFormat="1"/>
    <xf numFmtId="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8" fontId="0" fillId="0" borderId="4" xfId="0" applyNumberFormat="1" applyBorder="1" applyAlignment="1">
      <alignment horizontal="center"/>
    </xf>
    <xf numFmtId="6" fontId="0" fillId="0" borderId="5" xfId="0" applyNumberFormat="1" applyBorder="1"/>
    <xf numFmtId="0" fontId="0" fillId="0" borderId="6" xfId="0" applyBorder="1"/>
    <xf numFmtId="8" fontId="0" fillId="0" borderId="0" xfId="0" applyNumberFormat="1" applyBorder="1" applyAlignment="1">
      <alignment horizontal="center"/>
    </xf>
    <xf numFmtId="6" fontId="0" fillId="0" borderId="7" xfId="0" applyNumberFormat="1" applyBorder="1"/>
    <xf numFmtId="8" fontId="0" fillId="0" borderId="7" xfId="0" applyNumberFormat="1" applyBorder="1" applyAlignment="1">
      <alignment horizontal="center"/>
    </xf>
    <xf numFmtId="0" fontId="0" fillId="0" borderId="8" xfId="0" applyBorder="1"/>
    <xf numFmtId="8" fontId="0" fillId="0" borderId="1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267D-FDE3-4351-8CC8-E25672C02DBC}">
  <dimension ref="D6:R43"/>
  <sheetViews>
    <sheetView tabSelected="1" zoomScale="115" zoomScaleNormal="115" workbookViewId="0">
      <selection activeCell="J12" sqref="J12"/>
    </sheetView>
  </sheetViews>
  <sheetFormatPr defaultRowHeight="15" x14ac:dyDescent="0.25"/>
  <cols>
    <col min="4" max="4" width="12.5703125" customWidth="1"/>
    <col min="6" max="6" width="17.140625" customWidth="1"/>
    <col min="7" max="7" width="14.42578125" customWidth="1"/>
    <col min="8" max="8" width="15.85546875" customWidth="1"/>
    <col min="13" max="13" width="17.42578125" customWidth="1"/>
    <col min="15" max="15" width="12.28515625" bestFit="1" customWidth="1"/>
    <col min="17" max="17" width="12.28515625" customWidth="1"/>
  </cols>
  <sheetData>
    <row r="6" spans="4:8" ht="15.75" thickBot="1" x14ac:dyDescent="0.3">
      <c r="F6" s="5" t="s">
        <v>70</v>
      </c>
      <c r="G6" s="6" t="s">
        <v>8</v>
      </c>
      <c r="H6" s="6" t="s">
        <v>0</v>
      </c>
    </row>
    <row r="7" spans="4:8" ht="15.75" thickTop="1" x14ac:dyDescent="0.25">
      <c r="D7" s="3">
        <f>2^(ROW(D1)-1)</f>
        <v>1</v>
      </c>
      <c r="F7" s="7" t="s">
        <v>40</v>
      </c>
      <c r="G7" s="1" t="s">
        <v>9</v>
      </c>
      <c r="H7" s="1" t="s">
        <v>7</v>
      </c>
    </row>
    <row r="8" spans="4:8" x14ac:dyDescent="0.25">
      <c r="D8" s="3">
        <f t="shared" ref="D8:D36" si="0">2^(ROW(D2)-1)</f>
        <v>2</v>
      </c>
      <c r="F8" s="7" t="s">
        <v>41</v>
      </c>
      <c r="G8" s="1" t="s">
        <v>10</v>
      </c>
      <c r="H8" s="1" t="s">
        <v>6</v>
      </c>
    </row>
    <row r="9" spans="4:8" x14ac:dyDescent="0.25">
      <c r="D9" s="3">
        <f t="shared" si="0"/>
        <v>4</v>
      </c>
      <c r="F9" s="7" t="s">
        <v>42</v>
      </c>
      <c r="G9" s="1" t="s">
        <v>11</v>
      </c>
      <c r="H9" s="1" t="s">
        <v>5</v>
      </c>
    </row>
    <row r="10" spans="4:8" x14ac:dyDescent="0.25">
      <c r="D10" s="3">
        <f t="shared" si="0"/>
        <v>8</v>
      </c>
      <c r="F10" s="7" t="s">
        <v>43</v>
      </c>
      <c r="G10" s="1" t="s">
        <v>12</v>
      </c>
      <c r="H10" s="1" t="s">
        <v>4</v>
      </c>
    </row>
    <row r="11" spans="4:8" x14ac:dyDescent="0.25">
      <c r="D11" s="3">
        <f t="shared" si="0"/>
        <v>16</v>
      </c>
      <c r="F11" s="7" t="s">
        <v>44</v>
      </c>
      <c r="G11" s="1" t="s">
        <v>13</v>
      </c>
      <c r="H11" s="1" t="s">
        <v>3</v>
      </c>
    </row>
    <row r="12" spans="4:8" x14ac:dyDescent="0.25">
      <c r="D12" s="3">
        <f t="shared" si="0"/>
        <v>32</v>
      </c>
      <c r="F12" s="7" t="s">
        <v>45</v>
      </c>
      <c r="G12" s="1" t="s">
        <v>14</v>
      </c>
      <c r="H12" s="1" t="s">
        <v>2</v>
      </c>
    </row>
    <row r="13" spans="4:8" x14ac:dyDescent="0.25">
      <c r="D13" s="3">
        <f t="shared" si="0"/>
        <v>64</v>
      </c>
      <c r="F13" s="7" t="s">
        <v>46</v>
      </c>
      <c r="G13" s="1" t="s">
        <v>15</v>
      </c>
      <c r="H13" s="4" t="s">
        <v>1</v>
      </c>
    </row>
    <row r="14" spans="4:8" x14ac:dyDescent="0.25">
      <c r="D14" s="3">
        <f t="shared" si="0"/>
        <v>128</v>
      </c>
      <c r="F14" s="7" t="s">
        <v>47</v>
      </c>
      <c r="G14" s="1" t="s">
        <v>16</v>
      </c>
      <c r="H14" s="1" t="s">
        <v>7</v>
      </c>
    </row>
    <row r="15" spans="4:8" x14ac:dyDescent="0.25">
      <c r="D15" s="3">
        <f t="shared" si="0"/>
        <v>256</v>
      </c>
      <c r="F15" s="7" t="s">
        <v>48</v>
      </c>
      <c r="G15" s="1" t="s">
        <v>17</v>
      </c>
      <c r="H15" s="1" t="s">
        <v>6</v>
      </c>
    </row>
    <row r="16" spans="4:8" x14ac:dyDescent="0.25">
      <c r="D16" s="3">
        <f t="shared" si="0"/>
        <v>512</v>
      </c>
      <c r="F16" s="7" t="s">
        <v>49</v>
      </c>
      <c r="G16" s="1" t="s">
        <v>18</v>
      </c>
      <c r="H16" s="1" t="s">
        <v>5</v>
      </c>
    </row>
    <row r="17" spans="4:15" x14ac:dyDescent="0.25">
      <c r="D17" s="3">
        <f t="shared" si="0"/>
        <v>1024</v>
      </c>
      <c r="F17" s="7" t="s">
        <v>50</v>
      </c>
      <c r="G17" s="1" t="s">
        <v>19</v>
      </c>
      <c r="H17" s="1" t="s">
        <v>4</v>
      </c>
    </row>
    <row r="18" spans="4:15" x14ac:dyDescent="0.25">
      <c r="D18" s="3">
        <f t="shared" si="0"/>
        <v>2048</v>
      </c>
      <c r="F18" s="7" t="s">
        <v>51</v>
      </c>
      <c r="G18" s="1" t="s">
        <v>20</v>
      </c>
      <c r="H18" s="1" t="s">
        <v>3</v>
      </c>
    </row>
    <row r="19" spans="4:15" x14ac:dyDescent="0.25">
      <c r="D19" s="3">
        <f t="shared" si="0"/>
        <v>4096</v>
      </c>
      <c r="F19" s="7" t="s">
        <v>52</v>
      </c>
      <c r="G19" s="1" t="s">
        <v>21</v>
      </c>
      <c r="H19" s="1" t="s">
        <v>2</v>
      </c>
    </row>
    <row r="20" spans="4:15" x14ac:dyDescent="0.25">
      <c r="D20" s="3">
        <f t="shared" si="0"/>
        <v>8192</v>
      </c>
      <c r="F20" s="7" t="s">
        <v>53</v>
      </c>
      <c r="G20" s="1" t="s">
        <v>22</v>
      </c>
      <c r="H20" s="4" t="s">
        <v>1</v>
      </c>
      <c r="I20" s="11"/>
      <c r="J20">
        <v>1</v>
      </c>
    </row>
    <row r="21" spans="4:15" x14ac:dyDescent="0.25">
      <c r="D21" s="3">
        <f>2^(ROW(D15)-1)</f>
        <v>16384</v>
      </c>
      <c r="F21" s="7" t="s">
        <v>54</v>
      </c>
      <c r="G21" s="1" t="s">
        <v>23</v>
      </c>
      <c r="H21" s="1" t="s">
        <v>7</v>
      </c>
      <c r="I21" s="11"/>
      <c r="J21">
        <v>1</v>
      </c>
    </row>
    <row r="22" spans="4:15" x14ac:dyDescent="0.25">
      <c r="D22" s="3">
        <f t="shared" si="0"/>
        <v>32768</v>
      </c>
      <c r="F22" s="7" t="s">
        <v>55</v>
      </c>
      <c r="G22" s="1" t="s">
        <v>24</v>
      </c>
      <c r="H22" s="1" t="s">
        <v>6</v>
      </c>
      <c r="M22" s="8">
        <v>0.75</v>
      </c>
    </row>
    <row r="23" spans="4:15" x14ac:dyDescent="0.25">
      <c r="D23" s="3">
        <f t="shared" si="0"/>
        <v>65536</v>
      </c>
      <c r="F23" s="7" t="s">
        <v>56</v>
      </c>
      <c r="G23" s="1" t="s">
        <v>25</v>
      </c>
      <c r="H23" s="1" t="s">
        <v>5</v>
      </c>
      <c r="M23" s="9">
        <v>0.67108864000000001</v>
      </c>
      <c r="N23">
        <v>1</v>
      </c>
    </row>
    <row r="24" spans="4:15" x14ac:dyDescent="0.25">
      <c r="D24" s="3">
        <f t="shared" si="0"/>
        <v>131072</v>
      </c>
      <c r="F24" s="7" t="s">
        <v>57</v>
      </c>
      <c r="G24" s="1" t="s">
        <v>26</v>
      </c>
      <c r="H24" s="1" t="s">
        <v>4</v>
      </c>
      <c r="M24">
        <f>M22-M23</f>
        <v>7.8911359999999986E-2</v>
      </c>
      <c r="O24" s="10">
        <f>M24/$M$22</f>
        <v>0.10521514666666665</v>
      </c>
    </row>
    <row r="25" spans="4:15" x14ac:dyDescent="0.25">
      <c r="D25" s="3">
        <f t="shared" si="0"/>
        <v>262144</v>
      </c>
      <c r="F25" s="7" t="s">
        <v>58</v>
      </c>
      <c r="G25" s="1" t="s">
        <v>27</v>
      </c>
      <c r="H25" s="1" t="s">
        <v>3</v>
      </c>
    </row>
    <row r="26" spans="4:15" x14ac:dyDescent="0.25">
      <c r="D26" s="3">
        <f t="shared" si="0"/>
        <v>524288</v>
      </c>
      <c r="F26" s="7" t="s">
        <v>59</v>
      </c>
      <c r="G26" s="1" t="s">
        <v>28</v>
      </c>
      <c r="H26" s="1" t="s">
        <v>2</v>
      </c>
      <c r="I26">
        <v>1</v>
      </c>
      <c r="M26">
        <v>4.1943040000000001E-2</v>
      </c>
      <c r="N26">
        <v>1</v>
      </c>
    </row>
    <row r="27" spans="4:15" x14ac:dyDescent="0.25">
      <c r="D27" s="3">
        <f>2^(ROW(D21)-1)</f>
        <v>1048576</v>
      </c>
      <c r="F27" s="7" t="s">
        <v>60</v>
      </c>
      <c r="G27" s="1" t="s">
        <v>29</v>
      </c>
      <c r="H27" s="4" t="s">
        <v>1</v>
      </c>
      <c r="I27">
        <v>1</v>
      </c>
      <c r="M27">
        <f>M24-M26</f>
        <v>3.6968319999999985E-2</v>
      </c>
      <c r="O27" s="10">
        <f>M27/$M$22</f>
        <v>4.9291093333333313E-2</v>
      </c>
    </row>
    <row r="28" spans="4:15" x14ac:dyDescent="0.25">
      <c r="D28" s="3">
        <f t="shared" si="0"/>
        <v>2097152</v>
      </c>
      <c r="F28" s="7" t="s">
        <v>61</v>
      </c>
      <c r="G28" s="1" t="s">
        <v>30</v>
      </c>
      <c r="H28" s="1" t="s">
        <v>7</v>
      </c>
      <c r="I28">
        <v>1</v>
      </c>
    </row>
    <row r="29" spans="4:15" x14ac:dyDescent="0.25">
      <c r="D29" s="3">
        <f t="shared" si="0"/>
        <v>4194304</v>
      </c>
      <c r="F29" s="7" t="s">
        <v>62</v>
      </c>
      <c r="G29" s="1" t="s">
        <v>31</v>
      </c>
      <c r="H29" s="1" t="s">
        <v>6</v>
      </c>
      <c r="I29">
        <v>1</v>
      </c>
      <c r="M29">
        <v>2.097152E-2</v>
      </c>
      <c r="N29">
        <v>1</v>
      </c>
    </row>
    <row r="30" spans="4:15" x14ac:dyDescent="0.25">
      <c r="D30" s="3">
        <f t="shared" si="0"/>
        <v>8388608</v>
      </c>
      <c r="F30" s="7" t="s">
        <v>63</v>
      </c>
      <c r="G30" s="1" t="s">
        <v>32</v>
      </c>
      <c r="H30" s="1" t="s">
        <v>5</v>
      </c>
      <c r="M30" s="8">
        <f>M27-M29</f>
        <v>1.5996799999999985E-2</v>
      </c>
      <c r="O30" s="10">
        <f>M30/$M$22</f>
        <v>2.1329066666666646E-2</v>
      </c>
    </row>
    <row r="31" spans="4:15" x14ac:dyDescent="0.25">
      <c r="D31" s="3">
        <f t="shared" si="0"/>
        <v>16777216</v>
      </c>
      <c r="F31" s="7" t="s">
        <v>64</v>
      </c>
      <c r="G31" s="1" t="s">
        <v>33</v>
      </c>
      <c r="H31" s="1" t="s">
        <v>4</v>
      </c>
    </row>
    <row r="32" spans="4:15" x14ac:dyDescent="0.25">
      <c r="D32" s="3">
        <f t="shared" si="0"/>
        <v>33554432</v>
      </c>
      <c r="F32" s="7" t="s">
        <v>65</v>
      </c>
      <c r="G32" s="1" t="s">
        <v>34</v>
      </c>
      <c r="H32" s="1" t="s">
        <v>3</v>
      </c>
      <c r="M32">
        <v>1.048576E-2</v>
      </c>
      <c r="N32">
        <v>1</v>
      </c>
    </row>
    <row r="33" spans="4:18" x14ac:dyDescent="0.25">
      <c r="D33" s="3">
        <f t="shared" si="0"/>
        <v>67108864</v>
      </c>
      <c r="F33" s="7" t="s">
        <v>66</v>
      </c>
      <c r="G33" s="1" t="s">
        <v>35</v>
      </c>
      <c r="H33" s="1" t="s">
        <v>2</v>
      </c>
      <c r="I33">
        <v>1</v>
      </c>
      <c r="M33">
        <f>M30-M32</f>
        <v>5.5110399999999844E-3</v>
      </c>
      <c r="O33" s="10">
        <f>M33/$M$22</f>
        <v>7.3480533333333126E-3</v>
      </c>
    </row>
    <row r="34" spans="4:18" x14ac:dyDescent="0.25">
      <c r="D34" s="3">
        <f t="shared" si="0"/>
        <v>134217728</v>
      </c>
      <c r="F34" s="7" t="s">
        <v>67</v>
      </c>
      <c r="G34" s="1" t="s">
        <v>36</v>
      </c>
      <c r="H34" s="4" t="s">
        <v>1</v>
      </c>
    </row>
    <row r="35" spans="4:18" x14ac:dyDescent="0.25">
      <c r="D35" s="3">
        <f t="shared" si="0"/>
        <v>268435456</v>
      </c>
      <c r="F35" s="7" t="s">
        <v>68</v>
      </c>
      <c r="G35" s="1" t="s">
        <v>37</v>
      </c>
      <c r="H35" s="1" t="s">
        <v>7</v>
      </c>
      <c r="M35">
        <v>5.2428800000000001E-3</v>
      </c>
      <c r="N35">
        <v>1</v>
      </c>
    </row>
    <row r="36" spans="4:18" x14ac:dyDescent="0.25">
      <c r="D36" s="3">
        <f t="shared" si="0"/>
        <v>536870912</v>
      </c>
      <c r="F36" s="7" t="s">
        <v>69</v>
      </c>
      <c r="G36" s="1" t="s">
        <v>38</v>
      </c>
      <c r="H36" s="1" t="s">
        <v>6</v>
      </c>
      <c r="M36">
        <f>M33-M35</f>
        <v>2.6815999999998431E-4</v>
      </c>
      <c r="O36" s="10">
        <f>M36/$M$22</f>
        <v>3.5754666666664575E-4</v>
      </c>
      <c r="Q36" s="8">
        <f>M22-M36</f>
        <v>0.74973184000000004</v>
      </c>
      <c r="R36">
        <f>Q36/M22</f>
        <v>0.99964245333333335</v>
      </c>
    </row>
    <row r="37" spans="4:18" x14ac:dyDescent="0.25">
      <c r="F37" s="2"/>
    </row>
    <row r="38" spans="4:18" x14ac:dyDescent="0.25">
      <c r="F38" s="2"/>
      <c r="M38" s="11">
        <v>1.6384E-4</v>
      </c>
      <c r="N38" s="11">
        <v>1</v>
      </c>
      <c r="O38" s="11"/>
    </row>
    <row r="39" spans="4:18" x14ac:dyDescent="0.25">
      <c r="M39" s="11">
        <f>M36-M38</f>
        <v>1.0431999999998431E-4</v>
      </c>
      <c r="N39" s="11"/>
      <c r="O39" s="12">
        <f>M39/$M$22</f>
        <v>1.3909333333331241E-4</v>
      </c>
    </row>
    <row r="40" spans="4:18" x14ac:dyDescent="0.25">
      <c r="M40" s="11"/>
      <c r="N40" s="11"/>
      <c r="O40" s="11"/>
    </row>
    <row r="41" spans="4:18" x14ac:dyDescent="0.25">
      <c r="M41" s="11">
        <v>8.1920000000000002E-5</v>
      </c>
      <c r="N41" s="11">
        <v>1</v>
      </c>
      <c r="O41" s="11"/>
    </row>
    <row r="42" spans="4:18" x14ac:dyDescent="0.25">
      <c r="M42" s="13">
        <f>M39-M41</f>
        <v>2.2399999999984309E-5</v>
      </c>
      <c r="N42" s="11"/>
      <c r="O42" s="12">
        <f>M42/$M$22</f>
        <v>2.9866666666645745E-5</v>
      </c>
    </row>
    <row r="43" spans="4:18" x14ac:dyDescent="0.25">
      <c r="M43" s="11"/>
      <c r="N43" s="11"/>
      <c r="O4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1803-5C79-4994-9ABC-F5C0726169FF}">
  <dimension ref="D6:W47"/>
  <sheetViews>
    <sheetView topLeftCell="C1" workbookViewId="0">
      <selection activeCell="H21" sqref="H21"/>
    </sheetView>
  </sheetViews>
  <sheetFormatPr defaultRowHeight="15" x14ac:dyDescent="0.25"/>
  <cols>
    <col min="4" max="4" width="13.28515625" customWidth="1"/>
    <col min="7" max="7" width="10" bestFit="1" customWidth="1"/>
    <col min="8" max="8" width="11" bestFit="1" customWidth="1"/>
    <col min="10" max="11" width="15.7109375" customWidth="1"/>
    <col min="12" max="12" width="6.28515625" customWidth="1"/>
    <col min="13" max="13" width="9.42578125" customWidth="1"/>
    <col min="14" max="14" width="17.7109375" customWidth="1"/>
    <col min="16" max="16" width="11" bestFit="1" customWidth="1"/>
    <col min="17" max="17" width="23.42578125" customWidth="1"/>
    <col min="18" max="18" width="12" customWidth="1"/>
    <col min="19" max="19" width="15.28515625" customWidth="1"/>
    <col min="20" max="20" width="15.42578125" customWidth="1"/>
    <col min="21" max="23" width="12.42578125" customWidth="1"/>
    <col min="25" max="25" width="13.5703125" customWidth="1"/>
    <col min="26" max="26" width="15.42578125" customWidth="1"/>
  </cols>
  <sheetData>
    <row r="6" spans="6:23" x14ac:dyDescent="0.25">
      <c r="G6">
        <v>100000000</v>
      </c>
    </row>
    <row r="7" spans="6:23" x14ac:dyDescent="0.25">
      <c r="G7">
        <f>1/G6</f>
        <v>1E-8</v>
      </c>
      <c r="J7">
        <v>2</v>
      </c>
      <c r="P7">
        <v>10</v>
      </c>
      <c r="U7">
        <v>3</v>
      </c>
    </row>
    <row r="8" spans="6:23" x14ac:dyDescent="0.25">
      <c r="J8" s="4" t="s">
        <v>39</v>
      </c>
      <c r="K8" s="4" t="s">
        <v>72</v>
      </c>
      <c r="L8" s="20"/>
      <c r="M8" s="35" t="s">
        <v>137</v>
      </c>
      <c r="N8" s="35"/>
      <c r="O8" s="19"/>
      <c r="P8" s="4" t="s">
        <v>39</v>
      </c>
      <c r="Q8" s="4" t="s">
        <v>73</v>
      </c>
      <c r="R8" s="17" t="s">
        <v>85</v>
      </c>
      <c r="S8" s="17"/>
      <c r="T8" s="17"/>
      <c r="V8" s="4" t="s">
        <v>39</v>
      </c>
      <c r="W8" s="4" t="s">
        <v>72</v>
      </c>
    </row>
    <row r="9" spans="6:23" x14ac:dyDescent="0.25">
      <c r="F9" t="s">
        <v>71</v>
      </c>
      <c r="G9" s="14">
        <v>10000</v>
      </c>
      <c r="I9">
        <v>1</v>
      </c>
      <c r="J9" s="1">
        <f>G7</f>
        <v>1E-8</v>
      </c>
      <c r="K9" s="15">
        <f>J9*$G$9</f>
        <v>1E-4</v>
      </c>
      <c r="L9" s="15"/>
      <c r="M9" s="15" t="s">
        <v>88</v>
      </c>
      <c r="N9" s="23" t="s">
        <v>142</v>
      </c>
      <c r="O9" s="19">
        <v>1</v>
      </c>
      <c r="P9">
        <f>J9</f>
        <v>1E-8</v>
      </c>
      <c r="Q9" s="15">
        <f>P9*$G$9</f>
        <v>1E-4</v>
      </c>
      <c r="R9" s="16" t="s">
        <v>83</v>
      </c>
      <c r="S9" s="16"/>
      <c r="V9">
        <f>P9</f>
        <v>1E-8</v>
      </c>
      <c r="W9" s="15">
        <f>V9*$G$9</f>
        <v>1E-4</v>
      </c>
    </row>
    <row r="10" spans="6:23" x14ac:dyDescent="0.25">
      <c r="I10">
        <v>2</v>
      </c>
      <c r="J10" s="1">
        <f>J9*$J$7</f>
        <v>2E-8</v>
      </c>
      <c r="K10" s="15">
        <f t="shared" ref="K10:K42" si="0">J10*$G$9</f>
        <v>2.0000000000000001E-4</v>
      </c>
      <c r="L10" s="15"/>
      <c r="M10" s="21" t="s">
        <v>89</v>
      </c>
      <c r="N10" t="s">
        <v>120</v>
      </c>
      <c r="O10">
        <v>2</v>
      </c>
      <c r="P10">
        <f t="shared" ref="P10:P20" si="1">P9*$P$7</f>
        <v>9.9999999999999995E-8</v>
      </c>
      <c r="Q10" s="15">
        <f t="shared" ref="Q10:Q20" si="2">P10*$G$9</f>
        <v>1E-3</v>
      </c>
      <c r="R10" s="1" t="s">
        <v>75</v>
      </c>
      <c r="S10" s="18"/>
      <c r="V10">
        <f t="shared" ref="V10:V26" si="3">V9*$U$7</f>
        <v>3.0000000000000004E-8</v>
      </c>
      <c r="W10" s="15">
        <f t="shared" ref="W10:W26" si="4">V10*$G$9</f>
        <v>3.0000000000000003E-4</v>
      </c>
    </row>
    <row r="11" spans="6:23" x14ac:dyDescent="0.25">
      <c r="I11">
        <v>3</v>
      </c>
      <c r="J11" s="1">
        <f t="shared" ref="J11:J42" si="5">J10*$J$7</f>
        <v>4.0000000000000001E-8</v>
      </c>
      <c r="K11" s="15">
        <f t="shared" si="0"/>
        <v>4.0000000000000002E-4</v>
      </c>
      <c r="L11" s="15"/>
      <c r="M11" s="21" t="s">
        <v>90</v>
      </c>
      <c r="N11" t="s">
        <v>121</v>
      </c>
      <c r="O11">
        <v>3</v>
      </c>
      <c r="P11">
        <f t="shared" si="1"/>
        <v>9.9999999999999995E-7</v>
      </c>
      <c r="Q11" s="15">
        <f t="shared" si="2"/>
        <v>0.01</v>
      </c>
      <c r="R11" s="1" t="s">
        <v>76</v>
      </c>
      <c r="S11" s="18"/>
      <c r="V11">
        <f t="shared" si="3"/>
        <v>9.0000000000000012E-8</v>
      </c>
      <c r="W11" s="15">
        <f t="shared" si="4"/>
        <v>9.0000000000000008E-4</v>
      </c>
    </row>
    <row r="12" spans="6:23" x14ac:dyDescent="0.25">
      <c r="I12">
        <v>4</v>
      </c>
      <c r="J12" s="1">
        <f t="shared" si="5"/>
        <v>8.0000000000000002E-8</v>
      </c>
      <c r="K12" s="15">
        <f t="shared" si="0"/>
        <v>8.0000000000000004E-4</v>
      </c>
      <c r="L12" s="15"/>
      <c r="M12" s="21" t="s">
        <v>91</v>
      </c>
      <c r="N12" t="s">
        <v>122</v>
      </c>
      <c r="O12">
        <v>4</v>
      </c>
      <c r="P12">
        <f t="shared" si="1"/>
        <v>9.9999999999999991E-6</v>
      </c>
      <c r="Q12" s="15">
        <f t="shared" si="2"/>
        <v>9.9999999999999992E-2</v>
      </c>
      <c r="R12" s="1" t="s">
        <v>77</v>
      </c>
      <c r="V12">
        <f t="shared" si="3"/>
        <v>2.7000000000000006E-7</v>
      </c>
      <c r="W12" s="15">
        <f t="shared" si="4"/>
        <v>2.7000000000000006E-3</v>
      </c>
    </row>
    <row r="13" spans="6:23" x14ac:dyDescent="0.25">
      <c r="I13">
        <v>5</v>
      </c>
      <c r="J13" s="1">
        <f t="shared" si="5"/>
        <v>1.6E-7</v>
      </c>
      <c r="K13" s="15">
        <f t="shared" si="0"/>
        <v>1.6000000000000001E-3</v>
      </c>
      <c r="L13" s="15"/>
      <c r="M13" s="21" t="s">
        <v>92</v>
      </c>
      <c r="N13" t="s">
        <v>144</v>
      </c>
      <c r="O13">
        <v>5</v>
      </c>
      <c r="P13">
        <f t="shared" si="1"/>
        <v>9.9999999999999991E-5</v>
      </c>
      <c r="Q13" s="15">
        <f t="shared" si="2"/>
        <v>0.99999999999999989</v>
      </c>
      <c r="R13" s="16" t="s">
        <v>84</v>
      </c>
      <c r="S13" s="16"/>
      <c r="V13">
        <f t="shared" si="3"/>
        <v>8.1000000000000019E-7</v>
      </c>
      <c r="W13" s="15">
        <f t="shared" si="4"/>
        <v>8.1000000000000013E-3</v>
      </c>
    </row>
    <row r="14" spans="6:23" x14ac:dyDescent="0.25">
      <c r="I14">
        <v>6</v>
      </c>
      <c r="J14" s="1">
        <f t="shared" si="5"/>
        <v>3.2000000000000001E-7</v>
      </c>
      <c r="K14" s="15">
        <f t="shared" si="0"/>
        <v>3.2000000000000002E-3</v>
      </c>
      <c r="L14" s="15"/>
      <c r="M14" s="21" t="s">
        <v>123</v>
      </c>
      <c r="N14" t="s">
        <v>141</v>
      </c>
      <c r="O14">
        <v>6</v>
      </c>
      <c r="P14">
        <f t="shared" si="1"/>
        <v>1E-3</v>
      </c>
      <c r="Q14" s="15">
        <f t="shared" si="2"/>
        <v>10</v>
      </c>
      <c r="R14" s="1" t="s">
        <v>78</v>
      </c>
      <c r="V14">
        <f t="shared" si="3"/>
        <v>2.4300000000000005E-6</v>
      </c>
      <c r="W14" s="15">
        <f t="shared" si="4"/>
        <v>2.4300000000000006E-2</v>
      </c>
    </row>
    <row r="15" spans="6:23" x14ac:dyDescent="0.25">
      <c r="I15">
        <v>7</v>
      </c>
      <c r="J15" s="1">
        <f t="shared" si="5"/>
        <v>6.4000000000000001E-7</v>
      </c>
      <c r="K15" s="15">
        <f t="shared" si="0"/>
        <v>6.4000000000000003E-3</v>
      </c>
      <c r="L15" s="15"/>
      <c r="M15" s="21" t="s">
        <v>124</v>
      </c>
      <c r="N15" t="s">
        <v>125</v>
      </c>
      <c r="O15">
        <v>7</v>
      </c>
      <c r="P15">
        <f t="shared" si="1"/>
        <v>0.01</v>
      </c>
      <c r="Q15" s="15">
        <f t="shared" si="2"/>
        <v>100</v>
      </c>
      <c r="R15" s="1" t="s">
        <v>79</v>
      </c>
      <c r="V15">
        <f t="shared" si="3"/>
        <v>7.2900000000000014E-6</v>
      </c>
      <c r="W15" s="15">
        <f t="shared" si="4"/>
        <v>7.290000000000002E-2</v>
      </c>
    </row>
    <row r="16" spans="6:23" x14ac:dyDescent="0.25">
      <c r="I16">
        <v>8</v>
      </c>
      <c r="J16" s="1">
        <f t="shared" si="5"/>
        <v>1.28E-6</v>
      </c>
      <c r="K16" s="15">
        <f t="shared" si="0"/>
        <v>1.2800000000000001E-2</v>
      </c>
      <c r="L16" s="15"/>
      <c r="M16" s="21" t="s">
        <v>140</v>
      </c>
      <c r="N16" t="s">
        <v>138</v>
      </c>
      <c r="O16">
        <v>8</v>
      </c>
      <c r="P16">
        <f t="shared" si="1"/>
        <v>0.1</v>
      </c>
      <c r="Q16" s="15">
        <f t="shared" si="2"/>
        <v>1000</v>
      </c>
      <c r="R16" s="1" t="s">
        <v>80</v>
      </c>
      <c r="V16">
        <f t="shared" si="3"/>
        <v>2.1870000000000006E-5</v>
      </c>
      <c r="W16" s="15">
        <f t="shared" si="4"/>
        <v>0.21870000000000006</v>
      </c>
    </row>
    <row r="17" spans="4:23" x14ac:dyDescent="0.25">
      <c r="I17">
        <v>9</v>
      </c>
      <c r="J17" s="1">
        <f t="shared" si="5"/>
        <v>2.5600000000000001E-6</v>
      </c>
      <c r="K17" s="15">
        <f t="shared" si="0"/>
        <v>2.5600000000000001E-2</v>
      </c>
      <c r="L17" s="15"/>
      <c r="M17" s="21" t="s">
        <v>139</v>
      </c>
      <c r="N17" t="s">
        <v>143</v>
      </c>
      <c r="O17">
        <v>9</v>
      </c>
      <c r="P17">
        <f t="shared" si="1"/>
        <v>1</v>
      </c>
      <c r="Q17" s="15">
        <f t="shared" si="2"/>
        <v>10000</v>
      </c>
      <c r="R17" s="1" t="s">
        <v>74</v>
      </c>
      <c r="V17">
        <f t="shared" si="3"/>
        <v>6.5610000000000017E-5</v>
      </c>
      <c r="W17" s="15">
        <f t="shared" si="4"/>
        <v>0.65610000000000013</v>
      </c>
    </row>
    <row r="18" spans="4:23" x14ac:dyDescent="0.25">
      <c r="I18">
        <v>10</v>
      </c>
      <c r="J18" s="1">
        <f t="shared" si="5"/>
        <v>5.1200000000000001E-6</v>
      </c>
      <c r="K18" s="15">
        <f t="shared" si="0"/>
        <v>5.1200000000000002E-2</v>
      </c>
      <c r="L18" s="15"/>
      <c r="M18" s="21" t="s">
        <v>110</v>
      </c>
      <c r="N18" t="s">
        <v>112</v>
      </c>
      <c r="O18">
        <v>10</v>
      </c>
      <c r="P18">
        <f t="shared" si="1"/>
        <v>10</v>
      </c>
      <c r="Q18" s="15">
        <f t="shared" si="2"/>
        <v>100000</v>
      </c>
      <c r="R18" s="1" t="s">
        <v>81</v>
      </c>
      <c r="V18">
        <f t="shared" si="3"/>
        <v>1.9683000000000005E-4</v>
      </c>
      <c r="W18" s="15">
        <f t="shared" si="4"/>
        <v>1.9683000000000006</v>
      </c>
    </row>
    <row r="19" spans="4:23" x14ac:dyDescent="0.25">
      <c r="I19">
        <v>11</v>
      </c>
      <c r="J19" s="1">
        <f t="shared" si="5"/>
        <v>1.024E-5</v>
      </c>
      <c r="K19" s="15">
        <f t="shared" si="0"/>
        <v>0.1024</v>
      </c>
      <c r="L19" s="15"/>
      <c r="M19" s="21" t="s">
        <v>111</v>
      </c>
      <c r="N19" t="s">
        <v>113</v>
      </c>
      <c r="O19">
        <v>11</v>
      </c>
      <c r="P19">
        <f t="shared" si="1"/>
        <v>100</v>
      </c>
      <c r="Q19" s="15">
        <f t="shared" si="2"/>
        <v>1000000</v>
      </c>
      <c r="R19" s="1" t="s">
        <v>82</v>
      </c>
      <c r="V19">
        <f t="shared" si="3"/>
        <v>5.9049000000000016E-4</v>
      </c>
      <c r="W19" s="15">
        <f t="shared" si="4"/>
        <v>5.9049000000000014</v>
      </c>
    </row>
    <row r="20" spans="4:23" x14ac:dyDescent="0.25">
      <c r="I20">
        <v>12</v>
      </c>
      <c r="J20" s="1">
        <f t="shared" si="5"/>
        <v>2.048E-5</v>
      </c>
      <c r="K20" s="15">
        <f t="shared" si="0"/>
        <v>0.20480000000000001</v>
      </c>
      <c r="L20" s="15"/>
      <c r="M20" s="15" t="s">
        <v>114</v>
      </c>
      <c r="N20" t="s">
        <v>115</v>
      </c>
      <c r="O20">
        <v>12</v>
      </c>
      <c r="P20">
        <f t="shared" si="1"/>
        <v>1000</v>
      </c>
      <c r="Q20" s="15">
        <f t="shared" si="2"/>
        <v>10000000</v>
      </c>
      <c r="R20" s="1" t="s">
        <v>87</v>
      </c>
      <c r="V20">
        <f t="shared" si="3"/>
        <v>1.7714700000000005E-3</v>
      </c>
      <c r="W20" s="15">
        <f t="shared" si="4"/>
        <v>17.714700000000004</v>
      </c>
    </row>
    <row r="21" spans="4:23" x14ac:dyDescent="0.25">
      <c r="I21">
        <v>13</v>
      </c>
      <c r="J21" s="1">
        <f t="shared" si="5"/>
        <v>4.0960000000000001E-5</v>
      </c>
      <c r="K21" s="15">
        <f t="shared" si="0"/>
        <v>0.40960000000000002</v>
      </c>
      <c r="L21" s="15"/>
      <c r="M21" s="21" t="s">
        <v>116</v>
      </c>
      <c r="N21" t="s">
        <v>117</v>
      </c>
      <c r="Q21" s="15"/>
      <c r="R21" s="16"/>
      <c r="V21">
        <f t="shared" si="3"/>
        <v>5.3144100000000012E-3</v>
      </c>
      <c r="W21" s="15">
        <f t="shared" si="4"/>
        <v>53.144100000000009</v>
      </c>
    </row>
    <row r="22" spans="4:23" x14ac:dyDescent="0.25">
      <c r="D22" s="9">
        <v>0.67108864000000001</v>
      </c>
      <c r="I22">
        <v>14</v>
      </c>
      <c r="J22" s="1">
        <f t="shared" si="5"/>
        <v>8.1920000000000002E-5</v>
      </c>
      <c r="K22" s="15">
        <f t="shared" si="0"/>
        <v>0.81920000000000004</v>
      </c>
      <c r="L22" s="14">
        <v>1</v>
      </c>
      <c r="M22" s="21" t="s">
        <v>119</v>
      </c>
      <c r="N22" t="s">
        <v>118</v>
      </c>
      <c r="Q22" s="15"/>
      <c r="V22">
        <f t="shared" si="3"/>
        <v>1.5943230000000003E-2</v>
      </c>
      <c r="W22" s="15">
        <f t="shared" si="4"/>
        <v>159.43230000000003</v>
      </c>
    </row>
    <row r="23" spans="4:23" x14ac:dyDescent="0.25">
      <c r="D23">
        <v>4.1943040000000001E-2</v>
      </c>
      <c r="I23">
        <v>15</v>
      </c>
      <c r="J23" s="1">
        <f t="shared" si="5"/>
        <v>1.6384E-4</v>
      </c>
      <c r="K23" s="15">
        <f t="shared" si="0"/>
        <v>1.6384000000000001</v>
      </c>
      <c r="M23" s="21" t="s">
        <v>129</v>
      </c>
      <c r="N23" t="s">
        <v>126</v>
      </c>
      <c r="Q23" s="15"/>
      <c r="V23">
        <f t="shared" si="3"/>
        <v>4.7829690000000008E-2</v>
      </c>
      <c r="W23" s="15">
        <f t="shared" si="4"/>
        <v>478.29690000000011</v>
      </c>
    </row>
    <row r="24" spans="4:23" x14ac:dyDescent="0.25">
      <c r="D24">
        <v>2.097152E-2</v>
      </c>
      <c r="I24">
        <v>16</v>
      </c>
      <c r="J24" s="1">
        <f t="shared" si="5"/>
        <v>3.2768000000000001E-4</v>
      </c>
      <c r="K24" s="15">
        <f t="shared" si="0"/>
        <v>3.2768000000000002</v>
      </c>
      <c r="M24" s="21" t="s">
        <v>130</v>
      </c>
      <c r="N24" t="s">
        <v>127</v>
      </c>
      <c r="Q24" s="15"/>
      <c r="V24">
        <f t="shared" si="3"/>
        <v>0.14348907000000002</v>
      </c>
      <c r="W24" s="15">
        <f t="shared" si="4"/>
        <v>1434.8907000000002</v>
      </c>
    </row>
    <row r="25" spans="4:23" x14ac:dyDescent="0.25">
      <c r="D25">
        <v>1.048576E-2</v>
      </c>
      <c r="I25" s="24">
        <v>17</v>
      </c>
      <c r="J25" s="25">
        <f>J24*$J$7</f>
        <v>6.5536000000000001E-4</v>
      </c>
      <c r="K25" s="26">
        <f t="shared" si="0"/>
        <v>6.5536000000000003</v>
      </c>
      <c r="L25" s="27">
        <v>5</v>
      </c>
      <c r="M25" s="21" t="s">
        <v>131</v>
      </c>
      <c r="N25" t="s">
        <v>128</v>
      </c>
      <c r="V25">
        <f t="shared" si="3"/>
        <v>0.4304672100000001</v>
      </c>
      <c r="W25" s="15">
        <f t="shared" si="4"/>
        <v>4304.6721000000007</v>
      </c>
    </row>
    <row r="26" spans="4:23" x14ac:dyDescent="0.25">
      <c r="I26" s="28">
        <v>18</v>
      </c>
      <c r="J26" s="20">
        <f t="shared" si="5"/>
        <v>1.31072E-3</v>
      </c>
      <c r="K26" s="29">
        <f t="shared" si="0"/>
        <v>13.107200000000001</v>
      </c>
      <c r="L26" s="30">
        <v>10</v>
      </c>
      <c r="M26" s="22" t="s">
        <v>93</v>
      </c>
      <c r="N26" t="s">
        <v>132</v>
      </c>
      <c r="V26">
        <f t="shared" si="3"/>
        <v>1.2914016300000002</v>
      </c>
      <c r="W26" s="15">
        <f t="shared" si="4"/>
        <v>12914.016300000001</v>
      </c>
    </row>
    <row r="27" spans="4:23" x14ac:dyDescent="0.25">
      <c r="D27">
        <f>SUM(D22:D25)</f>
        <v>0.74448896000000009</v>
      </c>
      <c r="I27" s="28">
        <v>19</v>
      </c>
      <c r="J27" s="20">
        <f t="shared" si="5"/>
        <v>2.6214400000000001E-3</v>
      </c>
      <c r="K27" s="29">
        <f t="shared" si="0"/>
        <v>26.214400000000001</v>
      </c>
      <c r="L27" s="30">
        <v>20</v>
      </c>
      <c r="M27" s="22" t="s">
        <v>133</v>
      </c>
      <c r="N27" t="s">
        <v>147</v>
      </c>
    </row>
    <row r="28" spans="4:23" x14ac:dyDescent="0.25">
      <c r="I28" s="28">
        <v>20</v>
      </c>
      <c r="J28" s="20">
        <f t="shared" si="5"/>
        <v>5.2428800000000001E-3</v>
      </c>
      <c r="K28" s="29">
        <f t="shared" si="0"/>
        <v>52.428800000000003</v>
      </c>
      <c r="L28" s="30">
        <v>50</v>
      </c>
      <c r="M28" s="22" t="s">
        <v>134</v>
      </c>
      <c r="N28" t="s">
        <v>148</v>
      </c>
    </row>
    <row r="29" spans="4:23" x14ac:dyDescent="0.25">
      <c r="D29">
        <v>0.75</v>
      </c>
      <c r="I29" s="28">
        <v>21</v>
      </c>
      <c r="J29" s="20">
        <f t="shared" si="5"/>
        <v>1.048576E-2</v>
      </c>
      <c r="K29" s="29">
        <f t="shared" si="0"/>
        <v>104.85760000000001</v>
      </c>
      <c r="L29" s="30">
        <v>100</v>
      </c>
      <c r="M29" s="22" t="s">
        <v>99</v>
      </c>
      <c r="N29" t="s">
        <v>86</v>
      </c>
    </row>
    <row r="30" spans="4:23" x14ac:dyDescent="0.25">
      <c r="D30">
        <f>D27/D29</f>
        <v>0.99265194666666678</v>
      </c>
      <c r="I30" s="28">
        <v>22</v>
      </c>
      <c r="J30" s="20">
        <f t="shared" si="5"/>
        <v>2.097152E-2</v>
      </c>
      <c r="K30" s="29">
        <f t="shared" si="0"/>
        <v>209.71520000000001</v>
      </c>
      <c r="L30" s="31"/>
      <c r="M30" s="22" t="s">
        <v>96</v>
      </c>
      <c r="N30" t="s">
        <v>97</v>
      </c>
    </row>
    <row r="31" spans="4:23" x14ac:dyDescent="0.25">
      <c r="D31">
        <f>D29-D27</f>
        <v>5.5110399999999116E-3</v>
      </c>
      <c r="I31" s="28">
        <v>23</v>
      </c>
      <c r="J31" s="20">
        <f t="shared" si="5"/>
        <v>4.1943040000000001E-2</v>
      </c>
      <c r="K31" s="29">
        <f t="shared" si="0"/>
        <v>419.43040000000002</v>
      </c>
      <c r="L31" s="31"/>
      <c r="M31" s="22" t="s">
        <v>98</v>
      </c>
      <c r="N31" t="s">
        <v>94</v>
      </c>
    </row>
    <row r="32" spans="4:23" x14ac:dyDescent="0.25">
      <c r="I32" s="28">
        <v>24</v>
      </c>
      <c r="J32" s="20">
        <f t="shared" si="5"/>
        <v>8.3886080000000002E-2</v>
      </c>
      <c r="K32" s="29">
        <f t="shared" si="0"/>
        <v>838.86080000000004</v>
      </c>
      <c r="L32" s="31"/>
      <c r="M32" s="22" t="s">
        <v>100</v>
      </c>
      <c r="N32" t="s">
        <v>101</v>
      </c>
    </row>
    <row r="33" spans="9:14" x14ac:dyDescent="0.25">
      <c r="I33" s="32">
        <v>25</v>
      </c>
      <c r="J33" s="4">
        <f t="shared" si="5"/>
        <v>0.16777216</v>
      </c>
      <c r="K33" s="33">
        <f t="shared" si="0"/>
        <v>1677.7216000000001</v>
      </c>
      <c r="L33" s="34"/>
      <c r="M33" s="22" t="s">
        <v>155</v>
      </c>
      <c r="N33" t="s">
        <v>95</v>
      </c>
    </row>
    <row r="34" spans="9:14" x14ac:dyDescent="0.25">
      <c r="I34">
        <v>26</v>
      </c>
      <c r="J34" s="1">
        <f t="shared" si="5"/>
        <v>0.33554432000000001</v>
      </c>
      <c r="K34" s="15">
        <f t="shared" si="0"/>
        <v>3355.4432000000002</v>
      </c>
      <c r="L34" s="15"/>
      <c r="M34" s="22" t="s">
        <v>154</v>
      </c>
      <c r="N34" t="s">
        <v>102</v>
      </c>
    </row>
    <row r="35" spans="9:14" x14ac:dyDescent="0.25">
      <c r="I35">
        <v>27</v>
      </c>
      <c r="J35" s="1">
        <f t="shared" si="5"/>
        <v>0.67108864000000001</v>
      </c>
      <c r="K35" s="15">
        <f t="shared" si="0"/>
        <v>6710.8864000000003</v>
      </c>
      <c r="L35" s="15"/>
      <c r="M35" s="22" t="s">
        <v>153</v>
      </c>
      <c r="N35" t="s">
        <v>103</v>
      </c>
    </row>
    <row r="36" spans="9:14" x14ac:dyDescent="0.25">
      <c r="I36">
        <v>28</v>
      </c>
      <c r="J36" s="1">
        <f t="shared" si="5"/>
        <v>1.34217728</v>
      </c>
      <c r="K36" s="15">
        <f t="shared" si="0"/>
        <v>13421.772800000001</v>
      </c>
      <c r="L36" s="15"/>
      <c r="M36" s="22" t="s">
        <v>105</v>
      </c>
      <c r="N36" t="s">
        <v>104</v>
      </c>
    </row>
    <row r="37" spans="9:14" x14ac:dyDescent="0.25">
      <c r="I37">
        <v>29</v>
      </c>
      <c r="J37" s="1">
        <f t="shared" si="5"/>
        <v>2.6843545600000001</v>
      </c>
      <c r="K37" s="15">
        <f t="shared" si="0"/>
        <v>26843.545600000001</v>
      </c>
      <c r="L37" s="15"/>
      <c r="M37" s="22" t="s">
        <v>106</v>
      </c>
      <c r="N37" t="s">
        <v>107</v>
      </c>
    </row>
    <row r="38" spans="9:14" x14ac:dyDescent="0.25">
      <c r="I38">
        <v>30</v>
      </c>
      <c r="J38" s="1">
        <f t="shared" si="5"/>
        <v>5.3687091200000001</v>
      </c>
      <c r="K38" s="15">
        <f t="shared" si="0"/>
        <v>53687.091200000003</v>
      </c>
      <c r="L38" s="15"/>
      <c r="M38" s="22" t="s">
        <v>108</v>
      </c>
      <c r="N38" t="s">
        <v>109</v>
      </c>
    </row>
    <row r="39" spans="9:14" x14ac:dyDescent="0.25">
      <c r="I39">
        <v>31</v>
      </c>
      <c r="J39" s="1">
        <f>J38*$J$7</f>
        <v>10.73741824</v>
      </c>
      <c r="K39" s="15">
        <f t="shared" si="0"/>
        <v>107374.18240000001</v>
      </c>
      <c r="L39" s="15"/>
      <c r="M39" s="22" t="s">
        <v>135</v>
      </c>
      <c r="N39" t="s">
        <v>136</v>
      </c>
    </row>
    <row r="40" spans="9:14" x14ac:dyDescent="0.25">
      <c r="I40">
        <v>32</v>
      </c>
      <c r="J40" s="1">
        <f t="shared" si="5"/>
        <v>21.47483648</v>
      </c>
      <c r="K40" s="15">
        <f t="shared" si="0"/>
        <v>214748.36480000001</v>
      </c>
      <c r="L40" s="15"/>
      <c r="M40" s="22" t="s">
        <v>150</v>
      </c>
      <c r="N40" t="s">
        <v>145</v>
      </c>
    </row>
    <row r="41" spans="9:14" x14ac:dyDescent="0.25">
      <c r="I41">
        <v>33</v>
      </c>
      <c r="J41" s="1">
        <f t="shared" si="5"/>
        <v>42.949672960000001</v>
      </c>
      <c r="K41" s="15">
        <f t="shared" si="0"/>
        <v>429496.72960000002</v>
      </c>
      <c r="L41" s="15"/>
      <c r="M41" s="22" t="s">
        <v>151</v>
      </c>
      <c r="N41" t="s">
        <v>146</v>
      </c>
    </row>
    <row r="42" spans="9:14" x14ac:dyDescent="0.25">
      <c r="I42">
        <v>34</v>
      </c>
      <c r="J42" s="1">
        <f t="shared" si="5"/>
        <v>85.899345920000002</v>
      </c>
      <c r="K42" s="15">
        <f t="shared" si="0"/>
        <v>858993.45920000004</v>
      </c>
      <c r="L42" s="15"/>
      <c r="M42" s="22" t="s">
        <v>152</v>
      </c>
      <c r="N42" t="s">
        <v>149</v>
      </c>
    </row>
    <row r="43" spans="9:14" x14ac:dyDescent="0.25">
      <c r="J43" s="1"/>
      <c r="K43" s="15"/>
      <c r="L43" s="15"/>
      <c r="M43" s="22"/>
    </row>
    <row r="44" spans="9:14" x14ac:dyDescent="0.25">
      <c r="J44" s="1"/>
      <c r="K44" s="15"/>
      <c r="L44" s="15"/>
      <c r="M44" s="15"/>
    </row>
    <row r="45" spans="9:14" x14ac:dyDescent="0.25">
      <c r="J45" s="1"/>
      <c r="K45" s="15"/>
      <c r="L45" s="15"/>
      <c r="M45" s="15"/>
    </row>
    <row r="46" spans="9:14" x14ac:dyDescent="0.25">
      <c r="J46" s="1"/>
      <c r="K46" s="15"/>
      <c r="L46" s="15"/>
      <c r="M46" s="15"/>
    </row>
    <row r="47" spans="9:14" x14ac:dyDescent="0.25">
      <c r="J47" s="1"/>
      <c r="K47" s="15"/>
      <c r="L47" s="15"/>
      <c r="M47" s="15"/>
    </row>
  </sheetData>
  <mergeCells count="1"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2020-05-22T23:23:08Z</dcterms:created>
  <dcterms:modified xsi:type="dcterms:W3CDTF">2021-02-04T16:47:19Z</dcterms:modified>
</cp:coreProperties>
</file>