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62D09A04-DC9C-4345-A4F9-D0A4B85387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<sst xmlns="http://schemas.openxmlformats.org/spreadsheetml/2006/main" count="89" uniqueCount="64">
  <si>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</si>
  <si>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</si>
  <si>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</si>
  <si>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</si>
  <si>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</si>
  <si>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</si>
  <si>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</si>
  <si>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</si>
  <si>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</si>
  <si>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</si>
  <si>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</si>
  <si>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</si>
  <si>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</si>
  <si>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</si>
  <si>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</si>
  <si>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</si>
  <si>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</si>
  <si>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</si>
  <si>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</si>
  <si>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</si>
  <si>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</si>
  <si>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</si>
  <si>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</si>
  <si>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</si>
  <si>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</si>
  <si>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</si>
  <si>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</si>
  <si>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</si>
  <si>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</si>
  <si>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</si>
  <si>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</si>
  <si>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</si>
  <si>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</si>
  <si>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Leandro Rubio</t>
  </si>
  <si>
    <t>Henry Chalcualan</t>
  </si>
  <si>
    <t>Gerald Astudillo</t>
  </si>
  <si>
    <t>Isaac Erazo</t>
  </si>
  <si>
    <t xml:space="preserve">No iniciado </t>
  </si>
  <si>
    <t>REQ002</t>
  </si>
  <si>
    <t>REQ003</t>
  </si>
  <si>
    <t>Registro de nuevos usuarios</t>
  </si>
  <si>
    <t>Usuario registrado exitosamente</t>
  </si>
  <si>
    <t>Registro usuarios nuevos</t>
  </si>
  <si>
    <t>El administrador y empleados puedan utilizar las funcionalidades.</t>
  </si>
  <si>
    <t>REQ004</t>
  </si>
  <si>
    <t>Eliminar o editar cuentas de usuarios</t>
  </si>
  <si>
    <t xml:space="preserve">Poder editar o eliminar las cuentas creadas </t>
  </si>
  <si>
    <t xml:space="preserve">En caso de despido o ascenso </t>
  </si>
  <si>
    <t>Creando un sistema que permita elimnar y editar las cuentas registradas</t>
  </si>
  <si>
    <t>Henry Suin</t>
  </si>
  <si>
    <t>Administracion de cuentas</t>
  </si>
  <si>
    <t>Inicio de sesion</t>
  </si>
  <si>
    <t>Registro de asistencia</t>
  </si>
  <si>
    <t>Mostrar contenido según el perfil del usuario</t>
  </si>
  <si>
    <t>Ingreso al sistema</t>
  </si>
  <si>
    <t>El administrador pueda resgistrar nuevos usarios</t>
  </si>
  <si>
    <t>Crear cuentas</t>
  </si>
  <si>
    <t>Mediante la implementación de un formulario que registre las aistencias</t>
  </si>
  <si>
    <t>El usario pueda registrar su asistencia</t>
  </si>
  <si>
    <t>Mediante la creación de un login que verifique las credenciales</t>
  </si>
  <si>
    <t>Creando un fromulario el cual registre nuevos usuarios mediante credenciales</t>
  </si>
  <si>
    <t>Llevar un registro de asistencias</t>
  </si>
  <si>
    <t>Historial de registros de asitencias</t>
  </si>
  <si>
    <t>Iniciando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</si>
</sst>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9" fillId="4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85" zoomScaleNormal="85" workbookViewId="0">
      <selection activeCell="Q7" sqref="Q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7" t="s">
        <v>15</v>
      </c>
      <c r="C6" s="31" t="s">
        <v>51</v>
      </c>
      <c r="D6" s="31" t="s">
        <v>43</v>
      </c>
      <c r="E6" s="31" t="s">
        <v>53</v>
      </c>
      <c r="F6" s="31" t="s">
        <v>33</v>
      </c>
      <c r="G6" s="31" t="s">
        <v>59</v>
      </c>
      <c r="H6" s="30" t="s">
        <v>49</v>
      </c>
      <c r="I6" s="31">
        <v>5</v>
      </c>
      <c r="J6" s="34" t="s">
        <v>17</v>
      </c>
      <c r="K6" s="31" t="s">
        <v>18</v>
      </c>
      <c r="L6" s="31" t="s">
        <v>16</v>
      </c>
      <c r="M6" s="31" t="s">
        <v>54</v>
      </c>
      <c r="N6" s="31" t="s">
        <v>17</v>
      </c>
      <c r="O6" s="31" t="s">
        <v>51</v>
      </c>
    </row>
    <row r="7" spans="1:26" ht="72" customHeight="1" x14ac:dyDescent="0.2">
      <c r="B7" s="37" t="s">
        <v>38</v>
      </c>
      <c r="C7" s="31" t="s">
        <v>40</v>
      </c>
      <c r="D7" s="31" t="s">
        <v>55</v>
      </c>
      <c r="E7" s="31" t="s">
        <v>56</v>
      </c>
      <c r="F7" s="31" t="s">
        <v>33</v>
      </c>
      <c r="G7" s="31" t="s">
        <v>60</v>
      </c>
      <c r="H7" s="38" t="s">
        <v>35</v>
      </c>
      <c r="I7" s="31">
        <v>5</v>
      </c>
      <c r="J7" s="34" t="s">
        <v>17</v>
      </c>
      <c r="K7" s="31" t="s">
        <v>18</v>
      </c>
      <c r="L7" s="31" t="s">
        <v>16</v>
      </c>
      <c r="M7" s="31" t="s">
        <v>41</v>
      </c>
      <c r="N7" s="31" t="s">
        <v>17</v>
      </c>
      <c r="O7" s="31" t="s">
        <v>42</v>
      </c>
    </row>
    <row r="8" spans="1:26" ht="66" customHeight="1" x14ac:dyDescent="0.2">
      <c r="A8" s="7"/>
      <c r="B8" s="37" t="s">
        <v>39</v>
      </c>
      <c r="C8" s="31" t="s">
        <v>52</v>
      </c>
      <c r="D8" s="31" t="s">
        <v>58</v>
      </c>
      <c r="E8" s="31" t="s">
        <v>61</v>
      </c>
      <c r="F8" s="31" t="s">
        <v>33</v>
      </c>
      <c r="G8" s="31" t="s">
        <v>57</v>
      </c>
      <c r="H8" s="38" t="s">
        <v>34</v>
      </c>
      <c r="I8" s="31">
        <v>3</v>
      </c>
      <c r="J8" s="34" t="s">
        <v>17</v>
      </c>
      <c r="K8" s="31" t="s">
        <v>18</v>
      </c>
      <c r="L8" s="31" t="s">
        <v>16</v>
      </c>
      <c r="M8" s="31" t="s">
        <v>62</v>
      </c>
      <c r="N8" s="31" t="s">
        <v>17</v>
      </c>
      <c r="O8" s="31" t="s">
        <v>52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7" t="s">
        <v>44</v>
      </c>
      <c r="C9" s="30" t="s">
        <v>45</v>
      </c>
      <c r="D9" s="30" t="s">
        <v>46</v>
      </c>
      <c r="E9" s="30" t="s">
        <v>47</v>
      </c>
      <c r="F9" s="31" t="s">
        <v>33</v>
      </c>
      <c r="G9" s="30" t="s">
        <v>48</v>
      </c>
      <c r="H9" s="35" t="s">
        <v>36</v>
      </c>
      <c r="I9" s="30">
        <v>3</v>
      </c>
      <c r="J9" s="38" t="s">
        <v>17</v>
      </c>
      <c r="K9" s="31" t="s">
        <v>20</v>
      </c>
      <c r="L9" s="35" t="s">
        <v>37</v>
      </c>
      <c r="M9" s="30" t="s">
        <v>63</v>
      </c>
      <c r="N9" s="30" t="s">
        <v>17</v>
      </c>
      <c r="O9" s="30" t="s">
        <v>50</v>
      </c>
    </row>
    <row r="10" spans="1:26" ht="66" customHeight="1" x14ac:dyDescent="0.2">
      <c r="B10" s="37"/>
      <c r="C10" s="30"/>
      <c r="D10" s="30"/>
      <c r="E10" s="30"/>
      <c r="F10" s="31"/>
      <c r="G10" s="30"/>
      <c r="H10" s="30"/>
      <c r="I10" s="30"/>
      <c r="J10" s="38"/>
      <c r="K10" s="31"/>
      <c r="L10" s="35"/>
      <c r="M10" s="30"/>
      <c r="N10" s="30"/>
      <c r="O10" s="30"/>
    </row>
    <row r="11" spans="1:26" ht="78" customHeight="1" x14ac:dyDescent="0.2">
      <c r="B11" s="37"/>
      <c r="C11" s="35"/>
      <c r="D11" s="35"/>
      <c r="E11" s="35"/>
      <c r="F11" s="35"/>
      <c r="G11" s="39"/>
      <c r="H11" s="35"/>
      <c r="I11" s="35"/>
      <c r="J11" s="36"/>
      <c r="K11" s="35"/>
      <c r="L11" s="35"/>
      <c r="M11" s="36"/>
      <c r="N11" s="36" t="s">
        <v>17</v>
      </c>
      <c r="O11" s="36"/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" xr:uid="{00000000-0002-0000-0000-000000000000}">
      <formula1>$L$21:$L$24</formula1>
    </dataValidation>
    <dataValidation type="list" allowBlank="1" showErrorMessage="1" sqref="K6:K11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0" t="s">
        <v>24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0" t="s">
        <v>25</v>
      </c>
      <c r="F9" s="61"/>
      <c r="G9" s="13"/>
      <c r="H9" s="60" t="s">
        <v>11</v>
      </c>
      <c r="I9" s="6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44</v>
      </c>
      <c r="D10" s="16"/>
      <c r="E10" s="62" t="str">
        <f>VLOOKUP(C10,'Formato descripción HU'!B6:O17,5,0)</f>
        <v>Leandro Rubio</v>
      </c>
      <c r="F10" s="61"/>
      <c r="G10" s="17"/>
      <c r="H10" s="62" t="str">
        <f>VLOOKUP(C10,'Formato descripción HU'!B6:O17,11,0)</f>
        <v xml:space="preserve">No iniciado </v>
      </c>
      <c r="I10" s="6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0" t="s">
        <v>10</v>
      </c>
      <c r="F12" s="61"/>
      <c r="G12" s="17"/>
      <c r="H12" s="60" t="s">
        <v>27</v>
      </c>
      <c r="I12" s="6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3</v>
      </c>
      <c r="D13" s="16"/>
      <c r="E13" s="62" t="str">
        <f>VLOOKUP(C10,'Formato descripción HU'!B6:O17,10,0)</f>
        <v xml:space="preserve">Media </v>
      </c>
      <c r="F13" s="61"/>
      <c r="G13" s="17"/>
      <c r="H13" s="62" t="str">
        <f>VLOOKUP(C10,'Formato descripción HU'!B6:O17,7,0)</f>
        <v>Isaac Erazo</v>
      </c>
      <c r="I13" s="6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2" t="s">
        <v>28</v>
      </c>
      <c r="D15" s="45" t="str">
        <f>VLOOKUP(C10,'Formato descripción HU'!B6:O17,3,0)</f>
        <v xml:space="preserve">Poder editar o eliminar las cuentas creadas </v>
      </c>
      <c r="E15" s="64"/>
      <c r="F15" s="14"/>
      <c r="G15" s="42" t="s">
        <v>29</v>
      </c>
      <c r="H15" s="45" t="str">
        <f>VLOOKUP(C10,'Formato descripción HU'!B6:O17,4,0)</f>
        <v xml:space="preserve">En caso de despido o ascenso </v>
      </c>
      <c r="I15" s="73"/>
      <c r="J15" s="64"/>
      <c r="K15" s="14"/>
      <c r="L15" s="42" t="s">
        <v>30</v>
      </c>
      <c r="M15" s="45" t="str">
        <f>VLOOKUP(C10,'Formato descripción HU'!B6:O17,6,0)</f>
        <v>Creando un sistema que permita elimnar y editar las cuentas registradas</v>
      </c>
      <c r="N15" s="46"/>
      <c r="O15" s="47"/>
      <c r="P15" s="29"/>
    </row>
    <row r="16" spans="2:16" ht="19.5" customHeight="1" x14ac:dyDescent="0.2">
      <c r="B16" s="28"/>
      <c r="C16" s="43"/>
      <c r="D16" s="68"/>
      <c r="E16" s="69"/>
      <c r="F16" s="14"/>
      <c r="G16" s="43"/>
      <c r="H16" s="68"/>
      <c r="I16" s="74"/>
      <c r="J16" s="69"/>
      <c r="K16" s="14"/>
      <c r="L16" s="43"/>
      <c r="M16" s="48"/>
      <c r="N16" s="49"/>
      <c r="O16" s="50"/>
      <c r="P16" s="29"/>
    </row>
    <row r="17" spans="2:16" ht="19.5" customHeight="1" x14ac:dyDescent="0.2">
      <c r="B17" s="28"/>
      <c r="C17" s="44"/>
      <c r="D17" s="65"/>
      <c r="E17" s="66"/>
      <c r="F17" s="14"/>
      <c r="G17" s="44"/>
      <c r="H17" s="65"/>
      <c r="I17" s="75"/>
      <c r="J17" s="66"/>
      <c r="K17" s="14"/>
      <c r="L17" s="44"/>
      <c r="M17" s="51"/>
      <c r="N17" s="52"/>
      <c r="O17" s="5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3" t="s">
        <v>31</v>
      </c>
      <c r="D19" s="64"/>
      <c r="E19" s="54" t="str">
        <f>VLOOKUP(C10,'Formato descripción HU'!B6:O17,14,0)</f>
        <v>Administracion de cuentas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9"/>
    </row>
    <row r="20" spans="2:16" ht="19.5" customHeight="1" x14ac:dyDescent="0.2">
      <c r="B20" s="28"/>
      <c r="C20" s="65"/>
      <c r="D20" s="66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7" t="s">
        <v>32</v>
      </c>
      <c r="D22" s="64"/>
      <c r="E22" s="45" t="str">
        <f>VLOOKUP(C10,'Formato descripción HU'!B6:O17,12,0)</f>
        <v>Iniciando sesion</v>
      </c>
      <c r="F22" s="46"/>
      <c r="G22" s="46"/>
      <c r="H22" s="47"/>
      <c r="I22" s="14"/>
      <c r="J22" s="67" t="s">
        <v>13</v>
      </c>
      <c r="K22" s="64"/>
      <c r="L22" s="72" t="str">
        <f>VLOOKUP(C10,'Formato descripción HU'!B6:O17,13,0)</f>
        <v>-</v>
      </c>
      <c r="M22" s="73"/>
      <c r="N22" s="73"/>
      <c r="O22" s="64"/>
      <c r="P22" s="29"/>
    </row>
    <row r="23" spans="2:16" ht="19.5" customHeight="1" x14ac:dyDescent="0.2">
      <c r="B23" s="28"/>
      <c r="C23" s="68"/>
      <c r="D23" s="69"/>
      <c r="E23" s="48"/>
      <c r="F23" s="49"/>
      <c r="G23" s="49"/>
      <c r="H23" s="50"/>
      <c r="I23" s="14"/>
      <c r="J23" s="68"/>
      <c r="K23" s="69"/>
      <c r="L23" s="68"/>
      <c r="M23" s="74"/>
      <c r="N23" s="74"/>
      <c r="O23" s="69"/>
      <c r="P23" s="29"/>
    </row>
    <row r="24" spans="2:16" ht="19.5" customHeight="1" x14ac:dyDescent="0.2">
      <c r="B24" s="28"/>
      <c r="C24" s="65"/>
      <c r="D24" s="66"/>
      <c r="E24" s="51"/>
      <c r="F24" s="52"/>
      <c r="G24" s="52"/>
      <c r="H24" s="53"/>
      <c r="I24" s="14"/>
      <c r="J24" s="65"/>
      <c r="K24" s="66"/>
      <c r="L24" s="65"/>
      <c r="M24" s="75"/>
      <c r="N24" s="75"/>
      <c r="O24" s="66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2025-01-07T17:43:54Z</dcterms:modified>
  <cp:category/>
  <cp:contentStatus/>
</cp:coreProperties>
</file>