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A9E9F2D-D76D-43CC-8994-073C1A63A98E}" xr6:coauthVersionLast="46" xr6:coauthVersionMax="46" xr10:uidLastSave="{00000000-0000-0000-0000-000000000000}"/>
  <bookViews>
    <workbookView xWindow="57480" yWindow="-120" windowWidth="29040" windowHeight="15840" tabRatio="901" activeTab="2" xr2:uid="{00000000-000D-0000-FFFF-FFFF00000000}"/>
  </bookViews>
  <sheets>
    <sheet name="0.안내문(필독)" sheetId="17" r:id="rId1"/>
    <sheet name="0.기본정보입력(필수)" sheetId="1" r:id="rId2"/>
    <sheet name="1.과제계획서" sheetId="4" r:id="rId3"/>
    <sheet name="2.과제세부계획서" sheetId="6" r:id="rId4"/>
    <sheet name="3.산학연계확인서" sheetId="7" r:id="rId5"/>
    <sheet name="4.지원금 정산서" sheetId="8" r:id="rId6"/>
    <sheet name="5.재료비 지출 내역서" sheetId="9" r:id="rId7"/>
    <sheet name="6.문헌기부채납신청서" sheetId="13" r:id="rId8"/>
    <sheet name="7.활동보고서" sheetId="10" r:id="rId9"/>
    <sheet name="8.특별강의,자문확인서" sheetId="11" r:id="rId10"/>
    <sheet name="9.검수 및 인수 확인서" sheetId="16" r:id="rId11"/>
    <sheet name="10.결과보고서" sheetId="12" r:id="rId12"/>
    <sheet name="특강 및 자문료 지급 기준" sheetId="14" r:id="rId13"/>
    <sheet name="사업자등록증" sheetId="15" r:id="rId14"/>
  </sheets>
  <definedNames>
    <definedName name="_xlnm.Print_Area" localSheetId="1">'0.기본정보입력(필수)'!$A$1:$L$3</definedName>
    <definedName name="_xlnm.Print_Area" localSheetId="2">'1.과제계획서'!$A$1:$H$28</definedName>
    <definedName name="_xlnm.Print_Area" localSheetId="11">'10.결과보고서'!$A$1:$H$19</definedName>
    <definedName name="_xlnm.Print_Area" localSheetId="3">'2.과제세부계획서'!$A$1:$H$28</definedName>
    <definedName name="_xlnm.Print_Area" localSheetId="4">'3.산학연계확인서'!$A$1:$H$16</definedName>
    <definedName name="_xlnm.Print_Area" localSheetId="5">'4.지원금 정산서'!$A$1:$I$25</definedName>
    <definedName name="_xlnm.Print_Area" localSheetId="6">'5.재료비 지출 내역서'!$A$1:$I$30</definedName>
    <definedName name="_xlnm.Print_Area" localSheetId="7">'6.문헌기부채납신청서'!$A$1:$I$16</definedName>
    <definedName name="_xlnm.Print_Area" localSheetId="8">'7.활동보고서'!$A$1:$I$63</definedName>
    <definedName name="_xlnm.Print_Area" localSheetId="9">'8.특별강의,자문확인서'!$A$1:$H$18</definedName>
    <definedName name="_xlnm.Print_Area" localSheetId="12">'특강 및 자문료 지급 기준'!$A$1:$E$41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2" l="1"/>
  <c r="B7" i="12"/>
  <c r="F8" i="10"/>
  <c r="B8" i="10"/>
  <c r="F8" i="11"/>
  <c r="B8" i="11"/>
  <c r="F7" i="9"/>
  <c r="B7" i="9"/>
  <c r="F7" i="8"/>
  <c r="B7" i="8"/>
  <c r="F7" i="6"/>
  <c r="B7" i="6"/>
  <c r="F7" i="4"/>
  <c r="B7" i="4"/>
  <c r="C13" i="4" l="1"/>
  <c r="D9" i="8" l="1"/>
  <c r="D10" i="8"/>
  <c r="D11" i="8"/>
  <c r="D12" i="8"/>
  <c r="F13" i="8" l="1"/>
  <c r="E13" i="8"/>
  <c r="H20" i="8"/>
  <c r="G12" i="8" l="1"/>
  <c r="D13" i="8"/>
  <c r="G13" i="8" s="1"/>
  <c r="H6" i="12" l="1"/>
  <c r="H6" i="8"/>
  <c r="H10" i="4" l="1"/>
  <c r="H11" i="4"/>
  <c r="H9" i="4"/>
  <c r="A18" i="16" l="1"/>
  <c r="F14" i="13" l="1"/>
  <c r="F6" i="13"/>
  <c r="B6" i="13"/>
  <c r="H5" i="13"/>
  <c r="F5" i="13"/>
  <c r="B5" i="13"/>
  <c r="F4" i="13"/>
  <c r="B4" i="13"/>
  <c r="B6" i="12"/>
  <c r="H5" i="12"/>
  <c r="F5" i="12"/>
  <c r="B5" i="12"/>
  <c r="F4" i="12"/>
  <c r="B4" i="12"/>
  <c r="B6" i="11"/>
  <c r="H5" i="11"/>
  <c r="F5" i="11"/>
  <c r="B5" i="11"/>
  <c r="F4" i="11"/>
  <c r="B4" i="11"/>
  <c r="F6" i="10"/>
  <c r="B6" i="10"/>
  <c r="H5" i="10"/>
  <c r="F5" i="10"/>
  <c r="B5" i="10"/>
  <c r="F4" i="10"/>
  <c r="B4" i="10"/>
  <c r="F6" i="9"/>
  <c r="B6" i="9"/>
  <c r="H5" i="9"/>
  <c r="F5" i="9"/>
  <c r="B5" i="9"/>
  <c r="F4" i="9"/>
  <c r="B4" i="9"/>
  <c r="G10" i="8"/>
  <c r="G11" i="8"/>
  <c r="G9" i="8"/>
  <c r="B6" i="8"/>
  <c r="H5" i="8"/>
  <c r="F5" i="8"/>
  <c r="B5" i="8"/>
  <c r="F4" i="8"/>
  <c r="B4" i="8"/>
  <c r="F6" i="7"/>
  <c r="B6" i="7"/>
  <c r="H5" i="7"/>
  <c r="F5" i="7"/>
  <c r="B5" i="7"/>
  <c r="F4" i="7"/>
  <c r="B4" i="7"/>
  <c r="F6" i="6"/>
  <c r="B6" i="6"/>
  <c r="H5" i="6"/>
  <c r="F5" i="6"/>
  <c r="B5" i="6"/>
  <c r="F4" i="6"/>
  <c r="B4" i="6"/>
  <c r="F6" i="4"/>
  <c r="B6" i="4"/>
  <c r="H5" i="4"/>
  <c r="F5" i="4"/>
  <c r="B5" i="4"/>
  <c r="F4" i="4"/>
  <c r="B4" i="4"/>
  <c r="H13" i="4"/>
</calcChain>
</file>

<file path=xl/sharedStrings.xml><?xml version="1.0" encoding="utf-8"?>
<sst xmlns="http://schemas.openxmlformats.org/spreadsheetml/2006/main" count="443" uniqueCount="279">
  <si>
    <t>순번</t>
    <phoneticPr fontId="1" type="noConversion"/>
  </si>
  <si>
    <t>단과대학명</t>
    <phoneticPr fontId="1" type="noConversion"/>
  </si>
  <si>
    <t>학부(과)</t>
    <phoneticPr fontId="1" type="noConversion"/>
  </si>
  <si>
    <t>교과목명</t>
    <phoneticPr fontId="1" type="noConversion"/>
  </si>
  <si>
    <t>분반</t>
    <phoneticPr fontId="1" type="noConversion"/>
  </si>
  <si>
    <t>담당교수</t>
    <phoneticPr fontId="1" type="noConversion"/>
  </si>
  <si>
    <t>과제명</t>
    <phoneticPr fontId="1" type="noConversion"/>
  </si>
  <si>
    <t>팀명</t>
    <phoneticPr fontId="1" type="noConversion"/>
  </si>
  <si>
    <t>결과물유형</t>
    <phoneticPr fontId="1" type="noConversion"/>
  </si>
  <si>
    <t>제안형</t>
    <phoneticPr fontId="1" type="noConversion"/>
  </si>
  <si>
    <t>결과물 유형</t>
    <phoneticPr fontId="1" type="noConversion"/>
  </si>
  <si>
    <t>트랙 유형</t>
    <phoneticPr fontId="1" type="noConversion"/>
  </si>
  <si>
    <t>담당 교수</t>
    <phoneticPr fontId="1" type="noConversion"/>
  </si>
  <si>
    <t>팀 인원 수</t>
    <phoneticPr fontId="1" type="noConversion"/>
  </si>
  <si>
    <t>지원금액</t>
    <phoneticPr fontId="1" type="noConversion"/>
  </si>
  <si>
    <t>프린트</t>
    <phoneticPr fontId="1" type="noConversion"/>
  </si>
  <si>
    <t>참가 학생</t>
    <phoneticPr fontId="1" type="noConversion"/>
  </si>
  <si>
    <t>순번</t>
    <phoneticPr fontId="1" type="noConversion"/>
  </si>
  <si>
    <t>팀장</t>
  </si>
  <si>
    <t>팀장</t>
    <phoneticPr fontId="1" type="noConversion"/>
  </si>
  <si>
    <t>팀원</t>
  </si>
  <si>
    <t>팀원</t>
    <phoneticPr fontId="1" type="noConversion"/>
  </si>
  <si>
    <t>학번</t>
    <phoneticPr fontId="1" type="noConversion"/>
  </si>
  <si>
    <t>성명</t>
    <phoneticPr fontId="1" type="noConversion"/>
  </si>
  <si>
    <t>개인정보 동의 여부</t>
    <phoneticPr fontId="1" type="noConversion"/>
  </si>
  <si>
    <t>서명</t>
    <phoneticPr fontId="1" type="noConversion"/>
  </si>
  <si>
    <t>항목</t>
    <phoneticPr fontId="1" type="noConversion"/>
  </si>
  <si>
    <t>산출내역</t>
    <phoneticPr fontId="1" type="noConversion"/>
  </si>
  <si>
    <t>개인정보 수집 및 이용에 대한 동의 내용</t>
    <phoneticPr fontId="1" type="noConversion"/>
  </si>
  <si>
    <t>1. 개인정보 수집ㆍ이용 목적
본 교육혁신추진팀은 캡스톤디자인 프로그램 중 교과목 운영을 목적으로 학생의 개인정보를 수집하고자 하며, 수집된 개인정보는 교과목 운영을 위한 목적으로만 이용됩니다. 
2. 수집하려는 개인정보의 항목 
개인정보의 항목은 캡스톤디자인 참가자의 소속, 학번, 성명, 연락처, 계좌정보
3. 개인정보의 보유 및 이용 기간: 5년
수집된 개인정보는 보유기간 경과 시 파기됩니다. 
4. 동의를 거부할 권리 및 동의 거부에 따른 불이익 
개인정보 수집 및 이용에 대하여 동의를 거부할 수 있으나, 거부할 시 캡스톤디자인 참가 신청이 완료되지 않음을 유의하시기 바랍니다.</t>
    <phoneticPr fontId="1" type="noConversion"/>
  </si>
  <si>
    <t>합계</t>
    <phoneticPr fontId="1" type="noConversion"/>
  </si>
  <si>
    <t>지원금 예산 
신청 내역</t>
    <phoneticPr fontId="1" type="noConversion"/>
  </si>
  <si>
    <t>재료비</t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</si>
  <si>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</si>
  <si>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</si>
  <si>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</si>
  <si>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캡스톤디자인 과제 계획서</t>
    <phoneticPr fontId="1" type="noConversion"/>
  </si>
  <si>
    <t>[양식1]</t>
    <phoneticPr fontId="1" type="noConversion"/>
  </si>
  <si>
    <t>학년도</t>
    <phoneticPr fontId="1" type="noConversion"/>
  </si>
  <si>
    <t>학기</t>
    <phoneticPr fontId="1" type="noConversion"/>
  </si>
  <si>
    <t>작성예시</t>
    <phoneticPr fontId="1" type="noConversion"/>
  </si>
  <si>
    <t>홍길동팀</t>
    <phoneticPr fontId="1" type="noConversion"/>
  </si>
  <si>
    <t>제안형</t>
    <phoneticPr fontId="1" type="noConversion"/>
  </si>
  <si>
    <t>소프트웨어형</t>
    <phoneticPr fontId="1" type="noConversion"/>
  </si>
  <si>
    <t>제품형</t>
    <phoneticPr fontId="1" type="noConversion"/>
  </si>
  <si>
    <t>첨부서류</t>
    <phoneticPr fontId="1" type="noConversion"/>
  </si>
  <si>
    <t>필수</t>
    <phoneticPr fontId="1" type="noConversion"/>
  </si>
  <si>
    <t>선택</t>
    <phoneticPr fontId="1" type="noConversion"/>
  </si>
  <si>
    <t>산학연계 확인서 1부(산학연계트랙일 경우만)</t>
    <phoneticPr fontId="1" type="noConversion"/>
  </si>
  <si>
    <t>과제 세부 계획서 1부</t>
    <phoneticPr fontId="1" type="noConversion"/>
  </si>
  <si>
    <t>[양식2]</t>
    <phoneticPr fontId="1" type="noConversion"/>
  </si>
  <si>
    <t>비고</t>
    <phoneticPr fontId="1" type="noConversion"/>
  </si>
  <si>
    <t>캡스톤디자인 산학연계 확인서</t>
    <phoneticPr fontId="1" type="noConversion"/>
  </si>
  <si>
    <t>산학 연계 산업체 정보</t>
    <phoneticPr fontId="1" type="noConversion"/>
  </si>
  <si>
    <t>사업자 등록번호</t>
    <phoneticPr fontId="1" type="noConversion"/>
  </si>
  <si>
    <t>산업체 담당자 성명</t>
    <phoneticPr fontId="1" type="noConversion"/>
  </si>
  <si>
    <t xml:space="preserve">산업체 담당자 연락처 </t>
    <phoneticPr fontId="1" type="noConversion"/>
  </si>
  <si>
    <t>산업체 협력 방안</t>
    <phoneticPr fontId="1" type="noConversion"/>
  </si>
  <si>
    <t>팀장(학생):</t>
    <phoneticPr fontId="1" type="noConversion"/>
  </si>
  <si>
    <t>캡스톤디자인 지원금 정산서</t>
    <phoneticPr fontId="1" type="noConversion"/>
  </si>
  <si>
    <t>정산 내용</t>
    <phoneticPr fontId="1" type="noConversion"/>
  </si>
  <si>
    <t>사용 내역</t>
    <phoneticPr fontId="1" type="noConversion"/>
  </si>
  <si>
    <t>집행 항목</t>
    <phoneticPr fontId="1" type="noConversion"/>
  </si>
  <si>
    <t>집행액</t>
    <phoneticPr fontId="1" type="noConversion"/>
  </si>
  <si>
    <t>총 예산</t>
    <phoneticPr fontId="1" type="noConversion"/>
  </si>
  <si>
    <t>기집행액</t>
    <phoneticPr fontId="1" type="noConversion"/>
  </si>
  <si>
    <t>잔액</t>
    <phoneticPr fontId="1" type="noConversion"/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</si>
  <si>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</si>
  <si>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</si>
  <si>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</si>
  <si>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합계(원)</t>
    <phoneticPr fontId="1" type="noConversion"/>
  </si>
  <si>
    <t>거래처</t>
    <phoneticPr fontId="1" type="noConversion"/>
  </si>
  <si>
    <t>거래일자</t>
    <phoneticPr fontId="1" type="noConversion"/>
  </si>
  <si>
    <t>금액</t>
    <phoneticPr fontId="1" type="noConversion"/>
  </si>
  <si>
    <t>결제방법</t>
    <phoneticPr fontId="1" type="noConversion"/>
  </si>
  <si>
    <t>합계</t>
    <phoneticPr fontId="1" type="noConversion"/>
  </si>
  <si>
    <t>법인카드</t>
  </si>
  <si>
    <t>법인카드</t>
    <phoneticPr fontId="1" type="noConversion"/>
  </si>
  <si>
    <t>전자세금계산서</t>
    <phoneticPr fontId="1" type="noConversion"/>
  </si>
  <si>
    <t>현금영수증</t>
    <phoneticPr fontId="1" type="noConversion"/>
  </si>
  <si>
    <t>* 재료비 → 활동비→ 특강 및 자문료 순으로 영수증 단위로 입력, 영수증 5개 초과 시 칸 추가하여 기입 
* 수기로 내용 수정 시 수정 내역 위에 팀장의 도장(서명) 필요(수정테이프 사용불가)</t>
    <phoneticPr fontId="1" type="noConversion"/>
  </si>
  <si>
    <t>담당교수:</t>
    <phoneticPr fontId="1" type="noConversion"/>
  </si>
  <si>
    <t>교육혁신원장 귀하</t>
    <phoneticPr fontId="1" type="noConversion"/>
  </si>
  <si>
    <t>캡스톤디자인 재료비 지출 내역서</t>
    <phoneticPr fontId="1" type="noConversion"/>
  </si>
  <si>
    <t>영수증 첨부</t>
    <phoneticPr fontId="1" type="noConversion"/>
  </si>
  <si>
    <t>사진 부착</t>
    <phoneticPr fontId="1" type="noConversion"/>
  </si>
  <si>
    <t>※ 영수증은 반드시 겹치지 않게 부착하며 양식 1개당 1건 부착, 영수증이 많을 경우 페이지 추가하여 작성</t>
    <phoneticPr fontId="1" type="noConversion"/>
  </si>
  <si>
    <t>활동 내용</t>
    <phoneticPr fontId="1" type="noConversion"/>
  </si>
  <si>
    <t>활동일시</t>
    <phoneticPr fontId="1" type="noConversion"/>
  </si>
  <si>
    <t>시간</t>
    <phoneticPr fontId="1" type="noConversion"/>
  </si>
  <si>
    <t>참석자 명단</t>
    <phoneticPr fontId="1" type="noConversion"/>
  </si>
  <si>
    <t>이름</t>
    <phoneticPr fontId="1" type="noConversion"/>
  </si>
  <si>
    <t>서명</t>
    <phoneticPr fontId="1" type="noConversion"/>
  </si>
  <si>
    <t>활동 사진</t>
    <phoneticPr fontId="1" type="noConversion"/>
  </si>
  <si>
    <t>사진 부착(필수)
(회의/활동하는 모습을 
참여인원이 모두 보이게 촬영)
(단순 식사, 음료 사진×)</t>
    <phoneticPr fontId="1" type="noConversion"/>
  </si>
  <si>
    <t>사진 부착(필수)
(영수증 기입된 구입물품 및 결과물 반영 사진)</t>
    <phoneticPr fontId="1" type="noConversion"/>
  </si>
  <si>
    <t>영수증 or 세금계산서 부착</t>
    <phoneticPr fontId="1" type="noConversion"/>
  </si>
  <si>
    <t xml:space="preserve">
예시: 아크릴 등 3종 구입
</t>
    <phoneticPr fontId="1" type="noConversion"/>
  </si>
  <si>
    <t xml:space="preserve">
지마켓
</t>
    <phoneticPr fontId="1" type="noConversion"/>
  </si>
  <si>
    <t xml:space="preserve">
2020.10.10
</t>
    <phoneticPr fontId="1" type="noConversion"/>
  </si>
  <si>
    <t>캡스톤디자인 특별강의/자문 확인서</t>
    <phoneticPr fontId="1" type="noConversion"/>
  </si>
  <si>
    <t>일시</t>
    <phoneticPr fontId="1" type="noConversion"/>
  </si>
  <si>
    <t>장소</t>
    <phoneticPr fontId="1" type="noConversion"/>
  </si>
  <si>
    <t>내용</t>
    <phoneticPr fontId="1" type="noConversion"/>
  </si>
  <si>
    <t>(예시)
※ 특강 주제 / 자문 내용 등 간략하게 기술
※ 추가 첨부 : 이력서, 특강자료, 자문 및 평가 자료</t>
    <phoneticPr fontId="1" type="noConversion"/>
  </si>
  <si>
    <t>성명</t>
    <phoneticPr fontId="1" type="noConversion"/>
  </si>
  <si>
    <t>주민등록번호</t>
    <phoneticPr fontId="1" type="noConversion"/>
  </si>
  <si>
    <t>계좌번호</t>
    <phoneticPr fontId="1" type="noConversion"/>
  </si>
  <si>
    <t>연락처</t>
    <phoneticPr fontId="1" type="noConversion"/>
  </si>
  <si>
    <t>지급금액(원)</t>
    <phoneticPr fontId="1" type="noConversion"/>
  </si>
  <si>
    <t>강사
인적사항</t>
    <phoneticPr fontId="1" type="noConversion"/>
  </si>
  <si>
    <t>소속/직급</t>
    <phoneticPr fontId="1" type="noConversion"/>
  </si>
  <si>
    <t>은행명</t>
    <phoneticPr fontId="1" type="noConversion"/>
  </si>
  <si>
    <t>예금주명</t>
    <phoneticPr fontId="1" type="noConversion"/>
  </si>
  <si>
    <t>유형</t>
    <phoneticPr fontId="1" type="noConversion"/>
  </si>
  <si>
    <t>강사료 등급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</si>
  <si>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</si>
  <si>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</si>
  <si>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</si>
  <si>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특별강의/자문 사진 부착(필수)
(특강자 및 참여인원 모두 보이게 촬영)</t>
    <phoneticPr fontId="1" type="noConversion"/>
  </si>
  <si>
    <t xml:space="preserve">강사명:                              (인)     </t>
    <phoneticPr fontId="1" type="noConversion"/>
  </si>
  <si>
    <t>활동보고서 영수증 부착</t>
    <phoneticPr fontId="1" type="noConversion"/>
  </si>
  <si>
    <t>팀원(성명)</t>
    <phoneticPr fontId="1" type="noConversion"/>
  </si>
  <si>
    <t>과제 목적</t>
    <phoneticPr fontId="1" type="noConversion"/>
  </si>
  <si>
    <t>과제 내용 
및 결과</t>
    <phoneticPr fontId="1" type="noConversion"/>
  </si>
  <si>
    <t>활용방안 
및 기대효과</t>
    <phoneticPr fontId="1" type="noConversion"/>
  </si>
  <si>
    <t>[양식3]</t>
    <phoneticPr fontId="1" type="noConversion"/>
  </si>
  <si>
    <t>[양식4]</t>
    <phoneticPr fontId="1" type="noConversion"/>
  </si>
  <si>
    <t>[양식5]</t>
    <phoneticPr fontId="1" type="noConversion"/>
  </si>
  <si>
    <t>[양식6]</t>
    <phoneticPr fontId="1" type="noConversion"/>
  </si>
  <si>
    <t>[양식7]</t>
    <phoneticPr fontId="1" type="noConversion"/>
  </si>
  <si>
    <t>[양식8]</t>
    <phoneticPr fontId="1" type="noConversion"/>
  </si>
  <si>
    <t>캡스톤디자인 문헌 기부채납 신청서</t>
    <phoneticPr fontId="1" type="noConversion"/>
  </si>
  <si>
    <t>도서 목록</t>
    <phoneticPr fontId="1" type="noConversion"/>
  </si>
  <si>
    <t>번호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</si>
  <si>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</si>
  <si>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</si>
  <si>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</si>
  <si>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출판년도</t>
    <phoneticPr fontId="1" type="noConversion"/>
  </si>
  <si>
    <t>구입금액</t>
    <phoneticPr fontId="1" type="noConversion"/>
  </si>
  <si>
    <t>ISBN번호</t>
    <phoneticPr fontId="1" type="noConversion"/>
  </si>
  <si>
    <t>구매자</t>
    <phoneticPr fontId="1" type="noConversion"/>
  </si>
  <si>
    <t>산업체 담당자:</t>
    <phoneticPr fontId="1" type="noConversion"/>
  </si>
  <si>
    <t>(예시)
우리 팀은 (         )업체와 (                                ) 과제를 수행하기 위해 실무 담당자와의 멘토링 등을 통해 현장에 적용할 수 있는 제품 개발을 목표로 함
- 세부 내용 작성</t>
    <phoneticPr fontId="1" type="noConversion"/>
  </si>
  <si>
    <t>※ 활동일시: 영수증 발행시간이 활동 시간안에 반드시 포함되어야 함(영수증 후면 첨부)
※ 1인당 1만원 이내 사용(카페 음료 1인당 1잔), 서명 인원은 팀원 수(+교수님, 멘토)를 초과할 수 없음
※ 동일한 날짜에 사용한 식사(식당)영수증과 음료(카페)영수증은 정산될 수 없음.
※ 수기로 내용 수정 시 수정 내역 위에 팀장의 도장(서명) 필요(수정테이프 사용불가)</t>
    <phoneticPr fontId="1" type="noConversion"/>
  </si>
  <si>
    <r>
      <t xml:space="preserve">
상기 도서를 정히 인수함
학술정보지원팀(학술정보관) 팀장/담당자</t>
    </r>
    <r>
      <rPr>
        <u/>
        <sz val="14"/>
        <color theme="1"/>
        <rFont val="맑은 고딕"/>
        <family val="3"/>
        <charset val="129"/>
        <scheme val="minor"/>
      </rPr>
      <t xml:space="preserve">                        </t>
    </r>
    <r>
      <rPr>
        <sz val="14"/>
        <color theme="1"/>
        <rFont val="맑은 고딕"/>
        <family val="3"/>
        <charset val="129"/>
        <scheme val="minor"/>
      </rPr>
      <t xml:space="preserve"> (인)</t>
    </r>
    <phoneticPr fontId="1" type="noConversion"/>
  </si>
  <si>
    <t>세      부      내      역</t>
    <phoneticPr fontId="21" type="noConversion"/>
  </si>
  <si>
    <t>거래명세서 내용과 동일</t>
    <phoneticPr fontId="21" type="noConversion"/>
  </si>
  <si>
    <t>견적서 내용과 동일</t>
    <phoneticPr fontId="21" type="noConversion"/>
  </si>
  <si>
    <t>영수증 내용과 동일</t>
    <phoneticPr fontId="21" type="noConversion"/>
  </si>
  <si>
    <t xml:space="preserve"> (       ) </t>
    <phoneticPr fontId="21" type="noConversion"/>
  </si>
  <si>
    <t xml:space="preserve">        위와 같이 검수 하였음.</t>
    <phoneticPr fontId="21" type="noConversion"/>
  </si>
  <si>
    <t>검수자</t>
    <phoneticPr fontId="21" type="noConversion"/>
  </si>
  <si>
    <t>직  위</t>
    <phoneticPr fontId="21" type="noConversion"/>
  </si>
  <si>
    <t>성  명</t>
    <phoneticPr fontId="21" type="noConversion"/>
  </si>
  <si>
    <t>유관순</t>
    <phoneticPr fontId="21" type="noConversion"/>
  </si>
  <si>
    <t>(인)</t>
    <phoneticPr fontId="21" type="noConversion"/>
  </si>
  <si>
    <t>홍길동</t>
    <phoneticPr fontId="21" type="noConversion"/>
  </si>
  <si>
    <t xml:space="preserve">        위 검수조서 물품을 정히 인수함.</t>
    <phoneticPr fontId="21" type="noConversion"/>
  </si>
  <si>
    <t xml:space="preserve"> (      ) </t>
    <phoneticPr fontId="21" type="noConversion"/>
  </si>
  <si>
    <t>품목 및 수량</t>
    <phoneticPr fontId="21" type="noConversion"/>
  </si>
  <si>
    <t xml:space="preserve">기타(세금계산서) 내용과 동일 </t>
    <phoneticPr fontId="21" type="noConversion"/>
  </si>
  <si>
    <t>담당교수</t>
    <phoneticPr fontId="21" type="noConversion"/>
  </si>
  <si>
    <t>인수자</t>
    <phoneticPr fontId="1" type="noConversion"/>
  </si>
  <si>
    <t>실제작성 칸</t>
    <phoneticPr fontId="1" type="noConversion"/>
  </si>
  <si>
    <t>금액(원)</t>
    <phoneticPr fontId="1" type="noConversion"/>
  </si>
  <si>
    <t>비율(%)</t>
    <phoneticPr fontId="1" type="noConversion"/>
  </si>
  <si>
    <t>활용 용도(과제와의 연관성)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</si>
  <si>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</si>
  <si>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(예시)
▶ 활동 목표
1. 내용입력
2. 내용입력
▶ 활동내용 및 결과
1. 내용입력
2. 내용입력       
  ※ 최소 10줄 이상 작성, 활동 내용에 따라 여러 장에 걸쳐 작성할 수 있음</t>
    <phoneticPr fontId="1" type="noConversion"/>
  </si>
  <si>
    <t>[양식7-1]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</si>
  <si>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</si>
  <si>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[양식9]</t>
    <phoneticPr fontId="1" type="noConversion"/>
  </si>
  <si>
    <t>검 수  및  인 수 확 인 서</t>
    <phoneticPr fontId="21" type="noConversion"/>
  </si>
  <si>
    <t>[양식10]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</si>
  <si>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</si>
  <si>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[양식10-1]</t>
    <phoneticPr fontId="1" type="noConversion"/>
  </si>
  <si>
    <t>[별첨2]</t>
    <phoneticPr fontId="1" type="noConversion"/>
  </si>
  <si>
    <t>D</t>
    <phoneticPr fontId="1" type="noConversion"/>
  </si>
  <si>
    <t>E</t>
    <phoneticPr fontId="1" type="noConversion"/>
  </si>
  <si>
    <t>특강</t>
    <phoneticPr fontId="1" type="noConversion"/>
  </si>
  <si>
    <t>자문</t>
    <phoneticPr fontId="1" type="noConversion"/>
  </si>
  <si>
    <t>전공트랙</t>
    <phoneticPr fontId="1" type="noConversion"/>
  </si>
  <si>
    <t>산학연계트랙</t>
    <phoneticPr fontId="1" type="noConversion"/>
  </si>
  <si>
    <t>산업체명</t>
    <phoneticPr fontId="1" type="noConversion"/>
  </si>
  <si>
    <t>대표자명</t>
    <phoneticPr fontId="1" type="noConversion"/>
  </si>
  <si>
    <t xml:space="preserve">(인)   </t>
    <phoneticPr fontId="1" type="noConversion"/>
  </si>
  <si>
    <t>트랙유형</t>
    <phoneticPr fontId="1" type="noConversion"/>
  </si>
  <si>
    <t>이순신</t>
    <phoneticPr fontId="1" type="noConversion"/>
  </si>
  <si>
    <t>캡스톤디자인</t>
    <phoneticPr fontId="1" type="noConversion"/>
  </si>
  <si>
    <t>거래명세서(견적서) 부착</t>
    <phoneticPr fontId="1" type="noConversion"/>
  </si>
  <si>
    <t>※ 특별강의 참석팀 중 특별강의 예산배정 팀만 해당양식 제출
※ 지급금액은 1회 특강료 기준에 맞게 기입</t>
    <phoneticPr fontId="1" type="noConversion"/>
  </si>
  <si>
    <t>양식 번호</t>
  </si>
  <si>
    <t>캡스톤디자인 과제 계획서</t>
  </si>
  <si>
    <t>캡스톤디자인 과제 세부 계획서</t>
  </si>
  <si>
    <t>캡스톤디자인 지원금 정산서</t>
  </si>
  <si>
    <t>캡스톤디자인 재료비 지출 내역서</t>
  </si>
  <si>
    <t>캡스톤디자인 활동보고서</t>
  </si>
  <si>
    <t>캡스톤디자인 특별강의/자문 확인서</t>
  </si>
  <si>
    <t>캡스톤디자인 결과보고서</t>
  </si>
  <si>
    <t>구분</t>
  </si>
  <si>
    <t>제출서류</t>
  </si>
  <si>
    <t>문헌 기부 채납 신청서</t>
  </si>
  <si>
    <t>캡스톤디자인 산학연계 확인서
(산학연계 트랙만 제출)</t>
    <phoneticPr fontId="1" type="noConversion"/>
  </si>
  <si>
    <t>과제 신청 
제출 서류</t>
    <phoneticPr fontId="1" type="noConversion"/>
  </si>
  <si>
    <t>지원금 정산 
제출 서류</t>
    <phoneticPr fontId="1" type="noConversion"/>
  </si>
  <si>
    <t>&lt;캡스톤디자인 서류 작성 안내&gt;</t>
    <phoneticPr fontId="1" type="noConversion"/>
  </si>
  <si>
    <t>2. 하단의 "0.기본정보입력(필수)" 시트는 양식 작성 전에 필수로 입력해 주세요</t>
    <phoneticPr fontId="1" type="noConversion"/>
  </si>
  <si>
    <t>1. 서류 제출 목록을 확인하시고 해당하는 양식을 작성 후 제출해 주시기 바랍니다.</t>
    <phoneticPr fontId="1" type="noConversion"/>
  </si>
  <si>
    <t>(나머지 양식에 기본 정보가 자동으로 입력 됨)</t>
  </si>
  <si>
    <t>만족도조사 
참여여부
(필수)</t>
    <phoneticPr fontId="1" type="noConversion"/>
  </si>
  <si>
    <t xml:space="preserve">2021년      월      일  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</si>
  <si>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위 문헌은 캡스톤디자인 교과목 지원금으로 구매하였으며  
상명대학교 학술정보관에 기부채납을 신청합니다.
</t>
    </r>
    <r>
      <rPr>
        <sz val="14"/>
        <color theme="1"/>
        <rFont val="맑은 고딕"/>
        <family val="2"/>
        <charset val="129"/>
        <scheme val="minor"/>
      </rPr>
      <t xml:space="preserve">
2021년        월        일
                                                               팀장(학생):                      (인)
                                                                        </t>
    </r>
    <r>
      <rPr>
        <b/>
        <sz val="18"/>
        <color theme="1"/>
        <rFont val="맑은 고딕"/>
        <family val="3"/>
        <charset val="129"/>
        <scheme val="minor"/>
      </rPr>
      <t xml:space="preserve">  학술정보관장 귀하</t>
    </r>
    <phoneticPr fontId="1" type="noConversion"/>
  </si>
  <si>
    <t>2021학년도 1학기 캡스톤디자인 만족도조사를 참여하였습니다. 
□ 참여함             □참여하지 않음</t>
    <phoneticPr fontId="1" type="noConversion"/>
  </si>
  <si>
    <t>추가재료비</t>
  </si>
  <si>
    <t>추가재료비</t>
    <phoneticPr fontId="1" type="noConversion"/>
  </si>
  <si>
    <t>활동비</t>
  </si>
  <si>
    <t>특강및자문료</t>
  </si>
  <si>
    <t>팀명</t>
    <phoneticPr fontId="1" type="noConversion"/>
  </si>
  <si>
    <t>팀 번호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</si>
  <si>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위와 같이 정산을 요청 드리며,  
과제와 연관된 구입내역임을 확인 및 책임 서약합니다.
</t>
    </r>
    <r>
      <rPr>
        <sz val="12"/>
        <color theme="1"/>
        <rFont val="맑은 고딕"/>
        <family val="3"/>
        <charset val="129"/>
        <scheme val="minor"/>
      </rPr>
      <t xml:space="preserve">
2021년       월       일</t>
    </r>
    <phoneticPr fontId="1" type="noConversion"/>
  </si>
  <si>
    <t>팀 번호</t>
    <phoneticPr fontId="1" type="noConversion"/>
  </si>
  <si>
    <t>교외 활동 여부</t>
    <phoneticPr fontId="1" type="noConversion"/>
  </si>
  <si>
    <t>ex) 외부 공모전 참가/수상 내역 기입</t>
    <phoneticPr fontId="1" type="noConversion"/>
  </si>
  <si>
    <t>검수 및 인수 확인서</t>
    <phoneticPr fontId="1" type="noConversion"/>
  </si>
  <si>
    <r>
      <t xml:space="preserve">※ 본 서류는 상명대학교‘캡스톤디자인’교과목 참여 확인 목적으로 활용되며 이 외의 기타 상업적인 이용 등 다른 용도로 활용되지 않습니다.
</t>
    </r>
    <r>
      <rPr>
        <sz val="12"/>
        <color theme="1"/>
        <rFont val="맑은 고딕"/>
        <family val="3"/>
        <charset val="129"/>
        <scheme val="minor"/>
      </rPr>
      <t>※ 산업체 2개 이상도 연계 가능. 단, 최소 2회 이상 산업체와 활동 필수(활동보고서 2건 이상 필수 제출)
※ 결과보고서 작성시 산학연계 활동 결과 보고 제출 필수</t>
    </r>
    <phoneticPr fontId="1" type="noConversion"/>
  </si>
  <si>
    <t>위와 같이 캡스톤디자인 결과보고서를 제출합니다.
2021년   월   일
                                                                                      팀장(학생) :                  (인)
                                                                                      담당교수 :                    (인)</t>
    <phoneticPr fontId="1" type="noConversion"/>
  </si>
  <si>
    <t>과제 결과보고 
제출 서류</t>
    <phoneticPr fontId="1" type="noConversion"/>
  </si>
  <si>
    <r>
      <t>[개인정보 수집</t>
    </r>
    <r>
      <rPr>
        <sz val="10"/>
        <color theme="1"/>
        <rFont val="MS Gothic"/>
        <family val="3"/>
        <charset val="1"/>
      </rPr>
      <t>‧</t>
    </r>
    <r>
      <rPr>
        <sz val="10"/>
        <color theme="1"/>
        <rFont val="맑은 고딕"/>
        <family val="3"/>
        <charset val="129"/>
        <scheme val="minor"/>
      </rPr>
      <t xml:space="preserve">이용 동의서]
1. 개인정보의 수집·이용 목적: 교육혁신추진팀에서는 캡스톤디자인 프로그램 중 전문가 활용을 목적으로 개인정보를 수집하고자 하며, 수집된 개인정보는 강사료 지급을 위한 목적으로만 이용됩니다. 
2. 수집하려는 개인정보의 항목: 개인정보의 항목은 강사의 소속, 주민번호, 강사료 입금 은행 및 계좌, 예금주명, 연락처
3. 개인정보의 보유 및 이용 기간: 수집된 개인 정보는 강사료 지급 후 즉시 파기
4. 동의를 거부할 권리 및 동의 거부에 따른 불이익: 개인정보 수집 및 이용에 대하여 동의를 거부할 수 있으나, 
거부할 시 강사료 지급이 제한 될 수 있습니다.
</t>
    </r>
    <phoneticPr fontId="1" type="noConversion"/>
  </si>
  <si>
    <t>사범대학</t>
    <phoneticPr fontId="1" type="noConversion"/>
  </si>
  <si>
    <t>교육학과</t>
    <phoneticPr fontId="1" type="noConversion"/>
  </si>
  <si>
    <t>~원격교육</t>
    <phoneticPr fontId="1" type="noConversion"/>
  </si>
  <si>
    <t>(예시)
원단 5롤</t>
    <phoneticPr fontId="1" type="noConversion"/>
  </si>
  <si>
    <t>학과조교</t>
    <phoneticPr fontId="21" type="noConversion"/>
  </si>
  <si>
    <t>산학연계 활동 결과 보고
(산학연계트랙만 필수 기입)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</si>
  <si>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</si>
  <si>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(작품사진 부착)</t>
    <phoneticPr fontId="1" type="noConversion"/>
  </si>
  <si>
    <t>과제 결과물 사진 부착</t>
    <phoneticPr fontId="1" type="noConversion"/>
  </si>
  <si>
    <t>산학연계트랙</t>
    <phoneticPr fontId="1" type="noConversion"/>
  </si>
  <si>
    <t>제품형</t>
  </si>
  <si>
    <t>x</t>
    <phoneticPr fontId="1" type="noConversion"/>
  </si>
  <si>
    <t>주차</t>
    <phoneticPr fontId="1" type="noConversion"/>
  </si>
  <si>
    <t>내용</t>
    <phoneticPr fontId="1" type="noConversion"/>
  </si>
  <si>
    <t>2. 과제 수행방법 및 결과물 개발계획</t>
    <phoneticPr fontId="1" type="noConversion"/>
  </si>
  <si>
    <t xml:space="preserve">3. 주차별 추진 일정 </t>
    <phoneticPr fontId="1" type="noConversion"/>
  </si>
  <si>
    <t>1~4주차</t>
    <phoneticPr fontId="1" type="noConversion"/>
  </si>
  <si>
    <t>5~8주차</t>
    <phoneticPr fontId="1" type="noConversion"/>
  </si>
  <si>
    <t>9~12주차</t>
    <phoneticPr fontId="1" type="noConversion"/>
  </si>
  <si>
    <t>13~16주차</t>
    <phoneticPr fontId="1" type="noConversion"/>
  </si>
  <si>
    <t xml:space="preserve">▷ 캡스톤디자인 교과목 지원 가이드라인을 확인하고 숙지하셨습니까? </t>
    <phoneticPr fontId="1" type="noConversion"/>
  </si>
  <si>
    <t>작성 전 
체크리스트</t>
    <phoneticPr fontId="1" type="noConversion"/>
  </si>
  <si>
    <t xml:space="preserve">※ 가이드라인 미숙지로 인한 책임은 본인에게 있으며 위의 내용을 반드시 확인하고 
캡스톤디자인 교과목을 성실히 수행할 것을 약속 합니다.  </t>
    <phoneticPr fontId="1" type="noConversion"/>
  </si>
  <si>
    <t>4. 과제 결과물 개발 시 기대효과</t>
    <phoneticPr fontId="1" type="noConversion"/>
  </si>
  <si>
    <t>1. 과제의 목적 및 필요성</t>
    <phoneticPr fontId="1" type="noConversion"/>
  </si>
  <si>
    <t xml:space="preserve">팀장(학생):                                 (인)        </t>
  </si>
  <si>
    <t>캡스톤디자인 과제 세부 계획서</t>
    <phoneticPr fontId="1" type="noConversion"/>
  </si>
  <si>
    <t>산학연계 한 산업체(담당자)와 특강/자문/회의/심의 등 구체적인 산학연계 활동 내역 기재</t>
    <phoneticPr fontId="1" type="noConversion"/>
  </si>
  <si>
    <t>융합공과대학</t>
    <phoneticPr fontId="1" type="noConversion"/>
  </si>
  <si>
    <t>컴퓨터과학과</t>
    <phoneticPr fontId="1" type="noConversion"/>
  </si>
  <si>
    <t>백윤철 교수님</t>
    <phoneticPr fontId="1" type="noConversion"/>
  </si>
  <si>
    <t>15만원</t>
    <phoneticPr fontId="1" type="noConversion"/>
  </si>
  <si>
    <t>길민호</t>
    <phoneticPr fontId="1" type="noConversion"/>
  </si>
  <si>
    <t>장희진</t>
    <phoneticPr fontId="1" type="noConversion"/>
  </si>
  <si>
    <t>이현구</t>
    <phoneticPr fontId="1" type="noConversion"/>
  </si>
  <si>
    <t>허승연</t>
    <phoneticPr fontId="1" type="noConversion"/>
  </si>
  <si>
    <t>전예진</t>
    <phoneticPr fontId="1" type="noConversion"/>
  </si>
  <si>
    <t>식사, 다과</t>
    <phoneticPr fontId="1" type="noConversion"/>
  </si>
  <si>
    <t>개발 및 구현</t>
    <phoneticPr fontId="1" type="noConversion"/>
  </si>
  <si>
    <t>음성합성, 음성인식 등 음성 관련 과제 수행을 위한 사전지식 학습</t>
    <phoneticPr fontId="1" type="noConversion"/>
  </si>
  <si>
    <t>프로젝트 분석 및 설계</t>
    <phoneticPr fontId="1" type="noConversion"/>
  </si>
  <si>
    <t>프로젝트 보완 및 보고서 작성</t>
    <phoneticPr fontId="1" type="noConversion"/>
  </si>
  <si>
    <t>스마트폰 이용에 익숙치 않은 고연령 세대나 사용이 불편한 장애인들도 편리하게 이용할 수 있음
또한, 자신이 익숙한 목소리(유명인, 지인 등)를 들으면서 친근감과 편안함을 느낄 수 있음</t>
    <phoneticPr fontId="1" type="noConversion"/>
  </si>
  <si>
    <t>Voice Cloning</t>
    <phoneticPr fontId="1" type="noConversion"/>
  </si>
  <si>
    <t>너목들팀</t>
    <phoneticPr fontId="1" type="noConversion"/>
  </si>
  <si>
    <t>특강및자문료</t>
    <phoneticPr fontId="1" type="noConversion"/>
  </si>
  <si>
    <t>문헌구입비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</si>
  <si>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위와 같이 과제계획서를 제출하며, 중도포기하거나 구입불가능 
품목을 구입하여 한국연구재단 지적 및 환수 시에는 제반 규정에 따라 
지급받은 지원금을 전액 반납할 것을 서약합니다.
</t>
    </r>
    <r>
      <rPr>
        <sz val="11"/>
        <color theme="1"/>
        <rFont val="맑은 고딕"/>
        <family val="2"/>
        <charset val="129"/>
        <scheme val="minor"/>
      </rPr>
      <t xml:space="preserve">
2021년    월     일
               담당교수 : 백윤철 교수님 (인)
  학과(부)장/전공주임 : 강상욱 교수님 (인)</t>
    </r>
    <phoneticPr fontId="1" type="noConversion"/>
  </si>
  <si>
    <t xml:space="preserve">음성은 사람 간의 가장 자연스러운 의사소통 방식이다. 음성 인식 기술은 이미 스카트폰, 자동차, 콜센터 등 현재
 우리 생활의 많은 부분에 녹아들어서 서비스화되고 있다. 또한 딥러닝 기술의 발달, 음성 인식 기술에 대한 유저
의 인식 및 행동 변화로 인해 음성 AI 시장이 떠오르고 있다. 본 프로젝트에서는 이러한 딥러닝 음성 합성을 이용하여, 데이터를 기반으로 고인의 목소리를 구현하거나, 책을 읽어주는 등의 서비스를 다룬다. </t>
    <phoneticPr fontId="1" type="noConversion"/>
  </si>
  <si>
    <t>공개 데이터 또는 직접 수집을 통해 음성 데이터를 수집하고, 논문을 기반으로 딥러닝 네트워크를 구현. api를 활
용하여 수집한 음성 데이터를 전처리를 하고 오픈소스 tts와 보코더를 이용하여 음성합성을 수행한다. 음성이 더 자연스럽게 합성되도록 구현된 네트워크의 파라미터를 수정한다. 서버를 통해 구현된 네트워크를 서비스하고, 프론트와 연결(어플리케이션)하여 최종 과제를 마무리한다.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</si>
</sst>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###&quot;년&quot;\ \ \ \ ##&quot;월&quot;\ \ \ \ ##&quot;일&quot;\ \ "/>
    <numFmt numFmtId="177" formatCode="####&quot;년&quot;\ \ \ \ \ \ ##&quot;월&quot;\ \ \ \ \ \ ##&quot;일&quot;\ \ 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함초롬바탕"/>
      <family val="1"/>
      <charset val="129"/>
    </font>
    <font>
      <b/>
      <sz val="2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0"/>
      <color theme="1"/>
      <name val="MS Gothic"/>
      <family val="3"/>
      <charset val="1"/>
    </font>
    <font>
      <b/>
      <sz val="12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3FB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0" borderId="0"/>
  </cellStyleXfs>
  <cellXfs count="317">
    <xf numFmtId="0" fontId="0" fillId="0" borderId="0" xfId="0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41" fontId="9" fillId="0" borderId="6" xfId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4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0" fillId="0" borderId="18" xfId="0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2" applyFont="1" applyAlignment="1">
      <alignment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8" fillId="0" borderId="0" xfId="2" applyFont="1" applyAlignment="1">
      <alignment vertical="center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24" fillId="0" borderId="12" xfId="2" applyFont="1" applyBorder="1" applyAlignment="1">
      <alignment horizontal="left" vertical="center" wrapText="1" indent="2"/>
    </xf>
    <xf numFmtId="0" fontId="12" fillId="0" borderId="13" xfId="2" applyFont="1" applyBorder="1" applyAlignment="1">
      <alignment vertical="center"/>
    </xf>
    <xf numFmtId="0" fontId="12" fillId="0" borderId="26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24" xfId="2" applyFont="1" applyBorder="1" applyAlignment="1">
      <alignment vertical="center"/>
    </xf>
    <xf numFmtId="0" fontId="12" fillId="0" borderId="26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distributed" vertical="center"/>
    </xf>
    <xf numFmtId="0" fontId="12" fillId="0" borderId="24" xfId="2" applyFont="1" applyBorder="1" applyAlignment="1">
      <alignment horizontal="left" vertical="center"/>
    </xf>
    <xf numFmtId="0" fontId="12" fillId="0" borderId="27" xfId="2" applyFont="1" applyBorder="1" applyAlignment="1">
      <alignment vertical="center"/>
    </xf>
    <xf numFmtId="0" fontId="12" fillId="0" borderId="28" xfId="2" applyFont="1" applyBorder="1" applyAlignment="1">
      <alignment vertical="center"/>
    </xf>
    <xf numFmtId="0" fontId="12" fillId="0" borderId="29" xfId="2" applyFont="1" applyBorder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 shrinkToFit="1"/>
    </xf>
    <xf numFmtId="0" fontId="7" fillId="0" borderId="0" xfId="2" applyFont="1" applyAlignment="1">
      <alignment vertical="center"/>
    </xf>
    <xf numFmtId="0" fontId="7" fillId="0" borderId="0" xfId="0" applyFo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9" fillId="4" borderId="8" xfId="0" applyNumberFormat="1" applyFont="1" applyFill="1" applyBorder="1" applyAlignment="1">
      <alignment horizontal="center" vertical="center"/>
    </xf>
    <xf numFmtId="41" fontId="9" fillId="4" borderId="9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10" fillId="5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36" fillId="0" borderId="0" xfId="0" applyFont="1" applyBorder="1" applyAlignment="1">
      <alignment horizontal="left" vertical="center" wrapText="1"/>
    </xf>
    <xf numFmtId="0" fontId="36" fillId="0" borderId="24" xfId="0" applyFont="1" applyBorder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5" fillId="0" borderId="27" xfId="0" applyFont="1" applyBorder="1" applyAlignment="1">
      <alignment horizontal="right" vertical="center" wrapText="1"/>
    </xf>
    <xf numFmtId="0" fontId="15" fillId="0" borderId="28" xfId="0" applyFont="1" applyBorder="1" applyAlignment="1">
      <alignment horizontal="right" vertical="center" wrapText="1"/>
    </xf>
    <xf numFmtId="0" fontId="15" fillId="0" borderId="29" xfId="0" applyFont="1" applyBorder="1" applyAlignment="1">
      <alignment horizontal="right" vertical="center" wrapText="1"/>
    </xf>
    <xf numFmtId="0" fontId="0" fillId="5" borderId="17" xfId="0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9" fillId="0" borderId="36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6" fillId="0" borderId="3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0" fillId="5" borderId="1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24" fillId="0" borderId="55" xfId="2" applyFont="1" applyBorder="1" applyAlignment="1">
      <alignment horizontal="left" vertical="center" wrapText="1" indent="2"/>
    </xf>
    <xf numFmtId="0" fontId="24" fillId="0" borderId="45" xfId="2" applyFont="1" applyBorder="1" applyAlignment="1">
      <alignment horizontal="left" vertical="center" wrapText="1" indent="2"/>
    </xf>
    <xf numFmtId="0" fontId="12" fillId="0" borderId="45" xfId="2" applyFont="1" applyBorder="1" applyAlignment="1">
      <alignment horizontal="left" vertical="center"/>
    </xf>
    <xf numFmtId="0" fontId="12" fillId="0" borderId="46" xfId="2" applyFont="1" applyBorder="1" applyAlignment="1">
      <alignment horizontal="left" vertical="center"/>
    </xf>
    <xf numFmtId="176" fontId="12" fillId="0" borderId="26" xfId="2" applyNumberFormat="1" applyFont="1" applyBorder="1" applyAlignment="1">
      <alignment horizontal="center" vertical="center"/>
    </xf>
    <xf numFmtId="176" fontId="12" fillId="0" borderId="0" xfId="2" applyNumberFormat="1" applyFont="1" applyBorder="1" applyAlignment="1">
      <alignment horizontal="center" vertical="center"/>
    </xf>
    <xf numFmtId="176" fontId="12" fillId="0" borderId="24" xfId="2" applyNumberFormat="1" applyFont="1" applyBorder="1" applyAlignment="1">
      <alignment horizontal="center" vertical="center"/>
    </xf>
    <xf numFmtId="177" fontId="12" fillId="0" borderId="26" xfId="2" applyNumberFormat="1" applyFont="1" applyBorder="1" applyAlignment="1">
      <alignment horizontal="center" vertical="center"/>
    </xf>
    <xf numFmtId="177" fontId="12" fillId="0" borderId="0" xfId="2" applyNumberFormat="1" applyFont="1" applyBorder="1" applyAlignment="1">
      <alignment horizontal="center" vertical="center"/>
    </xf>
    <xf numFmtId="177" fontId="12" fillId="0" borderId="24" xfId="2" applyNumberFormat="1" applyFont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7" fillId="0" borderId="47" xfId="2" applyFont="1" applyBorder="1" applyAlignment="1">
      <alignment horizontal="center" vertical="center"/>
    </xf>
    <xf numFmtId="0" fontId="7" fillId="0" borderId="48" xfId="2" applyFont="1" applyBorder="1" applyAlignment="1">
      <alignment horizontal="center" vertical="center"/>
    </xf>
    <xf numFmtId="0" fontId="7" fillId="0" borderId="49" xfId="2" applyFont="1" applyBorder="1" applyAlignment="1">
      <alignment horizontal="center" vertical="center"/>
    </xf>
    <xf numFmtId="0" fontId="7" fillId="0" borderId="50" xfId="2" applyFont="1" applyBorder="1" applyAlignment="1">
      <alignment horizontal="center" vertical="center"/>
    </xf>
    <xf numFmtId="0" fontId="7" fillId="0" borderId="51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24" fillId="0" borderId="52" xfId="2" applyFont="1" applyBorder="1" applyAlignment="1">
      <alignment horizontal="left" vertical="center" wrapText="1" indent="2"/>
    </xf>
    <xf numFmtId="0" fontId="24" fillId="0" borderId="5" xfId="2" applyFont="1" applyBorder="1" applyAlignment="1">
      <alignment horizontal="left" vertical="center" wrapText="1" indent="2"/>
    </xf>
    <xf numFmtId="0" fontId="12" fillId="0" borderId="53" xfId="2" applyFont="1" applyBorder="1" applyAlignment="1">
      <alignment horizontal="left" vertical="center"/>
    </xf>
    <xf numFmtId="0" fontId="12" fillId="0" borderId="54" xfId="2" applyFont="1" applyBorder="1" applyAlignment="1">
      <alignment horizontal="left" vertical="center"/>
    </xf>
    <xf numFmtId="0" fontId="24" fillId="0" borderId="2" xfId="2" applyFont="1" applyBorder="1" applyAlignment="1">
      <alignment horizontal="left" vertical="center" wrapText="1" indent="2"/>
    </xf>
    <xf numFmtId="0" fontId="24" fillId="0" borderId="3" xfId="2" applyFont="1" applyBorder="1" applyAlignment="1">
      <alignment horizontal="left" vertical="center" wrapText="1" indent="2"/>
    </xf>
    <xf numFmtId="0" fontId="12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left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607218</xdr:colOff>
      <xdr:row>0</xdr:row>
      <xdr:rowOff>142876</xdr:rowOff>
    </xdr:from>
    <xdr:to>
      <xdr:col>27</xdr:col>
      <xdr:colOff>8731</xdr:colOff>
      <xdr:row>24</xdr:row>
      <xdr:rowOff>1950030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656" y="142876"/>
          <a:ext cx="6310313" cy="8192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14</xdr:row>
          <xdr:rowOff>0</xdr:rowOff>
        </xdr:from>
        <xdr:to>
          <xdr:col>6</xdr:col>
          <xdr:colOff>200025</xdr:colOff>
          <xdr:row>14</xdr:row>
          <xdr:rowOff>247650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14</xdr:row>
          <xdr:rowOff>0</xdr:rowOff>
        </xdr:from>
        <xdr:to>
          <xdr:col>6</xdr:col>
          <xdr:colOff>857250</xdr:colOff>
          <xdr:row>14</xdr:row>
          <xdr:rowOff>247650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14</xdr:row>
          <xdr:rowOff>260350</xdr:rowOff>
        </xdr:from>
        <xdr:to>
          <xdr:col>6</xdr:col>
          <xdr:colOff>200025</xdr:colOff>
          <xdr:row>15</xdr:row>
          <xdr:rowOff>238125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15</xdr:row>
          <xdr:rowOff>0</xdr:rowOff>
        </xdr:from>
        <xdr:to>
          <xdr:col>6</xdr:col>
          <xdr:colOff>857250</xdr:colOff>
          <xdr:row>15</xdr:row>
          <xdr:rowOff>247650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16</xdr:row>
          <xdr:rowOff>12700</xdr:rowOff>
        </xdr:from>
        <xdr:to>
          <xdr:col>6</xdr:col>
          <xdr:colOff>200025</xdr:colOff>
          <xdr:row>16</xdr:row>
          <xdr:rowOff>257175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16</xdr:row>
          <xdr:rowOff>12700</xdr:rowOff>
        </xdr:from>
        <xdr:to>
          <xdr:col>6</xdr:col>
          <xdr:colOff>857250</xdr:colOff>
          <xdr:row>16</xdr:row>
          <xdr:rowOff>257175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17</xdr:row>
          <xdr:rowOff>12700</xdr:rowOff>
        </xdr:from>
        <xdr:to>
          <xdr:col>6</xdr:col>
          <xdr:colOff>200025</xdr:colOff>
          <xdr:row>17</xdr:row>
          <xdr:rowOff>257175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17</xdr:row>
          <xdr:rowOff>19050</xdr:rowOff>
        </xdr:from>
        <xdr:to>
          <xdr:col>6</xdr:col>
          <xdr:colOff>857250</xdr:colOff>
          <xdr:row>18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18</xdr:row>
          <xdr:rowOff>12700</xdr:rowOff>
        </xdr:from>
        <xdr:to>
          <xdr:col>6</xdr:col>
          <xdr:colOff>200025</xdr:colOff>
          <xdr:row>18</xdr:row>
          <xdr:rowOff>257175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18</xdr:row>
          <xdr:rowOff>19050</xdr:rowOff>
        </xdr:from>
        <xdr:to>
          <xdr:col>6</xdr:col>
          <xdr:colOff>857250</xdr:colOff>
          <xdr:row>18</xdr:row>
          <xdr:rowOff>267890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19</xdr:row>
          <xdr:rowOff>12700</xdr:rowOff>
        </xdr:from>
        <xdr:to>
          <xdr:col>6</xdr:col>
          <xdr:colOff>200025</xdr:colOff>
          <xdr:row>19</xdr:row>
          <xdr:rowOff>257175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19</xdr:row>
          <xdr:rowOff>19050</xdr:rowOff>
        </xdr:from>
        <xdr:to>
          <xdr:col>6</xdr:col>
          <xdr:colOff>857250</xdr:colOff>
          <xdr:row>20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20</xdr:row>
          <xdr:rowOff>12700</xdr:rowOff>
        </xdr:from>
        <xdr:to>
          <xdr:col>6</xdr:col>
          <xdr:colOff>200025</xdr:colOff>
          <xdr:row>20</xdr:row>
          <xdr:rowOff>257175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20</xdr:row>
          <xdr:rowOff>19050</xdr:rowOff>
        </xdr:from>
        <xdr:to>
          <xdr:col>6</xdr:col>
          <xdr:colOff>857250</xdr:colOff>
          <xdr:row>21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21</xdr:row>
          <xdr:rowOff>12700</xdr:rowOff>
        </xdr:from>
        <xdr:to>
          <xdr:col>6</xdr:col>
          <xdr:colOff>200025</xdr:colOff>
          <xdr:row>21</xdr:row>
          <xdr:rowOff>257175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21</xdr:row>
          <xdr:rowOff>19050</xdr:rowOff>
        </xdr:from>
        <xdr:to>
          <xdr:col>6</xdr:col>
          <xdr:colOff>857250</xdr:colOff>
          <xdr:row>22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22</xdr:row>
          <xdr:rowOff>12700</xdr:rowOff>
        </xdr:from>
        <xdr:to>
          <xdr:col>6</xdr:col>
          <xdr:colOff>200025</xdr:colOff>
          <xdr:row>22</xdr:row>
          <xdr:rowOff>257175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22</xdr:row>
          <xdr:rowOff>12700</xdr:rowOff>
        </xdr:from>
        <xdr:to>
          <xdr:col>6</xdr:col>
          <xdr:colOff>857250</xdr:colOff>
          <xdr:row>22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23</xdr:row>
          <xdr:rowOff>19050</xdr:rowOff>
        </xdr:from>
        <xdr:to>
          <xdr:col>6</xdr:col>
          <xdr:colOff>200025</xdr:colOff>
          <xdr:row>24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298450</xdr:colOff>
          <xdr:row>23</xdr:row>
          <xdr:rowOff>19050</xdr:rowOff>
        </xdr:from>
        <xdr:to>
          <xdr:col>6</xdr:col>
          <xdr:colOff>857250</xdr:colOff>
          <xdr:row>24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130968</xdr:colOff>
      <xdr:row>12</xdr:row>
      <xdr:rowOff>23812</xdr:rowOff>
    </xdr:from>
    <xdr:to>
      <xdr:col>17</xdr:col>
      <xdr:colOff>517071</xdr:colOff>
      <xdr:row>15</xdr:row>
      <xdr:rowOff>163286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63289" y="3343955"/>
          <a:ext cx="1746818" cy="955902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19</xdr:col>
      <xdr:colOff>81641</xdr:colOff>
      <xdr:row>6</xdr:row>
      <xdr:rowOff>204108</xdr:rowOff>
    </xdr:from>
    <xdr:to>
      <xdr:col>25</xdr:col>
      <xdr:colOff>285749</xdr:colOff>
      <xdr:row>18</xdr:row>
      <xdr:rowOff>244930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35391" y="1891394"/>
          <a:ext cx="4286251" cy="330653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25</xdr:col>
      <xdr:colOff>290851</xdr:colOff>
      <xdr:row>10</xdr:row>
      <xdr:rowOff>137095</xdr:rowOff>
    </xdr:from>
    <xdr:to>
      <xdr:col>27</xdr:col>
      <xdr:colOff>13606</xdr:colOff>
      <xdr:row>19</xdr:row>
      <xdr:rowOff>1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5326744" y="2912952"/>
          <a:ext cx="1083469" cy="231219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20</xdr:col>
      <xdr:colOff>489857</xdr:colOff>
      <xdr:row>24</xdr:row>
      <xdr:rowOff>930390</xdr:rowOff>
    </xdr:from>
    <xdr:to>
      <xdr:col>24</xdr:col>
      <xdr:colOff>216012</xdr:colOff>
      <xdr:row>24</xdr:row>
      <xdr:rowOff>1558018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2123964" y="7516247"/>
          <a:ext cx="2447584" cy="62762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42522</xdr:colOff>
      <xdr:row>2</xdr:row>
      <xdr:rowOff>22110</xdr:rowOff>
    </xdr:from>
    <xdr:to>
      <xdr:col>27</xdr:col>
      <xdr:colOff>13607</xdr:colOff>
      <xdr:row>6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0996272" y="661646"/>
          <a:ext cx="5413942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</xdr:col>
      <xdr:colOff>39120</xdr:colOff>
      <xdr:row>3</xdr:row>
      <xdr:rowOff>100350</xdr:rowOff>
    </xdr:from>
    <xdr:to>
      <xdr:col>23</xdr:col>
      <xdr:colOff>417626</xdr:colOff>
      <xdr:row>5</xdr:row>
      <xdr:rowOff>4465</xdr:rowOff>
    </xdr:to>
    <xdr:sp macro="" textlink="">
      <xdr:nvSpPr>
        <xdr:cNvPr id="31" name="TextBox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2353584" y="971207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25</xdr:col>
      <xdr:colOff>276566</xdr:colOff>
      <xdr:row>6</xdr:row>
      <xdr:rowOff>188118</xdr:rowOff>
    </xdr:from>
    <xdr:to>
      <xdr:col>27</xdr:col>
      <xdr:colOff>13607</xdr:colOff>
      <xdr:row>10</xdr:row>
      <xdr:rowOff>125187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5312459" y="1875404"/>
          <a:ext cx="1097755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654162</xdr:colOff>
      <xdr:row>7</xdr:row>
      <xdr:rowOff>75856</xdr:rowOff>
    </xdr:from>
    <xdr:to>
      <xdr:col>27</xdr:col>
      <xdr:colOff>352312</xdr:colOff>
      <xdr:row>8</xdr:row>
      <xdr:rowOff>252115</xdr:rowOff>
    </xdr:to>
    <xdr:sp macro="" textlink="">
      <xdr:nvSpPr>
        <xdr:cNvPr id="33" name="TextBox 3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5009698" y="2035285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129908</xdr:colOff>
      <xdr:row>0</xdr:row>
      <xdr:rowOff>63499</xdr:rowOff>
    </xdr:from>
    <xdr:to>
      <xdr:col>4</xdr:col>
      <xdr:colOff>943535</xdr:colOff>
      <xdr:row>40</xdr:row>
      <xdr:rowOff>126999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8" y="63499"/>
          <a:ext cx="6020627" cy="922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38100</xdr:rowOff>
    </xdr:from>
    <xdr:to>
      <xdr:col>8</xdr:col>
      <xdr:colOff>269875</xdr:colOff>
      <xdr:row>37</xdr:row>
      <xdr:rowOff>144559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44475"/>
          <a:ext cx="5483225" cy="7535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381001</xdr:colOff>
      <xdr:row>3</xdr:row>
      <xdr:rowOff>54428</xdr:rowOff>
    </xdr:from>
    <xdr:to>
      <xdr:col>25</xdr:col>
      <xdr:colOff>83544</xdr:colOff>
      <xdr:row>19</xdr:row>
      <xdr:rowOff>486682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7822" y="925285"/>
          <a:ext cx="4468218" cy="6354536"/>
        </a:xfrm>
        <a:prstGeom prst="rect">
          <a:avLst/>
        </a:prstGeom>
      </xdr:spPr>
    </xdr:pic>
    <xdr:clientData/>
  </xdr:twoCellAnchor>
  <xdr:twoCellAnchor>
    <xdr:from>
      <xdr:col>18</xdr:col>
      <xdr:colOff>406104</xdr:colOff>
      <xdr:row>4</xdr:row>
      <xdr:rowOff>163456</xdr:rowOff>
    </xdr:from>
    <xdr:to>
      <xdr:col>25</xdr:col>
      <xdr:colOff>95250</xdr:colOff>
      <xdr:row>7</xdr:row>
      <xdr:rowOff>163285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0340127" y="1303281"/>
          <a:ext cx="4266253" cy="794959"/>
          <a:chOff x="7109068" y="933602"/>
          <a:chExt cx="3735644" cy="654424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7109068" y="933602"/>
            <a:ext cx="3735644" cy="654424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8219083" y="1094795"/>
            <a:ext cx="1502542" cy="4047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b="1">
                <a:solidFill>
                  <a:sysClr val="windowText" lastClr="000000"/>
                </a:solidFill>
              </a:rPr>
              <a:t>자동입력</a:t>
            </a:r>
          </a:p>
        </xdr:txBody>
      </xdr:sp>
    </xdr:grpSp>
    <xdr:clientData/>
  </xdr:twoCellAnchor>
  <xdr:twoCellAnchor>
    <xdr:from>
      <xdr:col>8</xdr:col>
      <xdr:colOff>343172</xdr:colOff>
      <xdr:row>10</xdr:row>
      <xdr:rowOff>221666</xdr:rowOff>
    </xdr:from>
    <xdr:to>
      <xdr:col>18</xdr:col>
      <xdr:colOff>402703</xdr:colOff>
      <xdr:row>13</xdr:row>
      <xdr:rowOff>81643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7568565" y="3201630"/>
          <a:ext cx="2100602" cy="1016584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381000</xdr:colOff>
      <xdr:row>7</xdr:row>
      <xdr:rowOff>190499</xdr:rowOff>
    </xdr:from>
    <xdr:to>
      <xdr:col>25</xdr:col>
      <xdr:colOff>81643</xdr:colOff>
      <xdr:row>18</xdr:row>
      <xdr:rowOff>421821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0327821" y="2149928"/>
          <a:ext cx="4463143" cy="450396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755650</xdr:colOff>
          <xdr:row>26</xdr:row>
          <xdr:rowOff>190500</xdr:rowOff>
        </xdr:from>
        <xdr:to>
          <xdr:col>7</xdr:col>
          <xdr:colOff>142875</xdr:colOff>
          <xdr:row>27</xdr:row>
          <xdr:rowOff>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774700</xdr:colOff>
          <xdr:row>24</xdr:row>
          <xdr:rowOff>114300</xdr:rowOff>
        </xdr:from>
        <xdr:to>
          <xdr:col>7</xdr:col>
          <xdr:colOff>161925</xdr:colOff>
          <xdr:row>26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489857</xdr:colOff>
      <xdr:row>18</xdr:row>
      <xdr:rowOff>381001</xdr:rowOff>
    </xdr:from>
    <xdr:to>
      <xdr:col>25</xdr:col>
      <xdr:colOff>54429</xdr:colOff>
      <xdr:row>19</xdr:row>
      <xdr:rowOff>489858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2477750" y="6613072"/>
          <a:ext cx="2286000" cy="666750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571501</xdr:colOff>
      <xdr:row>0</xdr:row>
      <xdr:rowOff>83343</xdr:rowOff>
    </xdr:from>
    <xdr:to>
      <xdr:col>22</xdr:col>
      <xdr:colOff>324730</xdr:colOff>
      <xdr:row>11</xdr:row>
      <xdr:rowOff>1678780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6470" y="83343"/>
          <a:ext cx="4587166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404812</xdr:colOff>
      <xdr:row>9</xdr:row>
      <xdr:rowOff>119062</xdr:rowOff>
    </xdr:from>
    <xdr:to>
      <xdr:col>15</xdr:col>
      <xdr:colOff>464344</xdr:colOff>
      <xdr:row>11</xdr:row>
      <xdr:rowOff>59531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7608093" y="3881437"/>
          <a:ext cx="2131220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15</xdr:col>
      <xdr:colOff>559593</xdr:colOff>
      <xdr:row>4</xdr:row>
      <xdr:rowOff>95249</xdr:rowOff>
    </xdr:from>
    <xdr:to>
      <xdr:col>22</xdr:col>
      <xdr:colOff>321470</xdr:colOff>
      <xdr:row>11</xdr:row>
      <xdr:rowOff>309560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834562" y="1583530"/>
          <a:ext cx="4595814" cy="3512343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273845</xdr:colOff>
      <xdr:row>11</xdr:row>
      <xdr:rowOff>321467</xdr:rowOff>
    </xdr:from>
    <xdr:to>
      <xdr:col>22</xdr:col>
      <xdr:colOff>321470</xdr:colOff>
      <xdr:row>11</xdr:row>
      <xdr:rowOff>928685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2311064" y="5107780"/>
          <a:ext cx="2119312" cy="60721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595314</xdr:colOff>
      <xdr:row>1</xdr:row>
      <xdr:rowOff>261938</xdr:rowOff>
    </xdr:from>
    <xdr:to>
      <xdr:col>22</xdr:col>
      <xdr:colOff>309564</xdr:colOff>
      <xdr:row>4</xdr:row>
      <xdr:rowOff>71438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870283" y="476251"/>
          <a:ext cx="4548187" cy="1083468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17</xdr:col>
      <xdr:colOff>571501</xdr:colOff>
      <xdr:row>2</xdr:row>
      <xdr:rowOff>130968</xdr:rowOff>
    </xdr:from>
    <xdr:to>
      <xdr:col>20</xdr:col>
      <xdr:colOff>239035</xdr:colOff>
      <xdr:row>3</xdr:row>
      <xdr:rowOff>162650</xdr:rowOff>
    </xdr:to>
    <xdr:sp macro="" textlink="">
      <xdr:nvSpPr>
        <xdr:cNvPr id="14" name="TextBox 3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1227595" y="785812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35719</xdr:rowOff>
    </xdr:from>
    <xdr:to>
      <xdr:col>25</xdr:col>
      <xdr:colOff>419126</xdr:colOff>
      <xdr:row>21</xdr:row>
      <xdr:rowOff>821531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35719"/>
          <a:ext cx="5705501" cy="797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142875</xdr:colOff>
      <xdr:row>9</xdr:row>
      <xdr:rowOff>119062</xdr:rowOff>
    </xdr:from>
    <xdr:to>
      <xdr:col>17</xdr:col>
      <xdr:colOff>190500</xdr:colOff>
      <xdr:row>12</xdr:row>
      <xdr:rowOff>119062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369969" y="3226593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178594</xdr:colOff>
      <xdr:row>10</xdr:row>
      <xdr:rowOff>309563</xdr:rowOff>
    </xdr:from>
    <xdr:to>
      <xdr:col>25</xdr:col>
      <xdr:colOff>381000</xdr:colOff>
      <xdr:row>15</xdr:row>
      <xdr:rowOff>226218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489282" y="3738563"/>
          <a:ext cx="5036343" cy="1523999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404811</xdr:colOff>
      <xdr:row>6</xdr:row>
      <xdr:rowOff>92870</xdr:rowOff>
    </xdr:from>
    <xdr:to>
      <xdr:col>22</xdr:col>
      <xdr:colOff>440530</xdr:colOff>
      <xdr:row>10</xdr:row>
      <xdr:rowOff>71437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0406061" y="2235995"/>
          <a:ext cx="2107407" cy="126444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21</xdr:col>
      <xdr:colOff>440531</xdr:colOff>
      <xdr:row>20</xdr:row>
      <xdr:rowOff>47625</xdr:rowOff>
    </xdr:from>
    <xdr:to>
      <xdr:col>25</xdr:col>
      <xdr:colOff>357186</xdr:colOff>
      <xdr:row>21</xdr:row>
      <xdr:rowOff>297655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1822906" y="6691313"/>
          <a:ext cx="2678905" cy="797717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20</xdr:col>
      <xdr:colOff>154780</xdr:colOff>
      <xdr:row>7</xdr:row>
      <xdr:rowOff>35718</xdr:rowOff>
    </xdr:from>
    <xdr:ext cx="1210588" cy="53585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0846593" y="2500312"/>
          <a:ext cx="1210588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/>
            <a:t>직접입력</a:t>
          </a:r>
        </a:p>
      </xdr:txBody>
    </xdr:sp>
    <xdr:clientData/>
  </xdr:oneCellAnchor>
  <xdr:twoCellAnchor>
    <xdr:from>
      <xdr:col>18</xdr:col>
      <xdr:colOff>238124</xdr:colOff>
      <xdr:row>1</xdr:row>
      <xdr:rowOff>476250</xdr:rowOff>
    </xdr:from>
    <xdr:to>
      <xdr:col>25</xdr:col>
      <xdr:colOff>416719</xdr:colOff>
      <xdr:row>5</xdr:row>
      <xdr:rowOff>154781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9548812" y="690563"/>
          <a:ext cx="5012532" cy="1285874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511966</xdr:colOff>
      <xdr:row>2</xdr:row>
      <xdr:rowOff>0</xdr:rowOff>
    </xdr:from>
    <xdr:to>
      <xdr:col>23</xdr:col>
      <xdr:colOff>179500</xdr:colOff>
      <xdr:row>3</xdr:row>
      <xdr:rowOff>126932</xdr:rowOff>
    </xdr:to>
    <xdr:sp macro="" textlink="">
      <xdr:nvSpPr>
        <xdr:cNvPr id="12" name="TextBox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1203779" y="857250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</a:p>
      </xdr:txBody>
    </xdr:sp>
    <xdr:clientData/>
  </xdr:twoCellAnchor>
  <xdr:twoCellAnchor>
    <xdr:from>
      <xdr:col>22</xdr:col>
      <xdr:colOff>446656</xdr:colOff>
      <xdr:row>6</xdr:row>
      <xdr:rowOff>106477</xdr:rowOff>
    </xdr:from>
    <xdr:to>
      <xdr:col>23</xdr:col>
      <xdr:colOff>452438</xdr:colOff>
      <xdr:row>10</xdr:row>
      <xdr:rowOff>83343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2519594" y="2249602"/>
          <a:ext cx="696344" cy="126274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354804</xdr:colOff>
      <xdr:row>6</xdr:row>
      <xdr:rowOff>247650</xdr:rowOff>
    </xdr:from>
    <xdr:to>
      <xdr:col>23</xdr:col>
      <xdr:colOff>500063</xdr:colOff>
      <xdr:row>9</xdr:row>
      <xdr:rowOff>11907</xdr:rowOff>
    </xdr:to>
    <xdr:sp macro="" textlink="">
      <xdr:nvSpPr>
        <xdr:cNvPr id="26" name="TextBox 3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2427742" y="2390775"/>
          <a:ext cx="835821" cy="7286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107157</xdr:rowOff>
    </xdr:from>
    <xdr:to>
      <xdr:col>23</xdr:col>
      <xdr:colOff>646224</xdr:colOff>
      <xdr:row>7</xdr:row>
      <xdr:rowOff>4131469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531" y="107157"/>
          <a:ext cx="4551474" cy="648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123444</xdr:colOff>
      <xdr:row>1</xdr:row>
      <xdr:rowOff>428624</xdr:rowOff>
    </xdr:from>
    <xdr:to>
      <xdr:col>23</xdr:col>
      <xdr:colOff>642085</xdr:colOff>
      <xdr:row>4</xdr:row>
      <xdr:rowOff>160904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160413" y="642937"/>
          <a:ext cx="3971453" cy="1018155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203160</xdr:colOff>
      <xdr:row>2</xdr:row>
      <xdr:rowOff>29636</xdr:rowOff>
    </xdr:from>
    <xdr:to>
      <xdr:col>21</xdr:col>
      <xdr:colOff>547024</xdr:colOff>
      <xdr:row>3</xdr:row>
      <xdr:rowOff>77956</xdr:rowOff>
    </xdr:to>
    <xdr:sp macro="" textlink="">
      <xdr:nvSpPr>
        <xdr:cNvPr id="9" name="TextBox 1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930691" y="886886"/>
          <a:ext cx="1724989" cy="3697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19</xdr:col>
      <xdr:colOff>166290</xdr:colOff>
      <xdr:row>5</xdr:row>
      <xdr:rowOff>13163</xdr:rowOff>
    </xdr:from>
    <xdr:to>
      <xdr:col>22</xdr:col>
      <xdr:colOff>304225</xdr:colOff>
      <xdr:row>7</xdr:row>
      <xdr:rowOff>1774078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3821" y="1834819"/>
          <a:ext cx="2209623" cy="2403853"/>
        </a:xfrm>
        <a:prstGeom prst="rect">
          <a:avLst/>
        </a:prstGeom>
      </xdr:spPr>
    </xdr:pic>
    <xdr:clientData/>
  </xdr:twoCellAnchor>
  <xdr:twoCellAnchor>
    <xdr:from>
      <xdr:col>19</xdr:col>
      <xdr:colOff>267002</xdr:colOff>
      <xdr:row>7</xdr:row>
      <xdr:rowOff>2339556</xdr:rowOff>
    </xdr:from>
    <xdr:to>
      <xdr:col>22</xdr:col>
      <xdr:colOff>251695</xdr:colOff>
      <xdr:row>7</xdr:row>
      <xdr:rowOff>3873744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4533" y="4804150"/>
          <a:ext cx="2056381" cy="1534188"/>
        </a:xfrm>
        <a:prstGeom prst="rect">
          <a:avLst/>
        </a:prstGeom>
      </xdr:spPr>
    </xdr:pic>
    <xdr:clientData/>
  </xdr:twoCellAnchor>
  <xdr:twoCellAnchor>
    <xdr:from>
      <xdr:col>20</xdr:col>
      <xdr:colOff>45852</xdr:colOff>
      <xdr:row>7</xdr:row>
      <xdr:rowOff>1973282</xdr:rowOff>
    </xdr:from>
    <xdr:to>
      <xdr:col>23</xdr:col>
      <xdr:colOff>104034</xdr:colOff>
      <xdr:row>7</xdr:row>
      <xdr:rowOff>2219808</xdr:rowOff>
    </xdr:to>
    <xdr:sp macro="" textlink="">
      <xdr:nvSpPr>
        <xdr:cNvPr id="12" name="TextBox 2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1463946" y="4437876"/>
          <a:ext cx="2129869" cy="2465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목업 작업을 위한 합판</a:t>
          </a:r>
        </a:p>
      </xdr:txBody>
    </xdr:sp>
    <xdr:clientData/>
  </xdr:twoCellAnchor>
  <xdr:twoCellAnchor>
    <xdr:from>
      <xdr:col>19</xdr:col>
      <xdr:colOff>309973</xdr:colOff>
      <xdr:row>7</xdr:row>
      <xdr:rowOff>507806</xdr:rowOff>
    </xdr:from>
    <xdr:to>
      <xdr:col>22</xdr:col>
      <xdr:colOff>216090</xdr:colOff>
      <xdr:row>7</xdr:row>
      <xdr:rowOff>1542118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037504" y="2972400"/>
          <a:ext cx="1977805" cy="1034312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329481</xdr:colOff>
      <xdr:row>7</xdr:row>
      <xdr:rowOff>165380</xdr:rowOff>
    </xdr:from>
    <xdr:to>
      <xdr:col>22</xdr:col>
      <xdr:colOff>238124</xdr:colOff>
      <xdr:row>7</xdr:row>
      <xdr:rowOff>452437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057012" y="2629974"/>
          <a:ext cx="1980331" cy="2870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260788</xdr:colOff>
      <xdr:row>6</xdr:row>
      <xdr:rowOff>79085</xdr:rowOff>
    </xdr:from>
    <xdr:to>
      <xdr:col>25</xdr:col>
      <xdr:colOff>202408</xdr:colOff>
      <xdr:row>7</xdr:row>
      <xdr:rowOff>566480</xdr:rowOff>
    </xdr:to>
    <xdr:sp macro="" textlink="">
      <xdr:nvSpPr>
        <xdr:cNvPr id="14" name="사각형 설명선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3060007" y="2222210"/>
          <a:ext cx="2013307" cy="808864"/>
        </a:xfrm>
        <a:prstGeom prst="wedgeRectCallout">
          <a:avLst>
            <a:gd name="adj1" fmla="val -65936"/>
            <a:gd name="adj2" fmla="val 39400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현금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계좌이체</a:t>
          </a:r>
          <a:r>
            <a:rPr lang="en-US" altLang="ko-KR" sz="900">
              <a:solidFill>
                <a:schemeClr val="tx1"/>
              </a:solidFill>
            </a:rPr>
            <a:t>, </a:t>
          </a:r>
          <a:r>
            <a:rPr lang="ko-KR" altLang="en-US" sz="900">
              <a:solidFill>
                <a:schemeClr val="tx1"/>
              </a:solidFill>
            </a:rPr>
            <a:t>무통장 입금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지출 시 학교 사업자등록번호로 현금영수증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사업자지출증빙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발행</a:t>
          </a:r>
          <a:endParaRPr lang="en-US" altLang="ko-KR" sz="900">
            <a:solidFill>
              <a:schemeClr val="tx1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사업자등록번호</a:t>
          </a:r>
          <a:r>
            <a:rPr lang="en-US" altLang="ko-KR" sz="900">
              <a:solidFill>
                <a:schemeClr val="tx1"/>
              </a:solidFill>
            </a:rPr>
            <a:t>: 102-82-01669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345282</xdr:colOff>
      <xdr:row>0</xdr:row>
      <xdr:rowOff>166688</xdr:rowOff>
    </xdr:from>
    <xdr:to>
      <xdr:col>31</xdr:col>
      <xdr:colOff>547689</xdr:colOff>
      <xdr:row>7</xdr:row>
      <xdr:rowOff>4119563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14894720" y="163513"/>
          <a:ext cx="4128294" cy="6423819"/>
          <a:chOff x="627723" y="1121621"/>
          <a:chExt cx="3730265" cy="5180018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27723" y="1121621"/>
            <a:ext cx="3730265" cy="5180018"/>
          </a:xfrm>
          <a:prstGeom prst="rect">
            <a:avLst/>
          </a:prstGeom>
        </xdr:spPr>
      </xdr:pic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0364" y="1306287"/>
            <a:ext cx="3543061" cy="4955103"/>
          </a:xfrm>
          <a:prstGeom prst="rect">
            <a:avLst/>
          </a:prstGeom>
        </xdr:spPr>
      </xdr:pic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1412032" y="1698170"/>
            <a:ext cx="864637" cy="22393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/>
        </xdr:nvSpPr>
        <xdr:spPr>
          <a:xfrm>
            <a:off x="2842728" y="1698170"/>
            <a:ext cx="917509" cy="5878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9</xdr:col>
      <xdr:colOff>166687</xdr:colOff>
      <xdr:row>7</xdr:row>
      <xdr:rowOff>1369218</xdr:rowOff>
    </xdr:from>
    <xdr:to>
      <xdr:col>17</xdr:col>
      <xdr:colOff>214313</xdr:colOff>
      <xdr:row>7</xdr:row>
      <xdr:rowOff>2333625</xdr:rowOff>
    </xdr:to>
    <xdr:sp macro="" textlink="">
      <xdr:nvSpPr>
        <xdr:cNvPr id="22" name="오른쪽 화살표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7429500" y="383381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369094</xdr:colOff>
      <xdr:row>0</xdr:row>
      <xdr:rowOff>0</xdr:rowOff>
    </xdr:from>
    <xdr:to>
      <xdr:col>24</xdr:col>
      <xdr:colOff>511969</xdr:colOff>
      <xdr:row>14</xdr:row>
      <xdr:rowOff>559799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3157" y="0"/>
          <a:ext cx="4976812" cy="694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199076</xdr:colOff>
      <xdr:row>1</xdr:row>
      <xdr:rowOff>337923</xdr:rowOff>
    </xdr:from>
    <xdr:to>
      <xdr:col>24</xdr:col>
      <xdr:colOff>500062</xdr:colOff>
      <xdr:row>3</xdr:row>
      <xdr:rowOff>226218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533701" y="552236"/>
          <a:ext cx="4444361" cy="85270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141600</xdr:colOff>
      <xdr:row>1</xdr:row>
      <xdr:rowOff>550919</xdr:rowOff>
    </xdr:from>
    <xdr:to>
      <xdr:col>22</xdr:col>
      <xdr:colOff>172723</xdr:colOff>
      <xdr:row>2</xdr:row>
      <xdr:rowOff>277314</xdr:rowOff>
    </xdr:to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1857350" y="765232"/>
          <a:ext cx="1412248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9</xdr:col>
      <xdr:colOff>321469</xdr:colOff>
      <xdr:row>8</xdr:row>
      <xdr:rowOff>523874</xdr:rowOff>
    </xdr:from>
    <xdr:to>
      <xdr:col>17</xdr:col>
      <xdr:colOff>369094</xdr:colOff>
      <xdr:row>10</xdr:row>
      <xdr:rowOff>369094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7881938" y="354806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392906</xdr:colOff>
      <xdr:row>4</xdr:row>
      <xdr:rowOff>142873</xdr:rowOff>
    </xdr:from>
    <xdr:to>
      <xdr:col>24</xdr:col>
      <xdr:colOff>511970</xdr:colOff>
      <xdr:row>13</xdr:row>
      <xdr:rowOff>392906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036969" y="1643061"/>
          <a:ext cx="4953001" cy="4572001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523874</xdr:colOff>
      <xdr:row>13</xdr:row>
      <xdr:rowOff>416719</xdr:rowOff>
    </xdr:from>
    <xdr:to>
      <xdr:col>24</xdr:col>
      <xdr:colOff>500062</xdr:colOff>
      <xdr:row>14</xdr:row>
      <xdr:rowOff>519669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1549062" y="6238875"/>
          <a:ext cx="3429000" cy="6625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237268</xdr:colOff>
      <xdr:row>12</xdr:row>
      <xdr:rowOff>46445</xdr:rowOff>
    </xdr:from>
    <xdr:to>
      <xdr:col>18</xdr:col>
      <xdr:colOff>283120</xdr:colOff>
      <xdr:row>13</xdr:row>
      <xdr:rowOff>294716</xdr:rowOff>
    </xdr:to>
    <xdr:sp macro="" textlink="">
      <xdr:nvSpPr>
        <xdr:cNvPr id="15" name="사각형 설명선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500206" y="5309008"/>
          <a:ext cx="2117539" cy="807864"/>
        </a:xfrm>
        <a:prstGeom prst="wedgeRectCallout">
          <a:avLst>
            <a:gd name="adj1" fmla="val 87563"/>
            <a:gd name="adj2" fmla="val 106388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>
              <a:solidFill>
                <a:schemeClr val="tx1"/>
              </a:solidFill>
            </a:rPr>
            <a:t>과제 완료 후 신청서와 함께 구입한 도서를 학술정보관에 제출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기부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후 학술정보지원팀의 팀장 혹은 담당자의 확인을 받아 증빙서류로 제출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166688</xdr:colOff>
      <xdr:row>0</xdr:row>
      <xdr:rowOff>107156</xdr:rowOff>
    </xdr:from>
    <xdr:to>
      <xdr:col>25</xdr:col>
      <xdr:colOff>645411</xdr:colOff>
      <xdr:row>12</xdr:row>
      <xdr:rowOff>95250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6" y="107156"/>
          <a:ext cx="6003223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95249</xdr:colOff>
      <xdr:row>8</xdr:row>
      <xdr:rowOff>1127125</xdr:rowOff>
    </xdr:from>
    <xdr:to>
      <xdr:col>17</xdr:col>
      <xdr:colOff>142874</xdr:colOff>
      <xdr:row>8</xdr:row>
      <xdr:rowOff>2091532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322343" y="3710781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216014</xdr:colOff>
      <xdr:row>7</xdr:row>
      <xdr:rowOff>34016</xdr:rowOff>
    </xdr:from>
    <xdr:to>
      <xdr:col>25</xdr:col>
      <xdr:colOff>642937</xdr:colOff>
      <xdr:row>8</xdr:row>
      <xdr:rowOff>3571875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9526702" y="2296204"/>
          <a:ext cx="5951423" cy="3859327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17</xdr:col>
      <xdr:colOff>202405</xdr:colOff>
      <xdr:row>8</xdr:row>
      <xdr:rowOff>3583781</xdr:rowOff>
    </xdr:from>
    <xdr:to>
      <xdr:col>25</xdr:col>
      <xdr:colOff>631030</xdr:colOff>
      <xdr:row>12</xdr:row>
      <xdr:rowOff>130969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9513093" y="6167437"/>
          <a:ext cx="5953125" cy="197643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207819</xdr:colOff>
      <xdr:row>2</xdr:row>
      <xdr:rowOff>-1</xdr:rowOff>
    </xdr:from>
    <xdr:to>
      <xdr:col>25</xdr:col>
      <xdr:colOff>606136</xdr:colOff>
      <xdr:row>7</xdr:row>
      <xdr:rowOff>17318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217728" y="640772"/>
          <a:ext cx="5247408" cy="166254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298653</xdr:colOff>
      <xdr:row>3</xdr:row>
      <xdr:rowOff>148386</xdr:rowOff>
    </xdr:from>
    <xdr:to>
      <xdr:col>22</xdr:col>
      <xdr:colOff>600429</xdr:colOff>
      <xdr:row>5</xdr:row>
      <xdr:rowOff>129946</xdr:rowOff>
    </xdr:to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1674224" y="1114493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654844</xdr:colOff>
      <xdr:row>0</xdr:row>
      <xdr:rowOff>1</xdr:rowOff>
    </xdr:from>
    <xdr:to>
      <xdr:col>27</xdr:col>
      <xdr:colOff>453003</xdr:colOff>
      <xdr:row>15</xdr:row>
      <xdr:rowOff>2369344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6438" y="1"/>
          <a:ext cx="5322659" cy="7441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16</xdr:row>
          <xdr:rowOff>1117600</xdr:rowOff>
        </xdr:from>
        <xdr:to>
          <xdr:col>5</xdr:col>
          <xdr:colOff>552450</xdr:colOff>
          <xdr:row>16</xdr:row>
          <xdr:rowOff>1365250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9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1104900</xdr:rowOff>
        </xdr:from>
        <xdr:to>
          <xdr:col>8</xdr:col>
          <xdr:colOff>38100</xdr:colOff>
          <xdr:row>16</xdr:row>
          <xdr:rowOff>1352550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9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79545</xdr:colOff>
      <xdr:row>1</xdr:row>
      <xdr:rowOff>386398</xdr:rowOff>
    </xdr:from>
    <xdr:to>
      <xdr:col>27</xdr:col>
      <xdr:colOff>428623</xdr:colOff>
      <xdr:row>6</xdr:row>
      <xdr:rowOff>11906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10262564" y="603886"/>
          <a:ext cx="4278140" cy="1178876"/>
          <a:chOff x="6140416" y="1179463"/>
          <a:chExt cx="4124325" cy="963676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6140416" y="1179463"/>
            <a:ext cx="4124325" cy="963676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/>
          </a:p>
        </xdr:txBody>
      </xdr:sp>
      <xdr:sp macro="" textlink="">
        <xdr:nvSpPr>
          <xdr:cNvPr id="11" name="TextBox 6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7450448" y="1369887"/>
            <a:ext cx="1335841" cy="43568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2000" b="1"/>
              <a:t>자동입력</a:t>
            </a:r>
          </a:p>
        </xdr:txBody>
      </xdr:sp>
    </xdr:grpSp>
    <xdr:clientData/>
  </xdr:twoCellAnchor>
  <xdr:twoCellAnchor>
    <xdr:from>
      <xdr:col>8</xdr:col>
      <xdr:colOff>496266</xdr:colOff>
      <xdr:row>10</xdr:row>
      <xdr:rowOff>181782</xdr:rowOff>
    </xdr:from>
    <xdr:to>
      <xdr:col>19</xdr:col>
      <xdr:colOff>555797</xdr:colOff>
      <xdr:row>13</xdr:row>
      <xdr:rowOff>217501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7366172" y="351553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21</xdr:col>
      <xdr:colOff>79545</xdr:colOff>
      <xdr:row>6</xdr:row>
      <xdr:rowOff>17305</xdr:rowOff>
    </xdr:from>
    <xdr:to>
      <xdr:col>27</xdr:col>
      <xdr:colOff>452437</xdr:colOff>
      <xdr:row>10</xdr:row>
      <xdr:rowOff>214312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10402264" y="1791336"/>
          <a:ext cx="4516267" cy="17567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684382</xdr:colOff>
      <xdr:row>11</xdr:row>
      <xdr:rowOff>288767</xdr:rowOff>
    </xdr:from>
    <xdr:to>
      <xdr:col>27</xdr:col>
      <xdr:colOff>452437</xdr:colOff>
      <xdr:row>15</xdr:row>
      <xdr:rowOff>845343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625976" y="3932080"/>
          <a:ext cx="5292555" cy="19853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>
              <a:solidFill>
                <a:sysClr val="windowText" lastClr="000000"/>
              </a:solidFill>
            </a:rPr>
            <a:t>사진 필수 첨부</a:t>
          </a:r>
          <a:endParaRPr lang="en-US" altLang="ko-KR" sz="900"/>
        </a:p>
      </xdr:txBody>
    </xdr:sp>
    <xdr:clientData/>
  </xdr:twoCellAnchor>
  <xdr:twoCellAnchor>
    <xdr:from>
      <xdr:col>24</xdr:col>
      <xdr:colOff>297655</xdr:colOff>
      <xdr:row>15</xdr:row>
      <xdr:rowOff>1643062</xdr:rowOff>
    </xdr:from>
    <xdr:to>
      <xdr:col>27</xdr:col>
      <xdr:colOff>416718</xdr:colOff>
      <xdr:row>15</xdr:row>
      <xdr:rowOff>2341325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12692061" y="6715125"/>
          <a:ext cx="2190751" cy="698263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367392</xdr:colOff>
      <xdr:row>0</xdr:row>
      <xdr:rowOff>122465</xdr:rowOff>
    </xdr:from>
    <xdr:to>
      <xdr:col>26</xdr:col>
      <xdr:colOff>123177</xdr:colOff>
      <xdr:row>14</xdr:row>
      <xdr:rowOff>553811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122465"/>
          <a:ext cx="6559356" cy="915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204107</xdr:colOff>
      <xdr:row>8</xdr:row>
      <xdr:rowOff>816428</xdr:rowOff>
    </xdr:from>
    <xdr:to>
      <xdr:col>16</xdr:col>
      <xdr:colOff>294254</xdr:colOff>
      <xdr:row>9</xdr:row>
      <xdr:rowOff>515371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7075714" y="4490357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16</xdr:col>
      <xdr:colOff>394604</xdr:colOff>
      <xdr:row>7</xdr:row>
      <xdr:rowOff>0</xdr:rowOff>
    </xdr:from>
    <xdr:to>
      <xdr:col>26</xdr:col>
      <xdr:colOff>122464</xdr:colOff>
      <xdr:row>12</xdr:row>
      <xdr:rowOff>54428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9307283" y="2081893"/>
          <a:ext cx="6531431" cy="5769428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22</xdr:col>
      <xdr:colOff>530678</xdr:colOff>
      <xdr:row>14</xdr:row>
      <xdr:rowOff>0</xdr:rowOff>
    </xdr:from>
    <xdr:to>
      <xdr:col>26</xdr:col>
      <xdr:colOff>142874</xdr:colOff>
      <xdr:row>14</xdr:row>
      <xdr:rowOff>552944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13525499" y="8722179"/>
          <a:ext cx="2333625" cy="5529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386194</xdr:colOff>
      <xdr:row>12</xdr:row>
      <xdr:rowOff>59625</xdr:rowOff>
    </xdr:from>
    <xdr:to>
      <xdr:col>26</xdr:col>
      <xdr:colOff>95251</xdr:colOff>
      <xdr:row>13</xdr:row>
      <xdr:rowOff>331520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9298873" y="7856518"/>
          <a:ext cx="6512628" cy="57125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340178</xdr:colOff>
      <xdr:row>0</xdr:row>
      <xdr:rowOff>136072</xdr:rowOff>
    </xdr:from>
    <xdr:to>
      <xdr:col>36</xdr:col>
      <xdr:colOff>417739</xdr:colOff>
      <xdr:row>10</xdr:row>
      <xdr:rowOff>1079047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428" y="136072"/>
          <a:ext cx="6881132" cy="642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462643</xdr:colOff>
      <xdr:row>5</xdr:row>
      <xdr:rowOff>27211</xdr:rowOff>
    </xdr:from>
    <xdr:to>
      <xdr:col>31</xdr:col>
      <xdr:colOff>178177</xdr:colOff>
      <xdr:row>10</xdr:row>
      <xdr:rowOff>408212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0" y="1564818"/>
          <a:ext cx="2436963" cy="4327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571500</xdr:colOff>
      <xdr:row>5</xdr:row>
      <xdr:rowOff>54429</xdr:rowOff>
    </xdr:from>
    <xdr:to>
      <xdr:col>35</xdr:col>
      <xdr:colOff>622331</xdr:colOff>
      <xdr:row>10</xdr:row>
      <xdr:rowOff>503464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9536" y="1592036"/>
          <a:ext cx="2772259" cy="439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40821</xdr:colOff>
      <xdr:row>2</xdr:row>
      <xdr:rowOff>95250</xdr:rowOff>
    </xdr:from>
    <xdr:to>
      <xdr:col>26</xdr:col>
      <xdr:colOff>122464</xdr:colOff>
      <xdr:row>7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314214" y="857250"/>
          <a:ext cx="5524500" cy="1224643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526262</xdr:colOff>
      <xdr:row>3</xdr:row>
      <xdr:rowOff>39530</xdr:rowOff>
    </xdr:from>
    <xdr:to>
      <xdr:col>23</xdr:col>
      <xdr:colOff>147681</xdr:colOff>
      <xdr:row>5</xdr:row>
      <xdr:rowOff>129947</xdr:rowOff>
    </xdr:to>
    <xdr:sp macro="" textlink="">
      <xdr:nvSpPr>
        <xdr:cNvPr id="20" name="TextBox 6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2160369" y="1032851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8"/>
  <sheetViews>
    <sheetView workbookViewId="0">
      <selection activeCell="C5" sqref="C5"/>
    </sheetView>
  </sheetViews>
  <sheetFormatPr defaultRowHeight="17"/>
  <cols>
    <col min="1" max="1" width="17" customWidth="1"/>
    <col min="2" max="2" width="10.58203125" customWidth="1"/>
    <col min="3" max="3" width="43.58203125" customWidth="1"/>
  </cols>
  <sheetData>
    <row r="1" spans="1:3" ht="33" customHeight="1">
      <c r="A1" s="122" t="s">
        <v>206</v>
      </c>
      <c r="B1" s="122"/>
      <c r="C1" s="122"/>
    </row>
    <row r="2" spans="1:3" ht="16.5" customHeight="1">
      <c r="A2" s="76"/>
    </row>
    <row r="3" spans="1:3" ht="27" customHeight="1" thickBot="1">
      <c r="A3" s="77" t="s">
        <v>208</v>
      </c>
    </row>
    <row r="4" spans="1:3" ht="31.5" customHeight="1">
      <c r="A4" s="88" t="s">
        <v>200</v>
      </c>
      <c r="B4" s="89" t="s">
        <v>192</v>
      </c>
      <c r="C4" s="90" t="s">
        <v>201</v>
      </c>
    </row>
    <row r="5" spans="1:3" ht="33.75" customHeight="1">
      <c r="A5" s="121" t="s">
        <v>204</v>
      </c>
      <c r="B5" s="87">
        <v>1</v>
      </c>
      <c r="C5" s="91" t="s">
        <v>193</v>
      </c>
    </row>
    <row r="6" spans="1:3" ht="33.75" customHeight="1">
      <c r="A6" s="121"/>
      <c r="B6" s="87">
        <v>2</v>
      </c>
      <c r="C6" s="91" t="s">
        <v>194</v>
      </c>
    </row>
    <row r="7" spans="1:3" ht="33.75" customHeight="1">
      <c r="A7" s="121"/>
      <c r="B7" s="87">
        <v>3</v>
      </c>
      <c r="C7" s="91" t="s">
        <v>203</v>
      </c>
    </row>
    <row r="8" spans="1:3" ht="33.75" customHeight="1">
      <c r="A8" s="121" t="s">
        <v>205</v>
      </c>
      <c r="B8" s="87">
        <v>4</v>
      </c>
      <c r="C8" s="91" t="s">
        <v>195</v>
      </c>
    </row>
    <row r="9" spans="1:3" ht="33.75" customHeight="1">
      <c r="A9" s="121"/>
      <c r="B9" s="87">
        <v>5</v>
      </c>
      <c r="C9" s="91" t="s">
        <v>196</v>
      </c>
    </row>
    <row r="10" spans="1:3" ht="33.75" customHeight="1">
      <c r="A10" s="121"/>
      <c r="B10" s="87">
        <v>6</v>
      </c>
      <c r="C10" s="91" t="s">
        <v>202</v>
      </c>
    </row>
    <row r="11" spans="1:3" ht="33.75" customHeight="1">
      <c r="A11" s="121"/>
      <c r="B11" s="87">
        <v>7</v>
      </c>
      <c r="C11" s="91" t="s">
        <v>197</v>
      </c>
    </row>
    <row r="12" spans="1:3" ht="33.75" customHeight="1">
      <c r="A12" s="121"/>
      <c r="B12" s="87">
        <v>8</v>
      </c>
      <c r="C12" s="91" t="s">
        <v>198</v>
      </c>
    </row>
    <row r="13" spans="1:3" ht="33.75" customHeight="1">
      <c r="A13" s="121"/>
      <c r="B13" s="87">
        <v>9</v>
      </c>
      <c r="C13" s="91" t="s">
        <v>224</v>
      </c>
    </row>
    <row r="14" spans="1:3" ht="53.25" customHeight="1" thickBot="1">
      <c r="A14" s="97" t="s">
        <v>227</v>
      </c>
      <c r="B14" s="101">
        <v>10</v>
      </c>
      <c r="C14" s="102" t="s">
        <v>199</v>
      </c>
    </row>
    <row r="16" spans="1:3" ht="27" customHeight="1">
      <c r="A16" s="79" t="s">
        <v>207</v>
      </c>
    </row>
    <row r="17" spans="1:1">
      <c r="A17" s="80" t="s">
        <v>209</v>
      </c>
    </row>
    <row r="18" spans="1:1" ht="17.5">
      <c r="A18" s="78"/>
    </row>
  </sheetData>
  <mergeCells count="3">
    <mergeCell ref="A5:A7"/>
    <mergeCell ref="A8:A13"/>
    <mergeCell ref="A1:C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8"/>
  <sheetViews>
    <sheetView view="pageBreakPreview" zoomScale="80" zoomScaleNormal="100" zoomScaleSheetLayoutView="80" workbookViewId="0">
      <selection activeCell="F13" sqref="F13:H13"/>
    </sheetView>
  </sheetViews>
  <sheetFormatPr defaultRowHeight="17"/>
  <cols>
    <col min="1" max="1" width="13.83203125" customWidth="1"/>
    <col min="2" max="2" width="14.25" style="3" customWidth="1"/>
    <col min="3" max="4" width="10.83203125" style="3" customWidth="1"/>
    <col min="5" max="5" width="11.58203125" style="3" customWidth="1"/>
    <col min="6" max="6" width="9.33203125" style="3" customWidth="1"/>
    <col min="7" max="7" width="8.25" customWidth="1"/>
    <col min="8" max="8" width="10.83203125" customWidth="1"/>
    <col min="9" max="9" width="9" customWidth="1"/>
    <col min="10" max="12" width="9" hidden="1" customWidth="1"/>
    <col min="13" max="14" width="9" style="3" hidden="1" customWidth="1"/>
    <col min="15" max="17" width="9" hidden="1" customWidth="1"/>
  </cols>
  <sheetData>
    <row r="1" spans="1:17">
      <c r="A1" s="25" t="s">
        <v>131</v>
      </c>
      <c r="B1" s="12"/>
      <c r="C1" s="12"/>
      <c r="D1" s="12"/>
      <c r="E1" s="12"/>
      <c r="F1" s="12"/>
      <c r="G1" s="13"/>
      <c r="H1" s="13"/>
    </row>
    <row r="2" spans="1:17" ht="43.5" customHeight="1" thickBot="1">
      <c r="A2" s="150" t="s">
        <v>100</v>
      </c>
      <c r="B2" s="150"/>
      <c r="C2" s="150"/>
      <c r="D2" s="150"/>
      <c r="E2" s="150"/>
      <c r="F2" s="150"/>
      <c r="G2" s="150"/>
      <c r="H2" s="150"/>
    </row>
    <row r="3" spans="1:17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7" ht="21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7" ht="21" customHeight="1">
      <c r="A5" s="31" t="s">
        <v>3</v>
      </c>
      <c r="B5" s="124" t="str">
        <f>VLOOKUP(K4,'0.기본정보입력(필수)'!A2:L3,4,0)</f>
        <v>캡스톤디자인</v>
      </c>
      <c r="C5" s="125"/>
      <c r="D5" s="126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  <c r="M5" s="3" t="s">
        <v>21</v>
      </c>
      <c r="N5" s="3" t="s">
        <v>34</v>
      </c>
    </row>
    <row r="6" spans="1:17" ht="21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/>
      <c r="G6" s="123"/>
      <c r="H6" s="140"/>
      <c r="N6" s="3" t="s">
        <v>35</v>
      </c>
    </row>
    <row r="7" spans="1:17" ht="21" customHeight="1">
      <c r="A7" s="31" t="s">
        <v>101</v>
      </c>
      <c r="B7" s="123"/>
      <c r="C7" s="123"/>
      <c r="D7" s="123"/>
      <c r="E7" s="29" t="s">
        <v>102</v>
      </c>
      <c r="F7" s="123"/>
      <c r="G7" s="123"/>
      <c r="H7" s="140"/>
    </row>
    <row r="8" spans="1:17" ht="21" customHeight="1">
      <c r="A8" s="73" t="s">
        <v>11</v>
      </c>
      <c r="B8" s="124" t="str">
        <f>VLOOKUP(K4,'0.기본정보입력(필수)'!A2:L3,9,0)</f>
        <v>전공트랙</v>
      </c>
      <c r="C8" s="125"/>
      <c r="D8" s="125"/>
      <c r="E8" s="74" t="s">
        <v>10</v>
      </c>
      <c r="F8" s="125" t="str">
        <f>VLOOKUP(K4,'0.기본정보입력(필수)'!A2:L3,10,0)</f>
        <v>소프트웨어형</v>
      </c>
      <c r="G8" s="125"/>
      <c r="H8" s="216"/>
      <c r="M8" s="65"/>
      <c r="N8" s="65"/>
    </row>
    <row r="9" spans="1:17" ht="57" customHeight="1">
      <c r="A9" s="41" t="s">
        <v>103</v>
      </c>
      <c r="B9" s="271" t="s">
        <v>104</v>
      </c>
      <c r="C9" s="272"/>
      <c r="D9" s="272"/>
      <c r="E9" s="272"/>
      <c r="F9" s="272"/>
      <c r="G9" s="272"/>
      <c r="H9" s="273"/>
    </row>
    <row r="10" spans="1:17" ht="24" customHeight="1">
      <c r="A10" s="270" t="s">
        <v>110</v>
      </c>
      <c r="B10" s="40" t="s">
        <v>105</v>
      </c>
      <c r="C10" s="256"/>
      <c r="D10" s="256"/>
      <c r="E10" s="30" t="s">
        <v>111</v>
      </c>
      <c r="F10" s="128"/>
      <c r="G10" s="128"/>
      <c r="H10" s="257"/>
      <c r="M10" s="3" t="s">
        <v>116</v>
      </c>
      <c r="N10" s="3">
        <v>1</v>
      </c>
      <c r="Q10" t="s">
        <v>180</v>
      </c>
    </row>
    <row r="11" spans="1:17" ht="24" customHeight="1">
      <c r="A11" s="270"/>
      <c r="B11" s="40" t="s">
        <v>106</v>
      </c>
      <c r="C11" s="256"/>
      <c r="D11" s="256"/>
      <c r="E11" s="30" t="s">
        <v>112</v>
      </c>
      <c r="F11" s="128"/>
      <c r="G11" s="128"/>
      <c r="H11" s="257"/>
      <c r="M11" s="3" t="s">
        <v>117</v>
      </c>
      <c r="N11" s="3">
        <v>2</v>
      </c>
      <c r="Q11" t="s">
        <v>181</v>
      </c>
    </row>
    <row r="12" spans="1:17" ht="24" customHeight="1">
      <c r="A12" s="270"/>
      <c r="B12" s="40" t="s">
        <v>107</v>
      </c>
      <c r="C12" s="256"/>
      <c r="D12" s="256"/>
      <c r="E12" s="30" t="s">
        <v>113</v>
      </c>
      <c r="F12" s="128"/>
      <c r="G12" s="128"/>
      <c r="H12" s="257"/>
      <c r="M12" s="3" t="s">
        <v>118</v>
      </c>
      <c r="N12" s="3">
        <v>3</v>
      </c>
    </row>
    <row r="13" spans="1:17" ht="24" customHeight="1">
      <c r="A13" s="270"/>
      <c r="B13" s="40" t="s">
        <v>108</v>
      </c>
      <c r="C13" s="256"/>
      <c r="D13" s="256"/>
      <c r="E13" s="30" t="s">
        <v>114</v>
      </c>
      <c r="F13" s="130"/>
      <c r="G13" s="131"/>
      <c r="H13" s="236"/>
      <c r="M13" s="3" t="s">
        <v>178</v>
      </c>
      <c r="N13" s="3">
        <v>4</v>
      </c>
    </row>
    <row r="14" spans="1:17" ht="24" customHeight="1">
      <c r="A14" s="270"/>
      <c r="B14" s="30" t="s">
        <v>109</v>
      </c>
      <c r="C14" s="256"/>
      <c r="D14" s="256"/>
      <c r="E14" s="30" t="s">
        <v>115</v>
      </c>
      <c r="F14" s="30"/>
      <c r="G14" s="128"/>
      <c r="H14" s="257"/>
      <c r="M14" s="3" t="s">
        <v>179</v>
      </c>
      <c r="N14" s="3">
        <v>5</v>
      </c>
    </row>
    <row r="15" spans="1:17" ht="39.75" customHeight="1">
      <c r="A15" s="258" t="s">
        <v>191</v>
      </c>
      <c r="B15" s="259"/>
      <c r="C15" s="259"/>
      <c r="D15" s="259"/>
      <c r="E15" s="259"/>
      <c r="F15" s="259"/>
      <c r="G15" s="259"/>
      <c r="H15" s="260"/>
      <c r="N15" s="3">
        <v>6</v>
      </c>
    </row>
    <row r="16" spans="1:17" ht="201" customHeight="1">
      <c r="A16" s="261" t="s">
        <v>119</v>
      </c>
      <c r="B16" s="262"/>
      <c r="C16" s="262"/>
      <c r="D16" s="262"/>
      <c r="E16" s="262"/>
      <c r="F16" s="262"/>
      <c r="G16" s="262"/>
      <c r="H16" s="263"/>
      <c r="N16" s="3">
        <v>7</v>
      </c>
    </row>
    <row r="17" spans="1:14" ht="119.25" customHeight="1">
      <c r="A17" s="267" t="s">
        <v>228</v>
      </c>
      <c r="B17" s="268"/>
      <c r="C17" s="268"/>
      <c r="D17" s="268"/>
      <c r="E17" s="268"/>
      <c r="F17" s="268"/>
      <c r="G17" s="268"/>
      <c r="H17" s="269"/>
      <c r="N17" s="3">
        <v>8</v>
      </c>
    </row>
    <row r="18" spans="1:14" ht="37.5" customHeight="1" thickBot="1">
      <c r="A18" s="264" t="s">
        <v>120</v>
      </c>
      <c r="B18" s="265"/>
      <c r="C18" s="265"/>
      <c r="D18" s="265"/>
      <c r="E18" s="265"/>
      <c r="F18" s="265"/>
      <c r="G18" s="265"/>
      <c r="H18" s="266"/>
    </row>
  </sheetData>
  <mergeCells count="28">
    <mergeCell ref="A2:H2"/>
    <mergeCell ref="B3:D3"/>
    <mergeCell ref="F3:H3"/>
    <mergeCell ref="B4:D4"/>
    <mergeCell ref="F4:H4"/>
    <mergeCell ref="B5:D5"/>
    <mergeCell ref="B9:H9"/>
    <mergeCell ref="C10:D10"/>
    <mergeCell ref="C11:D11"/>
    <mergeCell ref="C12:D12"/>
    <mergeCell ref="B8:D8"/>
    <mergeCell ref="F8:H8"/>
    <mergeCell ref="B6:D6"/>
    <mergeCell ref="F6:H6"/>
    <mergeCell ref="B7:D7"/>
    <mergeCell ref="F7:H7"/>
    <mergeCell ref="C14:D14"/>
    <mergeCell ref="F10:H10"/>
    <mergeCell ref="A15:H15"/>
    <mergeCell ref="A16:H16"/>
    <mergeCell ref="A18:H18"/>
    <mergeCell ref="F11:H11"/>
    <mergeCell ref="F12:H12"/>
    <mergeCell ref="F13:H13"/>
    <mergeCell ref="G14:H14"/>
    <mergeCell ref="C13:D13"/>
    <mergeCell ref="A17:H17"/>
    <mergeCell ref="A10:A14"/>
  </mergeCells>
  <phoneticPr fontId="1" type="noConversion"/>
  <dataValidations count="3">
    <dataValidation type="list" allowBlank="1" showInputMessage="1" showErrorMessage="1" sqref="F14" xr:uid="{00000000-0002-0000-0900-000000000000}">
      <formula1>$M$10:$M$14</formula1>
    </dataValidation>
    <dataValidation type="list" allowBlank="1" showInputMessage="1" showErrorMessage="1" sqref="G14:H14" xr:uid="{00000000-0002-0000-0900-000001000000}">
      <formula1>$N$10:$N$17</formula1>
    </dataValidation>
    <dataValidation type="list" allowBlank="1" showInputMessage="1" showErrorMessage="1" sqref="F13:H13" xr:uid="{00000000-0002-0000-0900-000002000000}">
      <formula1>$Q$10:$Q$11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8" r:id="rId4" name="Check Box 22">
              <controlPr defaultSize="0" autoFill="0" autoLine="0" autoPict="0">
                <anchor moveWithCells="1">
                  <from>
                    <xdr:col>4</xdr:col>
                    <xdr:colOff>647700</xdr:colOff>
                    <xdr:row>16</xdr:row>
                    <xdr:rowOff>1117600</xdr:rowOff>
                  </from>
                  <to>
                    <xdr:col>5</xdr:col>
                    <xdr:colOff>552450</xdr:colOff>
                    <xdr:row>16</xdr:row>
                    <xdr:rowOff>1365250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5" name="Check Box 23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1104900</xdr:rowOff>
                  </from>
                  <to>
                    <xdr:col>8</xdr:col>
                    <xdr:colOff>38100</xdr:colOff>
                    <xdr:row>16</xdr:row>
                    <xdr:rowOff>1352550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1"/>
  <sheetViews>
    <sheetView view="pageBreakPreview" zoomScale="80" zoomScaleNormal="100" zoomScaleSheetLayoutView="80" workbookViewId="0">
      <selection activeCell="N18" sqref="N18"/>
    </sheetView>
  </sheetViews>
  <sheetFormatPr defaultRowHeight="16"/>
  <cols>
    <col min="1" max="1" width="18.08203125" style="43" customWidth="1"/>
    <col min="2" max="2" width="8" style="43" customWidth="1"/>
    <col min="3" max="3" width="3" style="43" customWidth="1"/>
    <col min="4" max="5" width="8.33203125" style="43" customWidth="1"/>
    <col min="6" max="6" width="6.5" style="43" customWidth="1"/>
    <col min="7" max="7" width="3.58203125" style="43" customWidth="1"/>
    <col min="8" max="8" width="7.33203125" style="43" customWidth="1"/>
    <col min="9" max="9" width="4.58203125" style="43" customWidth="1"/>
    <col min="10" max="10" width="13.83203125" style="43" customWidth="1"/>
    <col min="11" max="256" width="9" style="43"/>
    <col min="257" max="257" width="20.25" style="43" customWidth="1"/>
    <col min="258" max="258" width="8" style="43" customWidth="1"/>
    <col min="259" max="259" width="3" style="43" customWidth="1"/>
    <col min="260" max="260" width="6.08203125" style="43" customWidth="1"/>
    <col min="261" max="261" width="8.33203125" style="43" customWidth="1"/>
    <col min="262" max="262" width="6.5" style="43" customWidth="1"/>
    <col min="263" max="263" width="3.58203125" style="43" customWidth="1"/>
    <col min="264" max="264" width="9.58203125" style="43" customWidth="1"/>
    <col min="265" max="265" width="4.58203125" style="43" customWidth="1"/>
    <col min="266" max="266" width="13.83203125" style="43" customWidth="1"/>
    <col min="267" max="512" width="9" style="43"/>
    <col min="513" max="513" width="20.25" style="43" customWidth="1"/>
    <col min="514" max="514" width="8" style="43" customWidth="1"/>
    <col min="515" max="515" width="3" style="43" customWidth="1"/>
    <col min="516" max="516" width="6.08203125" style="43" customWidth="1"/>
    <col min="517" max="517" width="8.33203125" style="43" customWidth="1"/>
    <col min="518" max="518" width="6.5" style="43" customWidth="1"/>
    <col min="519" max="519" width="3.58203125" style="43" customWidth="1"/>
    <col min="520" max="520" width="9.58203125" style="43" customWidth="1"/>
    <col min="521" max="521" width="4.58203125" style="43" customWidth="1"/>
    <col min="522" max="522" width="13.83203125" style="43" customWidth="1"/>
    <col min="523" max="768" width="9" style="43"/>
    <col min="769" max="769" width="20.25" style="43" customWidth="1"/>
    <col min="770" max="770" width="8" style="43" customWidth="1"/>
    <col min="771" max="771" width="3" style="43" customWidth="1"/>
    <col min="772" max="772" width="6.08203125" style="43" customWidth="1"/>
    <col min="773" max="773" width="8.33203125" style="43" customWidth="1"/>
    <col min="774" max="774" width="6.5" style="43" customWidth="1"/>
    <col min="775" max="775" width="3.58203125" style="43" customWidth="1"/>
    <col min="776" max="776" width="9.58203125" style="43" customWidth="1"/>
    <col min="777" max="777" width="4.58203125" style="43" customWidth="1"/>
    <col min="778" max="778" width="13.83203125" style="43" customWidth="1"/>
    <col min="779" max="1024" width="9" style="43"/>
    <col min="1025" max="1025" width="20.25" style="43" customWidth="1"/>
    <col min="1026" max="1026" width="8" style="43" customWidth="1"/>
    <col min="1027" max="1027" width="3" style="43" customWidth="1"/>
    <col min="1028" max="1028" width="6.08203125" style="43" customWidth="1"/>
    <col min="1029" max="1029" width="8.33203125" style="43" customWidth="1"/>
    <col min="1030" max="1030" width="6.5" style="43" customWidth="1"/>
    <col min="1031" max="1031" width="3.58203125" style="43" customWidth="1"/>
    <col min="1032" max="1032" width="9.58203125" style="43" customWidth="1"/>
    <col min="1033" max="1033" width="4.58203125" style="43" customWidth="1"/>
    <col min="1034" max="1034" width="13.83203125" style="43" customWidth="1"/>
    <col min="1035" max="1280" width="9" style="43"/>
    <col min="1281" max="1281" width="20.25" style="43" customWidth="1"/>
    <col min="1282" max="1282" width="8" style="43" customWidth="1"/>
    <col min="1283" max="1283" width="3" style="43" customWidth="1"/>
    <col min="1284" max="1284" width="6.08203125" style="43" customWidth="1"/>
    <col min="1285" max="1285" width="8.33203125" style="43" customWidth="1"/>
    <col min="1286" max="1286" width="6.5" style="43" customWidth="1"/>
    <col min="1287" max="1287" width="3.58203125" style="43" customWidth="1"/>
    <col min="1288" max="1288" width="9.58203125" style="43" customWidth="1"/>
    <col min="1289" max="1289" width="4.58203125" style="43" customWidth="1"/>
    <col min="1290" max="1290" width="13.83203125" style="43" customWidth="1"/>
    <col min="1291" max="1536" width="9" style="43"/>
    <col min="1537" max="1537" width="20.25" style="43" customWidth="1"/>
    <col min="1538" max="1538" width="8" style="43" customWidth="1"/>
    <col min="1539" max="1539" width="3" style="43" customWidth="1"/>
    <col min="1540" max="1540" width="6.08203125" style="43" customWidth="1"/>
    <col min="1541" max="1541" width="8.33203125" style="43" customWidth="1"/>
    <col min="1542" max="1542" width="6.5" style="43" customWidth="1"/>
    <col min="1543" max="1543" width="3.58203125" style="43" customWidth="1"/>
    <col min="1544" max="1544" width="9.58203125" style="43" customWidth="1"/>
    <col min="1545" max="1545" width="4.58203125" style="43" customWidth="1"/>
    <col min="1546" max="1546" width="13.83203125" style="43" customWidth="1"/>
    <col min="1547" max="1792" width="9" style="43"/>
    <col min="1793" max="1793" width="20.25" style="43" customWidth="1"/>
    <col min="1794" max="1794" width="8" style="43" customWidth="1"/>
    <col min="1795" max="1795" width="3" style="43" customWidth="1"/>
    <col min="1796" max="1796" width="6.08203125" style="43" customWidth="1"/>
    <col min="1797" max="1797" width="8.33203125" style="43" customWidth="1"/>
    <col min="1798" max="1798" width="6.5" style="43" customWidth="1"/>
    <col min="1799" max="1799" width="3.58203125" style="43" customWidth="1"/>
    <col min="1800" max="1800" width="9.58203125" style="43" customWidth="1"/>
    <col min="1801" max="1801" width="4.58203125" style="43" customWidth="1"/>
    <col min="1802" max="1802" width="13.83203125" style="43" customWidth="1"/>
    <col min="1803" max="2048" width="9" style="43"/>
    <col min="2049" max="2049" width="20.25" style="43" customWidth="1"/>
    <col min="2050" max="2050" width="8" style="43" customWidth="1"/>
    <col min="2051" max="2051" width="3" style="43" customWidth="1"/>
    <col min="2052" max="2052" width="6.08203125" style="43" customWidth="1"/>
    <col min="2053" max="2053" width="8.33203125" style="43" customWidth="1"/>
    <col min="2054" max="2054" width="6.5" style="43" customWidth="1"/>
    <col min="2055" max="2055" width="3.58203125" style="43" customWidth="1"/>
    <col min="2056" max="2056" width="9.58203125" style="43" customWidth="1"/>
    <col min="2057" max="2057" width="4.58203125" style="43" customWidth="1"/>
    <col min="2058" max="2058" width="13.83203125" style="43" customWidth="1"/>
    <col min="2059" max="2304" width="9" style="43"/>
    <col min="2305" max="2305" width="20.25" style="43" customWidth="1"/>
    <col min="2306" max="2306" width="8" style="43" customWidth="1"/>
    <col min="2307" max="2307" width="3" style="43" customWidth="1"/>
    <col min="2308" max="2308" width="6.08203125" style="43" customWidth="1"/>
    <col min="2309" max="2309" width="8.33203125" style="43" customWidth="1"/>
    <col min="2310" max="2310" width="6.5" style="43" customWidth="1"/>
    <col min="2311" max="2311" width="3.58203125" style="43" customWidth="1"/>
    <col min="2312" max="2312" width="9.58203125" style="43" customWidth="1"/>
    <col min="2313" max="2313" width="4.58203125" style="43" customWidth="1"/>
    <col min="2314" max="2314" width="13.83203125" style="43" customWidth="1"/>
    <col min="2315" max="2560" width="9" style="43"/>
    <col min="2561" max="2561" width="20.25" style="43" customWidth="1"/>
    <col min="2562" max="2562" width="8" style="43" customWidth="1"/>
    <col min="2563" max="2563" width="3" style="43" customWidth="1"/>
    <col min="2564" max="2564" width="6.08203125" style="43" customWidth="1"/>
    <col min="2565" max="2565" width="8.33203125" style="43" customWidth="1"/>
    <col min="2566" max="2566" width="6.5" style="43" customWidth="1"/>
    <col min="2567" max="2567" width="3.58203125" style="43" customWidth="1"/>
    <col min="2568" max="2568" width="9.58203125" style="43" customWidth="1"/>
    <col min="2569" max="2569" width="4.58203125" style="43" customWidth="1"/>
    <col min="2570" max="2570" width="13.83203125" style="43" customWidth="1"/>
    <col min="2571" max="2816" width="9" style="43"/>
    <col min="2817" max="2817" width="20.25" style="43" customWidth="1"/>
    <col min="2818" max="2818" width="8" style="43" customWidth="1"/>
    <col min="2819" max="2819" width="3" style="43" customWidth="1"/>
    <col min="2820" max="2820" width="6.08203125" style="43" customWidth="1"/>
    <col min="2821" max="2821" width="8.33203125" style="43" customWidth="1"/>
    <col min="2822" max="2822" width="6.5" style="43" customWidth="1"/>
    <col min="2823" max="2823" width="3.58203125" style="43" customWidth="1"/>
    <col min="2824" max="2824" width="9.58203125" style="43" customWidth="1"/>
    <col min="2825" max="2825" width="4.58203125" style="43" customWidth="1"/>
    <col min="2826" max="2826" width="13.83203125" style="43" customWidth="1"/>
    <col min="2827" max="3072" width="9" style="43"/>
    <col min="3073" max="3073" width="20.25" style="43" customWidth="1"/>
    <col min="3074" max="3074" width="8" style="43" customWidth="1"/>
    <col min="3075" max="3075" width="3" style="43" customWidth="1"/>
    <col min="3076" max="3076" width="6.08203125" style="43" customWidth="1"/>
    <col min="3077" max="3077" width="8.33203125" style="43" customWidth="1"/>
    <col min="3078" max="3078" width="6.5" style="43" customWidth="1"/>
    <col min="3079" max="3079" width="3.58203125" style="43" customWidth="1"/>
    <col min="3080" max="3080" width="9.58203125" style="43" customWidth="1"/>
    <col min="3081" max="3081" width="4.58203125" style="43" customWidth="1"/>
    <col min="3082" max="3082" width="13.83203125" style="43" customWidth="1"/>
    <col min="3083" max="3328" width="9" style="43"/>
    <col min="3329" max="3329" width="20.25" style="43" customWidth="1"/>
    <col min="3330" max="3330" width="8" style="43" customWidth="1"/>
    <col min="3331" max="3331" width="3" style="43" customWidth="1"/>
    <col min="3332" max="3332" width="6.08203125" style="43" customWidth="1"/>
    <col min="3333" max="3333" width="8.33203125" style="43" customWidth="1"/>
    <col min="3334" max="3334" width="6.5" style="43" customWidth="1"/>
    <col min="3335" max="3335" width="3.58203125" style="43" customWidth="1"/>
    <col min="3336" max="3336" width="9.58203125" style="43" customWidth="1"/>
    <col min="3337" max="3337" width="4.58203125" style="43" customWidth="1"/>
    <col min="3338" max="3338" width="13.83203125" style="43" customWidth="1"/>
    <col min="3339" max="3584" width="9" style="43"/>
    <col min="3585" max="3585" width="20.25" style="43" customWidth="1"/>
    <col min="3586" max="3586" width="8" style="43" customWidth="1"/>
    <col min="3587" max="3587" width="3" style="43" customWidth="1"/>
    <col min="3588" max="3588" width="6.08203125" style="43" customWidth="1"/>
    <col min="3589" max="3589" width="8.33203125" style="43" customWidth="1"/>
    <col min="3590" max="3590" width="6.5" style="43" customWidth="1"/>
    <col min="3591" max="3591" width="3.58203125" style="43" customWidth="1"/>
    <col min="3592" max="3592" width="9.58203125" style="43" customWidth="1"/>
    <col min="3593" max="3593" width="4.58203125" style="43" customWidth="1"/>
    <col min="3594" max="3594" width="13.83203125" style="43" customWidth="1"/>
    <col min="3595" max="3840" width="9" style="43"/>
    <col min="3841" max="3841" width="20.25" style="43" customWidth="1"/>
    <col min="3842" max="3842" width="8" style="43" customWidth="1"/>
    <col min="3843" max="3843" width="3" style="43" customWidth="1"/>
    <col min="3844" max="3844" width="6.08203125" style="43" customWidth="1"/>
    <col min="3845" max="3845" width="8.33203125" style="43" customWidth="1"/>
    <col min="3846" max="3846" width="6.5" style="43" customWidth="1"/>
    <col min="3847" max="3847" width="3.58203125" style="43" customWidth="1"/>
    <col min="3848" max="3848" width="9.58203125" style="43" customWidth="1"/>
    <col min="3849" max="3849" width="4.58203125" style="43" customWidth="1"/>
    <col min="3850" max="3850" width="13.83203125" style="43" customWidth="1"/>
    <col min="3851" max="4096" width="9" style="43"/>
    <col min="4097" max="4097" width="20.25" style="43" customWidth="1"/>
    <col min="4098" max="4098" width="8" style="43" customWidth="1"/>
    <col min="4099" max="4099" width="3" style="43" customWidth="1"/>
    <col min="4100" max="4100" width="6.08203125" style="43" customWidth="1"/>
    <col min="4101" max="4101" width="8.33203125" style="43" customWidth="1"/>
    <col min="4102" max="4102" width="6.5" style="43" customWidth="1"/>
    <col min="4103" max="4103" width="3.58203125" style="43" customWidth="1"/>
    <col min="4104" max="4104" width="9.58203125" style="43" customWidth="1"/>
    <col min="4105" max="4105" width="4.58203125" style="43" customWidth="1"/>
    <col min="4106" max="4106" width="13.83203125" style="43" customWidth="1"/>
    <col min="4107" max="4352" width="9" style="43"/>
    <col min="4353" max="4353" width="20.25" style="43" customWidth="1"/>
    <col min="4354" max="4354" width="8" style="43" customWidth="1"/>
    <col min="4355" max="4355" width="3" style="43" customWidth="1"/>
    <col min="4356" max="4356" width="6.08203125" style="43" customWidth="1"/>
    <col min="4357" max="4357" width="8.33203125" style="43" customWidth="1"/>
    <col min="4358" max="4358" width="6.5" style="43" customWidth="1"/>
    <col min="4359" max="4359" width="3.58203125" style="43" customWidth="1"/>
    <col min="4360" max="4360" width="9.58203125" style="43" customWidth="1"/>
    <col min="4361" max="4361" width="4.58203125" style="43" customWidth="1"/>
    <col min="4362" max="4362" width="13.83203125" style="43" customWidth="1"/>
    <col min="4363" max="4608" width="9" style="43"/>
    <col min="4609" max="4609" width="20.25" style="43" customWidth="1"/>
    <col min="4610" max="4610" width="8" style="43" customWidth="1"/>
    <col min="4611" max="4611" width="3" style="43" customWidth="1"/>
    <col min="4612" max="4612" width="6.08203125" style="43" customWidth="1"/>
    <col min="4613" max="4613" width="8.33203125" style="43" customWidth="1"/>
    <col min="4614" max="4614" width="6.5" style="43" customWidth="1"/>
    <col min="4615" max="4615" width="3.58203125" style="43" customWidth="1"/>
    <col min="4616" max="4616" width="9.58203125" style="43" customWidth="1"/>
    <col min="4617" max="4617" width="4.58203125" style="43" customWidth="1"/>
    <col min="4618" max="4618" width="13.83203125" style="43" customWidth="1"/>
    <col min="4619" max="4864" width="9" style="43"/>
    <col min="4865" max="4865" width="20.25" style="43" customWidth="1"/>
    <col min="4866" max="4866" width="8" style="43" customWidth="1"/>
    <col min="4867" max="4867" width="3" style="43" customWidth="1"/>
    <col min="4868" max="4868" width="6.08203125" style="43" customWidth="1"/>
    <col min="4869" max="4869" width="8.33203125" style="43" customWidth="1"/>
    <col min="4870" max="4870" width="6.5" style="43" customWidth="1"/>
    <col min="4871" max="4871" width="3.58203125" style="43" customWidth="1"/>
    <col min="4872" max="4872" width="9.58203125" style="43" customWidth="1"/>
    <col min="4873" max="4873" width="4.58203125" style="43" customWidth="1"/>
    <col min="4874" max="4874" width="13.83203125" style="43" customWidth="1"/>
    <col min="4875" max="5120" width="9" style="43"/>
    <col min="5121" max="5121" width="20.25" style="43" customWidth="1"/>
    <col min="5122" max="5122" width="8" style="43" customWidth="1"/>
    <col min="5123" max="5123" width="3" style="43" customWidth="1"/>
    <col min="5124" max="5124" width="6.08203125" style="43" customWidth="1"/>
    <col min="5125" max="5125" width="8.33203125" style="43" customWidth="1"/>
    <col min="5126" max="5126" width="6.5" style="43" customWidth="1"/>
    <col min="5127" max="5127" width="3.58203125" style="43" customWidth="1"/>
    <col min="5128" max="5128" width="9.58203125" style="43" customWidth="1"/>
    <col min="5129" max="5129" width="4.58203125" style="43" customWidth="1"/>
    <col min="5130" max="5130" width="13.83203125" style="43" customWidth="1"/>
    <col min="5131" max="5376" width="9" style="43"/>
    <col min="5377" max="5377" width="20.25" style="43" customWidth="1"/>
    <col min="5378" max="5378" width="8" style="43" customWidth="1"/>
    <col min="5379" max="5379" width="3" style="43" customWidth="1"/>
    <col min="5380" max="5380" width="6.08203125" style="43" customWidth="1"/>
    <col min="5381" max="5381" width="8.33203125" style="43" customWidth="1"/>
    <col min="5382" max="5382" width="6.5" style="43" customWidth="1"/>
    <col min="5383" max="5383" width="3.58203125" style="43" customWidth="1"/>
    <col min="5384" max="5384" width="9.58203125" style="43" customWidth="1"/>
    <col min="5385" max="5385" width="4.58203125" style="43" customWidth="1"/>
    <col min="5386" max="5386" width="13.83203125" style="43" customWidth="1"/>
    <col min="5387" max="5632" width="9" style="43"/>
    <col min="5633" max="5633" width="20.25" style="43" customWidth="1"/>
    <col min="5634" max="5634" width="8" style="43" customWidth="1"/>
    <col min="5635" max="5635" width="3" style="43" customWidth="1"/>
    <col min="5636" max="5636" width="6.08203125" style="43" customWidth="1"/>
    <col min="5637" max="5637" width="8.33203125" style="43" customWidth="1"/>
    <col min="5638" max="5638" width="6.5" style="43" customWidth="1"/>
    <col min="5639" max="5639" width="3.58203125" style="43" customWidth="1"/>
    <col min="5640" max="5640" width="9.58203125" style="43" customWidth="1"/>
    <col min="5641" max="5641" width="4.58203125" style="43" customWidth="1"/>
    <col min="5642" max="5642" width="13.83203125" style="43" customWidth="1"/>
    <col min="5643" max="5888" width="9" style="43"/>
    <col min="5889" max="5889" width="20.25" style="43" customWidth="1"/>
    <col min="5890" max="5890" width="8" style="43" customWidth="1"/>
    <col min="5891" max="5891" width="3" style="43" customWidth="1"/>
    <col min="5892" max="5892" width="6.08203125" style="43" customWidth="1"/>
    <col min="5893" max="5893" width="8.33203125" style="43" customWidth="1"/>
    <col min="5894" max="5894" width="6.5" style="43" customWidth="1"/>
    <col min="5895" max="5895" width="3.58203125" style="43" customWidth="1"/>
    <col min="5896" max="5896" width="9.58203125" style="43" customWidth="1"/>
    <col min="5897" max="5897" width="4.58203125" style="43" customWidth="1"/>
    <col min="5898" max="5898" width="13.83203125" style="43" customWidth="1"/>
    <col min="5899" max="6144" width="9" style="43"/>
    <col min="6145" max="6145" width="20.25" style="43" customWidth="1"/>
    <col min="6146" max="6146" width="8" style="43" customWidth="1"/>
    <col min="6147" max="6147" width="3" style="43" customWidth="1"/>
    <col min="6148" max="6148" width="6.08203125" style="43" customWidth="1"/>
    <col min="6149" max="6149" width="8.33203125" style="43" customWidth="1"/>
    <col min="6150" max="6150" width="6.5" style="43" customWidth="1"/>
    <col min="6151" max="6151" width="3.58203125" style="43" customWidth="1"/>
    <col min="6152" max="6152" width="9.58203125" style="43" customWidth="1"/>
    <col min="6153" max="6153" width="4.58203125" style="43" customWidth="1"/>
    <col min="6154" max="6154" width="13.83203125" style="43" customWidth="1"/>
    <col min="6155" max="6400" width="9" style="43"/>
    <col min="6401" max="6401" width="20.25" style="43" customWidth="1"/>
    <col min="6402" max="6402" width="8" style="43" customWidth="1"/>
    <col min="6403" max="6403" width="3" style="43" customWidth="1"/>
    <col min="6404" max="6404" width="6.08203125" style="43" customWidth="1"/>
    <col min="6405" max="6405" width="8.33203125" style="43" customWidth="1"/>
    <col min="6406" max="6406" width="6.5" style="43" customWidth="1"/>
    <col min="6407" max="6407" width="3.58203125" style="43" customWidth="1"/>
    <col min="6408" max="6408" width="9.58203125" style="43" customWidth="1"/>
    <col min="6409" max="6409" width="4.58203125" style="43" customWidth="1"/>
    <col min="6410" max="6410" width="13.83203125" style="43" customWidth="1"/>
    <col min="6411" max="6656" width="9" style="43"/>
    <col min="6657" max="6657" width="20.25" style="43" customWidth="1"/>
    <col min="6658" max="6658" width="8" style="43" customWidth="1"/>
    <col min="6659" max="6659" width="3" style="43" customWidth="1"/>
    <col min="6660" max="6660" width="6.08203125" style="43" customWidth="1"/>
    <col min="6661" max="6661" width="8.33203125" style="43" customWidth="1"/>
    <col min="6662" max="6662" width="6.5" style="43" customWidth="1"/>
    <col min="6663" max="6663" width="3.58203125" style="43" customWidth="1"/>
    <col min="6664" max="6664" width="9.58203125" style="43" customWidth="1"/>
    <col min="6665" max="6665" width="4.58203125" style="43" customWidth="1"/>
    <col min="6666" max="6666" width="13.83203125" style="43" customWidth="1"/>
    <col min="6667" max="6912" width="9" style="43"/>
    <col min="6913" max="6913" width="20.25" style="43" customWidth="1"/>
    <col min="6914" max="6914" width="8" style="43" customWidth="1"/>
    <col min="6915" max="6915" width="3" style="43" customWidth="1"/>
    <col min="6916" max="6916" width="6.08203125" style="43" customWidth="1"/>
    <col min="6917" max="6917" width="8.33203125" style="43" customWidth="1"/>
    <col min="6918" max="6918" width="6.5" style="43" customWidth="1"/>
    <col min="6919" max="6919" width="3.58203125" style="43" customWidth="1"/>
    <col min="6920" max="6920" width="9.58203125" style="43" customWidth="1"/>
    <col min="6921" max="6921" width="4.58203125" style="43" customWidth="1"/>
    <col min="6922" max="6922" width="13.83203125" style="43" customWidth="1"/>
    <col min="6923" max="7168" width="9" style="43"/>
    <col min="7169" max="7169" width="20.25" style="43" customWidth="1"/>
    <col min="7170" max="7170" width="8" style="43" customWidth="1"/>
    <col min="7171" max="7171" width="3" style="43" customWidth="1"/>
    <col min="7172" max="7172" width="6.08203125" style="43" customWidth="1"/>
    <col min="7173" max="7173" width="8.33203125" style="43" customWidth="1"/>
    <col min="7174" max="7174" width="6.5" style="43" customWidth="1"/>
    <col min="7175" max="7175" width="3.58203125" style="43" customWidth="1"/>
    <col min="7176" max="7176" width="9.58203125" style="43" customWidth="1"/>
    <col min="7177" max="7177" width="4.58203125" style="43" customWidth="1"/>
    <col min="7178" max="7178" width="13.83203125" style="43" customWidth="1"/>
    <col min="7179" max="7424" width="9" style="43"/>
    <col min="7425" max="7425" width="20.25" style="43" customWidth="1"/>
    <col min="7426" max="7426" width="8" style="43" customWidth="1"/>
    <col min="7427" max="7427" width="3" style="43" customWidth="1"/>
    <col min="7428" max="7428" width="6.08203125" style="43" customWidth="1"/>
    <col min="7429" max="7429" width="8.33203125" style="43" customWidth="1"/>
    <col min="7430" max="7430" width="6.5" style="43" customWidth="1"/>
    <col min="7431" max="7431" width="3.58203125" style="43" customWidth="1"/>
    <col min="7432" max="7432" width="9.58203125" style="43" customWidth="1"/>
    <col min="7433" max="7433" width="4.58203125" style="43" customWidth="1"/>
    <col min="7434" max="7434" width="13.83203125" style="43" customWidth="1"/>
    <col min="7435" max="7680" width="9" style="43"/>
    <col min="7681" max="7681" width="20.25" style="43" customWidth="1"/>
    <col min="7682" max="7682" width="8" style="43" customWidth="1"/>
    <col min="7683" max="7683" width="3" style="43" customWidth="1"/>
    <col min="7684" max="7684" width="6.08203125" style="43" customWidth="1"/>
    <col min="7685" max="7685" width="8.33203125" style="43" customWidth="1"/>
    <col min="7686" max="7686" width="6.5" style="43" customWidth="1"/>
    <col min="7687" max="7687" width="3.58203125" style="43" customWidth="1"/>
    <col min="7688" max="7688" width="9.58203125" style="43" customWidth="1"/>
    <col min="7689" max="7689" width="4.58203125" style="43" customWidth="1"/>
    <col min="7690" max="7690" width="13.83203125" style="43" customWidth="1"/>
    <col min="7691" max="7936" width="9" style="43"/>
    <col min="7937" max="7937" width="20.25" style="43" customWidth="1"/>
    <col min="7938" max="7938" width="8" style="43" customWidth="1"/>
    <col min="7939" max="7939" width="3" style="43" customWidth="1"/>
    <col min="7940" max="7940" width="6.08203125" style="43" customWidth="1"/>
    <col min="7941" max="7941" width="8.33203125" style="43" customWidth="1"/>
    <col min="7942" max="7942" width="6.5" style="43" customWidth="1"/>
    <col min="7943" max="7943" width="3.58203125" style="43" customWidth="1"/>
    <col min="7944" max="7944" width="9.58203125" style="43" customWidth="1"/>
    <col min="7945" max="7945" width="4.58203125" style="43" customWidth="1"/>
    <col min="7946" max="7946" width="13.83203125" style="43" customWidth="1"/>
    <col min="7947" max="8192" width="9" style="43"/>
    <col min="8193" max="8193" width="20.25" style="43" customWidth="1"/>
    <col min="8194" max="8194" width="8" style="43" customWidth="1"/>
    <col min="8195" max="8195" width="3" style="43" customWidth="1"/>
    <col min="8196" max="8196" width="6.08203125" style="43" customWidth="1"/>
    <col min="8197" max="8197" width="8.33203125" style="43" customWidth="1"/>
    <col min="8198" max="8198" width="6.5" style="43" customWidth="1"/>
    <col min="8199" max="8199" width="3.58203125" style="43" customWidth="1"/>
    <col min="8200" max="8200" width="9.58203125" style="43" customWidth="1"/>
    <col min="8201" max="8201" width="4.58203125" style="43" customWidth="1"/>
    <col min="8202" max="8202" width="13.83203125" style="43" customWidth="1"/>
    <col min="8203" max="8448" width="9" style="43"/>
    <col min="8449" max="8449" width="20.25" style="43" customWidth="1"/>
    <col min="8450" max="8450" width="8" style="43" customWidth="1"/>
    <col min="8451" max="8451" width="3" style="43" customWidth="1"/>
    <col min="8452" max="8452" width="6.08203125" style="43" customWidth="1"/>
    <col min="8453" max="8453" width="8.33203125" style="43" customWidth="1"/>
    <col min="8454" max="8454" width="6.5" style="43" customWidth="1"/>
    <col min="8455" max="8455" width="3.58203125" style="43" customWidth="1"/>
    <col min="8456" max="8456" width="9.58203125" style="43" customWidth="1"/>
    <col min="8457" max="8457" width="4.58203125" style="43" customWidth="1"/>
    <col min="8458" max="8458" width="13.83203125" style="43" customWidth="1"/>
    <col min="8459" max="8704" width="9" style="43"/>
    <col min="8705" max="8705" width="20.25" style="43" customWidth="1"/>
    <col min="8706" max="8706" width="8" style="43" customWidth="1"/>
    <col min="8707" max="8707" width="3" style="43" customWidth="1"/>
    <col min="8708" max="8708" width="6.08203125" style="43" customWidth="1"/>
    <col min="8709" max="8709" width="8.33203125" style="43" customWidth="1"/>
    <col min="8710" max="8710" width="6.5" style="43" customWidth="1"/>
    <col min="8711" max="8711" width="3.58203125" style="43" customWidth="1"/>
    <col min="8712" max="8712" width="9.58203125" style="43" customWidth="1"/>
    <col min="8713" max="8713" width="4.58203125" style="43" customWidth="1"/>
    <col min="8714" max="8714" width="13.83203125" style="43" customWidth="1"/>
    <col min="8715" max="8960" width="9" style="43"/>
    <col min="8961" max="8961" width="20.25" style="43" customWidth="1"/>
    <col min="8962" max="8962" width="8" style="43" customWidth="1"/>
    <col min="8963" max="8963" width="3" style="43" customWidth="1"/>
    <col min="8964" max="8964" width="6.08203125" style="43" customWidth="1"/>
    <col min="8965" max="8965" width="8.33203125" style="43" customWidth="1"/>
    <col min="8966" max="8966" width="6.5" style="43" customWidth="1"/>
    <col min="8967" max="8967" width="3.58203125" style="43" customWidth="1"/>
    <col min="8968" max="8968" width="9.58203125" style="43" customWidth="1"/>
    <col min="8969" max="8969" width="4.58203125" style="43" customWidth="1"/>
    <col min="8970" max="8970" width="13.83203125" style="43" customWidth="1"/>
    <col min="8971" max="9216" width="9" style="43"/>
    <col min="9217" max="9217" width="20.25" style="43" customWidth="1"/>
    <col min="9218" max="9218" width="8" style="43" customWidth="1"/>
    <col min="9219" max="9219" width="3" style="43" customWidth="1"/>
    <col min="9220" max="9220" width="6.08203125" style="43" customWidth="1"/>
    <col min="9221" max="9221" width="8.33203125" style="43" customWidth="1"/>
    <col min="9222" max="9222" width="6.5" style="43" customWidth="1"/>
    <col min="9223" max="9223" width="3.58203125" style="43" customWidth="1"/>
    <col min="9224" max="9224" width="9.58203125" style="43" customWidth="1"/>
    <col min="9225" max="9225" width="4.58203125" style="43" customWidth="1"/>
    <col min="9226" max="9226" width="13.83203125" style="43" customWidth="1"/>
    <col min="9227" max="9472" width="9" style="43"/>
    <col min="9473" max="9473" width="20.25" style="43" customWidth="1"/>
    <col min="9474" max="9474" width="8" style="43" customWidth="1"/>
    <col min="9475" max="9475" width="3" style="43" customWidth="1"/>
    <col min="9476" max="9476" width="6.08203125" style="43" customWidth="1"/>
    <col min="9477" max="9477" width="8.33203125" style="43" customWidth="1"/>
    <col min="9478" max="9478" width="6.5" style="43" customWidth="1"/>
    <col min="9479" max="9479" width="3.58203125" style="43" customWidth="1"/>
    <col min="9480" max="9480" width="9.58203125" style="43" customWidth="1"/>
    <col min="9481" max="9481" width="4.58203125" style="43" customWidth="1"/>
    <col min="9482" max="9482" width="13.83203125" style="43" customWidth="1"/>
    <col min="9483" max="9728" width="9" style="43"/>
    <col min="9729" max="9729" width="20.25" style="43" customWidth="1"/>
    <col min="9730" max="9730" width="8" style="43" customWidth="1"/>
    <col min="9731" max="9731" width="3" style="43" customWidth="1"/>
    <col min="9732" max="9732" width="6.08203125" style="43" customWidth="1"/>
    <col min="9733" max="9733" width="8.33203125" style="43" customWidth="1"/>
    <col min="9734" max="9734" width="6.5" style="43" customWidth="1"/>
    <col min="9735" max="9735" width="3.58203125" style="43" customWidth="1"/>
    <col min="9736" max="9736" width="9.58203125" style="43" customWidth="1"/>
    <col min="9737" max="9737" width="4.58203125" style="43" customWidth="1"/>
    <col min="9738" max="9738" width="13.83203125" style="43" customWidth="1"/>
    <col min="9739" max="9984" width="9" style="43"/>
    <col min="9985" max="9985" width="20.25" style="43" customWidth="1"/>
    <col min="9986" max="9986" width="8" style="43" customWidth="1"/>
    <col min="9987" max="9987" width="3" style="43" customWidth="1"/>
    <col min="9988" max="9988" width="6.08203125" style="43" customWidth="1"/>
    <col min="9989" max="9989" width="8.33203125" style="43" customWidth="1"/>
    <col min="9990" max="9990" width="6.5" style="43" customWidth="1"/>
    <col min="9991" max="9991" width="3.58203125" style="43" customWidth="1"/>
    <col min="9992" max="9992" width="9.58203125" style="43" customWidth="1"/>
    <col min="9993" max="9993" width="4.58203125" style="43" customWidth="1"/>
    <col min="9994" max="9994" width="13.83203125" style="43" customWidth="1"/>
    <col min="9995" max="10240" width="9" style="43"/>
    <col min="10241" max="10241" width="20.25" style="43" customWidth="1"/>
    <col min="10242" max="10242" width="8" style="43" customWidth="1"/>
    <col min="10243" max="10243" width="3" style="43" customWidth="1"/>
    <col min="10244" max="10244" width="6.08203125" style="43" customWidth="1"/>
    <col min="10245" max="10245" width="8.33203125" style="43" customWidth="1"/>
    <col min="10246" max="10246" width="6.5" style="43" customWidth="1"/>
    <col min="10247" max="10247" width="3.58203125" style="43" customWidth="1"/>
    <col min="10248" max="10248" width="9.58203125" style="43" customWidth="1"/>
    <col min="10249" max="10249" width="4.58203125" style="43" customWidth="1"/>
    <col min="10250" max="10250" width="13.83203125" style="43" customWidth="1"/>
    <col min="10251" max="10496" width="9" style="43"/>
    <col min="10497" max="10497" width="20.25" style="43" customWidth="1"/>
    <col min="10498" max="10498" width="8" style="43" customWidth="1"/>
    <col min="10499" max="10499" width="3" style="43" customWidth="1"/>
    <col min="10500" max="10500" width="6.08203125" style="43" customWidth="1"/>
    <col min="10501" max="10501" width="8.33203125" style="43" customWidth="1"/>
    <col min="10502" max="10502" width="6.5" style="43" customWidth="1"/>
    <col min="10503" max="10503" width="3.58203125" style="43" customWidth="1"/>
    <col min="10504" max="10504" width="9.58203125" style="43" customWidth="1"/>
    <col min="10505" max="10505" width="4.58203125" style="43" customWidth="1"/>
    <col min="10506" max="10506" width="13.83203125" style="43" customWidth="1"/>
    <col min="10507" max="10752" width="9" style="43"/>
    <col min="10753" max="10753" width="20.25" style="43" customWidth="1"/>
    <col min="10754" max="10754" width="8" style="43" customWidth="1"/>
    <col min="10755" max="10755" width="3" style="43" customWidth="1"/>
    <col min="10756" max="10756" width="6.08203125" style="43" customWidth="1"/>
    <col min="10757" max="10757" width="8.33203125" style="43" customWidth="1"/>
    <col min="10758" max="10758" width="6.5" style="43" customWidth="1"/>
    <col min="10759" max="10759" width="3.58203125" style="43" customWidth="1"/>
    <col min="10760" max="10760" width="9.58203125" style="43" customWidth="1"/>
    <col min="10761" max="10761" width="4.58203125" style="43" customWidth="1"/>
    <col min="10762" max="10762" width="13.83203125" style="43" customWidth="1"/>
    <col min="10763" max="11008" width="9" style="43"/>
    <col min="11009" max="11009" width="20.25" style="43" customWidth="1"/>
    <col min="11010" max="11010" width="8" style="43" customWidth="1"/>
    <col min="11011" max="11011" width="3" style="43" customWidth="1"/>
    <col min="11012" max="11012" width="6.08203125" style="43" customWidth="1"/>
    <col min="11013" max="11013" width="8.33203125" style="43" customWidth="1"/>
    <col min="11014" max="11014" width="6.5" style="43" customWidth="1"/>
    <col min="11015" max="11015" width="3.58203125" style="43" customWidth="1"/>
    <col min="11016" max="11016" width="9.58203125" style="43" customWidth="1"/>
    <col min="11017" max="11017" width="4.58203125" style="43" customWidth="1"/>
    <col min="11018" max="11018" width="13.83203125" style="43" customWidth="1"/>
    <col min="11019" max="11264" width="9" style="43"/>
    <col min="11265" max="11265" width="20.25" style="43" customWidth="1"/>
    <col min="11266" max="11266" width="8" style="43" customWidth="1"/>
    <col min="11267" max="11267" width="3" style="43" customWidth="1"/>
    <col min="11268" max="11268" width="6.08203125" style="43" customWidth="1"/>
    <col min="11269" max="11269" width="8.33203125" style="43" customWidth="1"/>
    <col min="11270" max="11270" width="6.5" style="43" customWidth="1"/>
    <col min="11271" max="11271" width="3.58203125" style="43" customWidth="1"/>
    <col min="11272" max="11272" width="9.58203125" style="43" customWidth="1"/>
    <col min="11273" max="11273" width="4.58203125" style="43" customWidth="1"/>
    <col min="11274" max="11274" width="13.83203125" style="43" customWidth="1"/>
    <col min="11275" max="11520" width="9" style="43"/>
    <col min="11521" max="11521" width="20.25" style="43" customWidth="1"/>
    <col min="11522" max="11522" width="8" style="43" customWidth="1"/>
    <col min="11523" max="11523" width="3" style="43" customWidth="1"/>
    <col min="11524" max="11524" width="6.08203125" style="43" customWidth="1"/>
    <col min="11525" max="11525" width="8.33203125" style="43" customWidth="1"/>
    <col min="11526" max="11526" width="6.5" style="43" customWidth="1"/>
    <col min="11527" max="11527" width="3.58203125" style="43" customWidth="1"/>
    <col min="11528" max="11528" width="9.58203125" style="43" customWidth="1"/>
    <col min="11529" max="11529" width="4.58203125" style="43" customWidth="1"/>
    <col min="11530" max="11530" width="13.83203125" style="43" customWidth="1"/>
    <col min="11531" max="11776" width="9" style="43"/>
    <col min="11777" max="11777" width="20.25" style="43" customWidth="1"/>
    <col min="11778" max="11778" width="8" style="43" customWidth="1"/>
    <col min="11779" max="11779" width="3" style="43" customWidth="1"/>
    <col min="11780" max="11780" width="6.08203125" style="43" customWidth="1"/>
    <col min="11781" max="11781" width="8.33203125" style="43" customWidth="1"/>
    <col min="11782" max="11782" width="6.5" style="43" customWidth="1"/>
    <col min="11783" max="11783" width="3.58203125" style="43" customWidth="1"/>
    <col min="11784" max="11784" width="9.58203125" style="43" customWidth="1"/>
    <col min="11785" max="11785" width="4.58203125" style="43" customWidth="1"/>
    <col min="11786" max="11786" width="13.83203125" style="43" customWidth="1"/>
    <col min="11787" max="12032" width="9" style="43"/>
    <col min="12033" max="12033" width="20.25" style="43" customWidth="1"/>
    <col min="12034" max="12034" width="8" style="43" customWidth="1"/>
    <col min="12035" max="12035" width="3" style="43" customWidth="1"/>
    <col min="12036" max="12036" width="6.08203125" style="43" customWidth="1"/>
    <col min="12037" max="12037" width="8.33203125" style="43" customWidth="1"/>
    <col min="12038" max="12038" width="6.5" style="43" customWidth="1"/>
    <col min="12039" max="12039" width="3.58203125" style="43" customWidth="1"/>
    <col min="12040" max="12040" width="9.58203125" style="43" customWidth="1"/>
    <col min="12041" max="12041" width="4.58203125" style="43" customWidth="1"/>
    <col min="12042" max="12042" width="13.83203125" style="43" customWidth="1"/>
    <col min="12043" max="12288" width="9" style="43"/>
    <col min="12289" max="12289" width="20.25" style="43" customWidth="1"/>
    <col min="12290" max="12290" width="8" style="43" customWidth="1"/>
    <col min="12291" max="12291" width="3" style="43" customWidth="1"/>
    <col min="12292" max="12292" width="6.08203125" style="43" customWidth="1"/>
    <col min="12293" max="12293" width="8.33203125" style="43" customWidth="1"/>
    <col min="12294" max="12294" width="6.5" style="43" customWidth="1"/>
    <col min="12295" max="12295" width="3.58203125" style="43" customWidth="1"/>
    <col min="12296" max="12296" width="9.58203125" style="43" customWidth="1"/>
    <col min="12297" max="12297" width="4.58203125" style="43" customWidth="1"/>
    <col min="12298" max="12298" width="13.83203125" style="43" customWidth="1"/>
    <col min="12299" max="12544" width="9" style="43"/>
    <col min="12545" max="12545" width="20.25" style="43" customWidth="1"/>
    <col min="12546" max="12546" width="8" style="43" customWidth="1"/>
    <col min="12547" max="12547" width="3" style="43" customWidth="1"/>
    <col min="12548" max="12548" width="6.08203125" style="43" customWidth="1"/>
    <col min="12549" max="12549" width="8.33203125" style="43" customWidth="1"/>
    <col min="12550" max="12550" width="6.5" style="43" customWidth="1"/>
    <col min="12551" max="12551" width="3.58203125" style="43" customWidth="1"/>
    <col min="12552" max="12552" width="9.58203125" style="43" customWidth="1"/>
    <col min="12553" max="12553" width="4.58203125" style="43" customWidth="1"/>
    <col min="12554" max="12554" width="13.83203125" style="43" customWidth="1"/>
    <col min="12555" max="12800" width="9" style="43"/>
    <col min="12801" max="12801" width="20.25" style="43" customWidth="1"/>
    <col min="12802" max="12802" width="8" style="43" customWidth="1"/>
    <col min="12803" max="12803" width="3" style="43" customWidth="1"/>
    <col min="12804" max="12804" width="6.08203125" style="43" customWidth="1"/>
    <col min="12805" max="12805" width="8.33203125" style="43" customWidth="1"/>
    <col min="12806" max="12806" width="6.5" style="43" customWidth="1"/>
    <col min="12807" max="12807" width="3.58203125" style="43" customWidth="1"/>
    <col min="12808" max="12808" width="9.58203125" style="43" customWidth="1"/>
    <col min="12809" max="12809" width="4.58203125" style="43" customWidth="1"/>
    <col min="12810" max="12810" width="13.83203125" style="43" customWidth="1"/>
    <col min="12811" max="13056" width="9" style="43"/>
    <col min="13057" max="13057" width="20.25" style="43" customWidth="1"/>
    <col min="13058" max="13058" width="8" style="43" customWidth="1"/>
    <col min="13059" max="13059" width="3" style="43" customWidth="1"/>
    <col min="13060" max="13060" width="6.08203125" style="43" customWidth="1"/>
    <col min="13061" max="13061" width="8.33203125" style="43" customWidth="1"/>
    <col min="13062" max="13062" width="6.5" style="43" customWidth="1"/>
    <col min="13063" max="13063" width="3.58203125" style="43" customWidth="1"/>
    <col min="13064" max="13064" width="9.58203125" style="43" customWidth="1"/>
    <col min="13065" max="13065" width="4.58203125" style="43" customWidth="1"/>
    <col min="13066" max="13066" width="13.83203125" style="43" customWidth="1"/>
    <col min="13067" max="13312" width="9" style="43"/>
    <col min="13313" max="13313" width="20.25" style="43" customWidth="1"/>
    <col min="13314" max="13314" width="8" style="43" customWidth="1"/>
    <col min="13315" max="13315" width="3" style="43" customWidth="1"/>
    <col min="13316" max="13316" width="6.08203125" style="43" customWidth="1"/>
    <col min="13317" max="13317" width="8.33203125" style="43" customWidth="1"/>
    <col min="13318" max="13318" width="6.5" style="43" customWidth="1"/>
    <col min="13319" max="13319" width="3.58203125" style="43" customWidth="1"/>
    <col min="13320" max="13320" width="9.58203125" style="43" customWidth="1"/>
    <col min="13321" max="13321" width="4.58203125" style="43" customWidth="1"/>
    <col min="13322" max="13322" width="13.83203125" style="43" customWidth="1"/>
    <col min="13323" max="13568" width="9" style="43"/>
    <col min="13569" max="13569" width="20.25" style="43" customWidth="1"/>
    <col min="13570" max="13570" width="8" style="43" customWidth="1"/>
    <col min="13571" max="13571" width="3" style="43" customWidth="1"/>
    <col min="13572" max="13572" width="6.08203125" style="43" customWidth="1"/>
    <col min="13573" max="13573" width="8.33203125" style="43" customWidth="1"/>
    <col min="13574" max="13574" width="6.5" style="43" customWidth="1"/>
    <col min="13575" max="13575" width="3.58203125" style="43" customWidth="1"/>
    <col min="13576" max="13576" width="9.58203125" style="43" customWidth="1"/>
    <col min="13577" max="13577" width="4.58203125" style="43" customWidth="1"/>
    <col min="13578" max="13578" width="13.83203125" style="43" customWidth="1"/>
    <col min="13579" max="13824" width="9" style="43"/>
    <col min="13825" max="13825" width="20.25" style="43" customWidth="1"/>
    <col min="13826" max="13826" width="8" style="43" customWidth="1"/>
    <col min="13827" max="13827" width="3" style="43" customWidth="1"/>
    <col min="13828" max="13828" width="6.08203125" style="43" customWidth="1"/>
    <col min="13829" max="13829" width="8.33203125" style="43" customWidth="1"/>
    <col min="13830" max="13830" width="6.5" style="43" customWidth="1"/>
    <col min="13831" max="13831" width="3.58203125" style="43" customWidth="1"/>
    <col min="13832" max="13832" width="9.58203125" style="43" customWidth="1"/>
    <col min="13833" max="13833" width="4.58203125" style="43" customWidth="1"/>
    <col min="13834" max="13834" width="13.83203125" style="43" customWidth="1"/>
    <col min="13835" max="14080" width="9" style="43"/>
    <col min="14081" max="14081" width="20.25" style="43" customWidth="1"/>
    <col min="14082" max="14082" width="8" style="43" customWidth="1"/>
    <col min="14083" max="14083" width="3" style="43" customWidth="1"/>
    <col min="14084" max="14084" width="6.08203125" style="43" customWidth="1"/>
    <col min="14085" max="14085" width="8.33203125" style="43" customWidth="1"/>
    <col min="14086" max="14086" width="6.5" style="43" customWidth="1"/>
    <col min="14087" max="14087" width="3.58203125" style="43" customWidth="1"/>
    <col min="14088" max="14088" width="9.58203125" style="43" customWidth="1"/>
    <col min="14089" max="14089" width="4.58203125" style="43" customWidth="1"/>
    <col min="14090" max="14090" width="13.83203125" style="43" customWidth="1"/>
    <col min="14091" max="14336" width="9" style="43"/>
    <col min="14337" max="14337" width="20.25" style="43" customWidth="1"/>
    <col min="14338" max="14338" width="8" style="43" customWidth="1"/>
    <col min="14339" max="14339" width="3" style="43" customWidth="1"/>
    <col min="14340" max="14340" width="6.08203125" style="43" customWidth="1"/>
    <col min="14341" max="14341" width="8.33203125" style="43" customWidth="1"/>
    <col min="14342" max="14342" width="6.5" style="43" customWidth="1"/>
    <col min="14343" max="14343" width="3.58203125" style="43" customWidth="1"/>
    <col min="14344" max="14344" width="9.58203125" style="43" customWidth="1"/>
    <col min="14345" max="14345" width="4.58203125" style="43" customWidth="1"/>
    <col min="14346" max="14346" width="13.83203125" style="43" customWidth="1"/>
    <col min="14347" max="14592" width="9" style="43"/>
    <col min="14593" max="14593" width="20.25" style="43" customWidth="1"/>
    <col min="14594" max="14594" width="8" style="43" customWidth="1"/>
    <col min="14595" max="14595" width="3" style="43" customWidth="1"/>
    <col min="14596" max="14596" width="6.08203125" style="43" customWidth="1"/>
    <col min="14597" max="14597" width="8.33203125" style="43" customWidth="1"/>
    <col min="14598" max="14598" width="6.5" style="43" customWidth="1"/>
    <col min="14599" max="14599" width="3.58203125" style="43" customWidth="1"/>
    <col min="14600" max="14600" width="9.58203125" style="43" customWidth="1"/>
    <col min="14601" max="14601" width="4.58203125" style="43" customWidth="1"/>
    <col min="14602" max="14602" width="13.83203125" style="43" customWidth="1"/>
    <col min="14603" max="14848" width="9" style="43"/>
    <col min="14849" max="14849" width="20.25" style="43" customWidth="1"/>
    <col min="14850" max="14850" width="8" style="43" customWidth="1"/>
    <col min="14851" max="14851" width="3" style="43" customWidth="1"/>
    <col min="14852" max="14852" width="6.08203125" style="43" customWidth="1"/>
    <col min="14853" max="14853" width="8.33203125" style="43" customWidth="1"/>
    <col min="14854" max="14854" width="6.5" style="43" customWidth="1"/>
    <col min="14855" max="14855" width="3.58203125" style="43" customWidth="1"/>
    <col min="14856" max="14856" width="9.58203125" style="43" customWidth="1"/>
    <col min="14857" max="14857" width="4.58203125" style="43" customWidth="1"/>
    <col min="14858" max="14858" width="13.83203125" style="43" customWidth="1"/>
    <col min="14859" max="15104" width="9" style="43"/>
    <col min="15105" max="15105" width="20.25" style="43" customWidth="1"/>
    <col min="15106" max="15106" width="8" style="43" customWidth="1"/>
    <col min="15107" max="15107" width="3" style="43" customWidth="1"/>
    <col min="15108" max="15108" width="6.08203125" style="43" customWidth="1"/>
    <col min="15109" max="15109" width="8.33203125" style="43" customWidth="1"/>
    <col min="15110" max="15110" width="6.5" style="43" customWidth="1"/>
    <col min="15111" max="15111" width="3.58203125" style="43" customWidth="1"/>
    <col min="15112" max="15112" width="9.58203125" style="43" customWidth="1"/>
    <col min="15113" max="15113" width="4.58203125" style="43" customWidth="1"/>
    <col min="15114" max="15114" width="13.83203125" style="43" customWidth="1"/>
    <col min="15115" max="15360" width="9" style="43"/>
    <col min="15361" max="15361" width="20.25" style="43" customWidth="1"/>
    <col min="15362" max="15362" width="8" style="43" customWidth="1"/>
    <col min="15363" max="15363" width="3" style="43" customWidth="1"/>
    <col min="15364" max="15364" width="6.08203125" style="43" customWidth="1"/>
    <col min="15365" max="15365" width="8.33203125" style="43" customWidth="1"/>
    <col min="15366" max="15366" width="6.5" style="43" customWidth="1"/>
    <col min="15367" max="15367" width="3.58203125" style="43" customWidth="1"/>
    <col min="15368" max="15368" width="9.58203125" style="43" customWidth="1"/>
    <col min="15369" max="15369" width="4.58203125" style="43" customWidth="1"/>
    <col min="15370" max="15370" width="13.83203125" style="43" customWidth="1"/>
    <col min="15371" max="15616" width="9" style="43"/>
    <col min="15617" max="15617" width="20.25" style="43" customWidth="1"/>
    <col min="15618" max="15618" width="8" style="43" customWidth="1"/>
    <col min="15619" max="15619" width="3" style="43" customWidth="1"/>
    <col min="15620" max="15620" width="6.08203125" style="43" customWidth="1"/>
    <col min="15621" max="15621" width="8.33203125" style="43" customWidth="1"/>
    <col min="15622" max="15622" width="6.5" style="43" customWidth="1"/>
    <col min="15623" max="15623" width="3.58203125" style="43" customWidth="1"/>
    <col min="15624" max="15624" width="9.58203125" style="43" customWidth="1"/>
    <col min="15625" max="15625" width="4.58203125" style="43" customWidth="1"/>
    <col min="15626" max="15626" width="13.83203125" style="43" customWidth="1"/>
    <col min="15627" max="15872" width="9" style="43"/>
    <col min="15873" max="15873" width="20.25" style="43" customWidth="1"/>
    <col min="15874" max="15874" width="8" style="43" customWidth="1"/>
    <col min="15875" max="15875" width="3" style="43" customWidth="1"/>
    <col min="15876" max="15876" width="6.08203125" style="43" customWidth="1"/>
    <col min="15877" max="15877" width="8.33203125" style="43" customWidth="1"/>
    <col min="15878" max="15878" width="6.5" style="43" customWidth="1"/>
    <col min="15879" max="15879" width="3.58203125" style="43" customWidth="1"/>
    <col min="15880" max="15880" width="9.58203125" style="43" customWidth="1"/>
    <col min="15881" max="15881" width="4.58203125" style="43" customWidth="1"/>
    <col min="15882" max="15882" width="13.83203125" style="43" customWidth="1"/>
    <col min="15883" max="16128" width="9" style="43"/>
    <col min="16129" max="16129" width="20.25" style="43" customWidth="1"/>
    <col min="16130" max="16130" width="8" style="43" customWidth="1"/>
    <col min="16131" max="16131" width="3" style="43" customWidth="1"/>
    <col min="16132" max="16132" width="6.08203125" style="43" customWidth="1"/>
    <col min="16133" max="16133" width="8.33203125" style="43" customWidth="1"/>
    <col min="16134" max="16134" width="6.5" style="43" customWidth="1"/>
    <col min="16135" max="16135" width="3.58203125" style="43" customWidth="1"/>
    <col min="16136" max="16136" width="9.58203125" style="43" customWidth="1"/>
    <col min="16137" max="16137" width="4.58203125" style="43" customWidth="1"/>
    <col min="16138" max="16138" width="13.83203125" style="43" customWidth="1"/>
    <col min="16139" max="16384" width="9" style="43"/>
  </cols>
  <sheetData>
    <row r="1" spans="1:10">
      <c r="A1" s="71" t="s">
        <v>172</v>
      </c>
    </row>
    <row r="2" spans="1:10" ht="30.75" customHeight="1">
      <c r="A2" s="284" t="s">
        <v>173</v>
      </c>
      <c r="B2" s="284"/>
      <c r="C2" s="284"/>
      <c r="D2" s="284"/>
      <c r="E2" s="284"/>
      <c r="F2" s="284"/>
      <c r="G2" s="284"/>
      <c r="H2" s="284"/>
      <c r="I2" s="284"/>
      <c r="J2" s="284"/>
    </row>
    <row r="3" spans="1:10" ht="21.75" customHeight="1" thickBot="1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0" ht="39.75" customHeight="1" thickBot="1">
      <c r="A4" s="285" t="s">
        <v>160</v>
      </c>
      <c r="B4" s="286"/>
      <c r="C4" s="287" t="s">
        <v>146</v>
      </c>
      <c r="D4" s="288"/>
      <c r="E4" s="288"/>
      <c r="F4" s="288"/>
      <c r="G4" s="288"/>
      <c r="H4" s="288"/>
      <c r="I4" s="288"/>
      <c r="J4" s="289"/>
    </row>
    <row r="5" spans="1:10" ht="39.75" customHeight="1" thickTop="1">
      <c r="A5" s="290" t="s">
        <v>232</v>
      </c>
      <c r="B5" s="291"/>
      <c r="C5" s="295" t="s">
        <v>147</v>
      </c>
      <c r="D5" s="296"/>
      <c r="E5" s="296"/>
      <c r="F5" s="296"/>
      <c r="G5" s="296"/>
      <c r="H5" s="296"/>
      <c r="I5" s="297" t="s">
        <v>159</v>
      </c>
      <c r="J5" s="298"/>
    </row>
    <row r="6" spans="1:10" ht="39.75" customHeight="1">
      <c r="A6" s="292"/>
      <c r="B6" s="291"/>
      <c r="C6" s="299" t="s">
        <v>148</v>
      </c>
      <c r="D6" s="300"/>
      <c r="E6" s="300"/>
      <c r="F6" s="300"/>
      <c r="G6" s="300"/>
      <c r="H6" s="300"/>
      <c r="I6" s="301" t="s">
        <v>159</v>
      </c>
      <c r="J6" s="302"/>
    </row>
    <row r="7" spans="1:10" ht="39.75" customHeight="1">
      <c r="A7" s="292"/>
      <c r="B7" s="291"/>
      <c r="C7" s="299" t="s">
        <v>149</v>
      </c>
      <c r="D7" s="300"/>
      <c r="E7" s="300"/>
      <c r="F7" s="300"/>
      <c r="G7" s="300"/>
      <c r="H7" s="300"/>
      <c r="I7" s="301" t="s">
        <v>150</v>
      </c>
      <c r="J7" s="302"/>
    </row>
    <row r="8" spans="1:10" ht="39.75" customHeight="1" thickBot="1">
      <c r="A8" s="293"/>
      <c r="B8" s="294"/>
      <c r="C8" s="274" t="s">
        <v>161</v>
      </c>
      <c r="D8" s="275"/>
      <c r="E8" s="275"/>
      <c r="F8" s="275"/>
      <c r="G8" s="275"/>
      <c r="H8" s="275"/>
      <c r="I8" s="276" t="s">
        <v>150</v>
      </c>
      <c r="J8" s="277"/>
    </row>
    <row r="9" spans="1:10" ht="13.5" customHeight="1">
      <c r="A9" s="48"/>
      <c r="B9" s="49"/>
      <c r="C9" s="50"/>
      <c r="D9" s="50"/>
      <c r="E9" s="50"/>
      <c r="F9" s="50"/>
      <c r="G9" s="50"/>
      <c r="H9" s="50"/>
      <c r="I9" s="50"/>
      <c r="J9" s="51"/>
    </row>
    <row r="10" spans="1:10" ht="35.25" customHeight="1">
      <c r="A10" s="52" t="s">
        <v>151</v>
      </c>
      <c r="B10" s="53"/>
      <c r="C10" s="53"/>
      <c r="D10" s="53"/>
      <c r="E10" s="53"/>
      <c r="F10" s="53"/>
      <c r="G10" s="53"/>
      <c r="H10" s="53"/>
      <c r="I10" s="53"/>
      <c r="J10" s="54"/>
    </row>
    <row r="11" spans="1:10" ht="53.25" customHeight="1">
      <c r="A11" s="278">
        <v>20210302</v>
      </c>
      <c r="B11" s="279"/>
      <c r="C11" s="279"/>
      <c r="D11" s="279"/>
      <c r="E11" s="279"/>
      <c r="F11" s="279"/>
      <c r="G11" s="279"/>
      <c r="H11" s="279"/>
      <c r="I11" s="279"/>
      <c r="J11" s="280"/>
    </row>
    <row r="12" spans="1:10" ht="34.5" customHeight="1">
      <c r="A12" s="52"/>
      <c r="B12" s="53"/>
      <c r="C12" s="53"/>
      <c r="D12" s="53"/>
      <c r="E12" s="53"/>
      <c r="F12" s="53"/>
      <c r="G12" s="53"/>
      <c r="H12" s="53"/>
      <c r="I12" s="53"/>
      <c r="J12" s="54"/>
    </row>
    <row r="13" spans="1:10" ht="42.75" customHeight="1">
      <c r="A13" s="55" t="s">
        <v>152</v>
      </c>
      <c r="B13" s="56" t="s">
        <v>153</v>
      </c>
      <c r="C13" s="56"/>
      <c r="D13" s="57" t="s">
        <v>162</v>
      </c>
      <c r="E13" s="56"/>
      <c r="F13" s="56" t="s">
        <v>154</v>
      </c>
      <c r="G13" s="53"/>
      <c r="H13" s="57" t="s">
        <v>155</v>
      </c>
      <c r="I13" s="56"/>
      <c r="J13" s="58" t="s">
        <v>156</v>
      </c>
    </row>
    <row r="14" spans="1:10" ht="42.75" customHeight="1">
      <c r="A14" s="52"/>
      <c r="B14" s="56"/>
      <c r="C14" s="53"/>
      <c r="D14" s="57"/>
      <c r="E14" s="53"/>
      <c r="F14" s="56"/>
      <c r="G14" s="53"/>
      <c r="H14" s="57"/>
      <c r="I14" s="56"/>
      <c r="J14" s="58"/>
    </row>
    <row r="15" spans="1:10" ht="27" customHeight="1" thickBot="1">
      <c r="A15" s="59"/>
      <c r="B15" s="60"/>
      <c r="C15" s="60"/>
      <c r="D15" s="60"/>
      <c r="E15" s="60"/>
      <c r="F15" s="60"/>
      <c r="G15" s="60"/>
      <c r="H15" s="60"/>
      <c r="I15" s="60"/>
      <c r="J15" s="61"/>
    </row>
    <row r="16" spans="1:10" ht="13.5" customHeight="1">
      <c r="A16" s="62"/>
      <c r="B16" s="63"/>
      <c r="C16" s="63"/>
      <c r="D16" s="63"/>
      <c r="E16" s="63"/>
      <c r="F16" s="63"/>
      <c r="G16" s="63"/>
      <c r="H16" s="63"/>
      <c r="I16" s="63"/>
      <c r="J16" s="51"/>
    </row>
    <row r="17" spans="1:10" ht="35.25" customHeight="1">
      <c r="A17" s="52" t="s">
        <v>158</v>
      </c>
      <c r="B17" s="53"/>
      <c r="C17" s="53"/>
      <c r="D17" s="53"/>
      <c r="E17" s="53"/>
      <c r="F17" s="53"/>
      <c r="G17" s="53"/>
      <c r="H17" s="53"/>
      <c r="I17" s="53"/>
      <c r="J17" s="54"/>
    </row>
    <row r="18" spans="1:10" ht="53.25" customHeight="1">
      <c r="A18" s="281">
        <f>A11</f>
        <v>20210302</v>
      </c>
      <c r="B18" s="282"/>
      <c r="C18" s="282"/>
      <c r="D18" s="282"/>
      <c r="E18" s="282"/>
      <c r="F18" s="282"/>
      <c r="G18" s="282"/>
      <c r="H18" s="282"/>
      <c r="I18" s="282"/>
      <c r="J18" s="283"/>
    </row>
    <row r="19" spans="1:10" ht="34.5" customHeight="1">
      <c r="A19" s="52"/>
      <c r="B19" s="53"/>
      <c r="C19" s="53"/>
      <c r="D19" s="53"/>
      <c r="E19" s="53"/>
      <c r="F19" s="53"/>
      <c r="G19" s="53"/>
      <c r="H19" s="53"/>
      <c r="I19" s="53"/>
      <c r="J19" s="54"/>
    </row>
    <row r="20" spans="1:10" ht="42.75" customHeight="1">
      <c r="A20" s="55" t="s">
        <v>163</v>
      </c>
      <c r="B20" s="56" t="s">
        <v>153</v>
      </c>
      <c r="C20" s="56"/>
      <c r="D20" s="57" t="s">
        <v>233</v>
      </c>
      <c r="E20" s="56"/>
      <c r="F20" s="56" t="s">
        <v>154</v>
      </c>
      <c r="G20" s="56"/>
      <c r="H20" s="57" t="s">
        <v>157</v>
      </c>
      <c r="I20" s="57"/>
      <c r="J20" s="58" t="s">
        <v>156</v>
      </c>
    </row>
    <row r="21" spans="1:10" ht="32.25" customHeight="1" thickBot="1">
      <c r="A21" s="59"/>
      <c r="B21" s="60"/>
      <c r="C21" s="60"/>
      <c r="D21" s="60"/>
      <c r="E21" s="60"/>
      <c r="F21" s="60"/>
      <c r="G21" s="60"/>
      <c r="H21" s="60"/>
      <c r="I21" s="60"/>
      <c r="J21" s="61"/>
    </row>
  </sheetData>
  <mergeCells count="14">
    <mergeCell ref="C8:H8"/>
    <mergeCell ref="I8:J8"/>
    <mergeCell ref="A11:J11"/>
    <mergeCell ref="A18:J18"/>
    <mergeCell ref="A2:J2"/>
    <mergeCell ref="A4:B4"/>
    <mergeCell ref="C4:J4"/>
    <mergeCell ref="A5:B8"/>
    <mergeCell ref="C5:H5"/>
    <mergeCell ref="I5:J5"/>
    <mergeCell ref="C6:H6"/>
    <mergeCell ref="I6:J6"/>
    <mergeCell ref="C7:H7"/>
    <mergeCell ref="I7:J7"/>
  </mergeCells>
  <phoneticPr fontId="1" type="noConversion"/>
  <pageMargins left="0.82677165354330717" right="0.70866141732283472" top="0.86614173228346458" bottom="0.43307086614173229" header="0.31496062992125984" footer="0.31496062992125984"/>
  <pageSetup paperSize="9" scale="9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9"/>
  <sheetViews>
    <sheetView view="pageBreakPreview" zoomScale="70" zoomScaleNormal="100" zoomScaleSheetLayoutView="70" workbookViewId="0">
      <selection activeCell="I14" sqref="I14"/>
    </sheetView>
  </sheetViews>
  <sheetFormatPr defaultRowHeight="17"/>
  <cols>
    <col min="1" max="1" width="13.83203125" customWidth="1"/>
    <col min="2" max="2" width="14.25" style="3" customWidth="1"/>
    <col min="3" max="4" width="10.83203125" style="3" customWidth="1"/>
    <col min="5" max="5" width="11.58203125" style="3" customWidth="1"/>
    <col min="6" max="6" width="9.33203125" style="3" customWidth="1"/>
    <col min="7" max="7" width="8.25" customWidth="1"/>
    <col min="8" max="8" width="10.83203125" customWidth="1"/>
    <col min="9" max="9" width="9" customWidth="1"/>
    <col min="10" max="12" width="9" hidden="1" customWidth="1"/>
    <col min="13" max="14" width="9" style="3" hidden="1" customWidth="1"/>
    <col min="15" max="17" width="9" customWidth="1"/>
  </cols>
  <sheetData>
    <row r="1" spans="1:14">
      <c r="A1" s="14" t="s">
        <v>174</v>
      </c>
      <c r="B1" s="12"/>
      <c r="C1" s="12"/>
      <c r="D1" s="12"/>
      <c r="E1" s="12"/>
      <c r="F1" s="12"/>
      <c r="G1" s="13"/>
      <c r="H1" s="13"/>
    </row>
    <row r="2" spans="1:14" ht="43.5" customHeight="1">
      <c r="A2" s="150" t="s">
        <v>175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85" t="s">
        <v>38</v>
      </c>
      <c r="B3" s="212">
        <v>2021</v>
      </c>
      <c r="C3" s="212"/>
      <c r="D3" s="212"/>
      <c r="E3" s="85" t="s">
        <v>39</v>
      </c>
      <c r="F3" s="212">
        <v>1</v>
      </c>
      <c r="G3" s="212"/>
      <c r="H3" s="212"/>
    </row>
    <row r="4" spans="1:14" ht="21" customHeight="1">
      <c r="A4" s="84" t="s">
        <v>1</v>
      </c>
      <c r="B4" s="123" t="str">
        <f>VLOOKUP(K4,'0.기본정보입력(필수)'!A2:L3,2,0)</f>
        <v>융합공과대학</v>
      </c>
      <c r="C4" s="123"/>
      <c r="D4" s="123"/>
      <c r="E4" s="84" t="s">
        <v>2</v>
      </c>
      <c r="F4" s="123" t="str">
        <f>VLOOKUP(K4,'0.기본정보입력(필수)'!A2:L3,3,0)</f>
        <v>컴퓨터과학과</v>
      </c>
      <c r="G4" s="123"/>
      <c r="H4" s="123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84" t="s">
        <v>3</v>
      </c>
      <c r="B5" s="123" t="str">
        <f>VLOOKUP(K4,'0.기본정보입력(필수)'!A2:L3,4,0)</f>
        <v>캡스톤디자인</v>
      </c>
      <c r="C5" s="123"/>
      <c r="D5" s="123"/>
      <c r="E5" s="84" t="s">
        <v>4</v>
      </c>
      <c r="F5" s="83">
        <f>VLOOKUP(K4,'0.기본정보입력(필수)'!A2:L3,5,0)</f>
        <v>2</v>
      </c>
      <c r="G5" s="84" t="s">
        <v>12</v>
      </c>
      <c r="H5" s="83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84" t="s">
        <v>6</v>
      </c>
      <c r="B6" s="123" t="str">
        <f>VLOOKUP(K4,'0.기본정보입력(필수)'!A2:L3,7,0)</f>
        <v>Voice Cloning</v>
      </c>
      <c r="C6" s="123"/>
      <c r="D6" s="123"/>
      <c r="E6" s="84" t="s">
        <v>221</v>
      </c>
      <c r="F6" s="83"/>
      <c r="G6" s="84" t="s">
        <v>7</v>
      </c>
      <c r="H6" s="83" t="str">
        <f>VLOOKUP(K4,'0.기본정보입력(필수)'!A2:L3,8,0)</f>
        <v>너목들팀</v>
      </c>
      <c r="I6" s="86"/>
      <c r="N6" s="3" t="s">
        <v>35</v>
      </c>
    </row>
    <row r="7" spans="1:14" ht="21" customHeight="1">
      <c r="A7" s="84" t="s">
        <v>11</v>
      </c>
      <c r="B7" s="123" t="str">
        <f>VLOOKUP(K4,'0.기본정보입력(필수)'!A2:L3,9,0)</f>
        <v>전공트랙</v>
      </c>
      <c r="C7" s="123"/>
      <c r="D7" s="123"/>
      <c r="E7" s="84" t="s">
        <v>10</v>
      </c>
      <c r="F7" s="123" t="str">
        <f>VLOOKUP(K4,'0.기본정보입력(필수)'!A2:L3,10,0)</f>
        <v>소프트웨어형</v>
      </c>
      <c r="G7" s="123"/>
      <c r="H7" s="123"/>
      <c r="M7" s="65"/>
      <c r="N7" s="65"/>
    </row>
    <row r="8" spans="1:14" ht="21" customHeight="1">
      <c r="A8" s="84" t="s">
        <v>122</v>
      </c>
      <c r="B8" s="128"/>
      <c r="C8" s="128"/>
      <c r="D8" s="128"/>
      <c r="E8" s="128"/>
      <c r="F8" s="128"/>
      <c r="G8" s="128"/>
      <c r="H8" s="128"/>
    </row>
    <row r="9" spans="1:14" ht="99.75" customHeight="1">
      <c r="A9" s="82" t="s">
        <v>123</v>
      </c>
      <c r="B9" s="312"/>
      <c r="C9" s="209"/>
      <c r="D9" s="209"/>
      <c r="E9" s="209"/>
      <c r="F9" s="209"/>
      <c r="G9" s="209"/>
      <c r="H9" s="313"/>
    </row>
    <row r="10" spans="1:14" ht="147" customHeight="1">
      <c r="A10" s="82" t="s">
        <v>124</v>
      </c>
      <c r="B10" s="309"/>
      <c r="C10" s="310"/>
      <c r="D10" s="310"/>
      <c r="E10" s="310"/>
      <c r="F10" s="310"/>
      <c r="G10" s="310"/>
      <c r="H10" s="311"/>
      <c r="M10" s="3" t="s">
        <v>116</v>
      </c>
      <c r="N10" s="3">
        <v>1</v>
      </c>
    </row>
    <row r="11" spans="1:14" ht="90.75" customHeight="1">
      <c r="A11" s="82" t="s">
        <v>125</v>
      </c>
      <c r="B11" s="309"/>
      <c r="C11" s="310"/>
      <c r="D11" s="310"/>
      <c r="E11" s="310"/>
      <c r="F11" s="310"/>
      <c r="G11" s="310"/>
      <c r="H11" s="311"/>
    </row>
    <row r="12" spans="1:14" ht="90.75" customHeight="1">
      <c r="A12" s="82" t="s">
        <v>234</v>
      </c>
      <c r="B12" s="309" t="s">
        <v>256</v>
      </c>
      <c r="C12" s="310"/>
      <c r="D12" s="310"/>
      <c r="E12" s="310"/>
      <c r="F12" s="310"/>
      <c r="G12" s="310"/>
      <c r="H12" s="311"/>
      <c r="M12" s="65"/>
      <c r="N12" s="65"/>
    </row>
    <row r="13" spans="1:14" ht="24" customHeight="1">
      <c r="A13" s="82" t="s">
        <v>222</v>
      </c>
      <c r="B13" s="309" t="s">
        <v>223</v>
      </c>
      <c r="C13" s="310"/>
      <c r="D13" s="310"/>
      <c r="E13" s="310"/>
      <c r="F13" s="310"/>
      <c r="G13" s="310"/>
      <c r="H13" s="311"/>
      <c r="M13" s="65"/>
      <c r="N13" s="65"/>
    </row>
    <row r="14" spans="1:14" ht="49.5" customHeight="1">
      <c r="A14" s="82" t="s">
        <v>210</v>
      </c>
      <c r="B14" s="309" t="s">
        <v>213</v>
      </c>
      <c r="C14" s="310"/>
      <c r="D14" s="310"/>
      <c r="E14" s="310"/>
      <c r="F14" s="310"/>
      <c r="G14" s="310"/>
      <c r="H14" s="311"/>
      <c r="M14" s="65"/>
      <c r="N14" s="65"/>
    </row>
    <row r="15" spans="1:14" ht="68.25" customHeight="1">
      <c r="A15" s="312" t="s">
        <v>226</v>
      </c>
      <c r="B15" s="209"/>
      <c r="C15" s="209"/>
      <c r="D15" s="209"/>
      <c r="E15" s="209"/>
      <c r="F15" s="209"/>
      <c r="G15" s="209"/>
      <c r="H15" s="313"/>
    </row>
    <row r="16" spans="1:14" ht="16.5" customHeight="1">
      <c r="A16" s="14" t="s">
        <v>176</v>
      </c>
      <c r="B16" s="12"/>
      <c r="C16" s="12"/>
      <c r="D16" s="12"/>
      <c r="E16" s="12"/>
      <c r="F16" s="12"/>
      <c r="G16" s="13"/>
      <c r="H16" s="13"/>
      <c r="M16" s="65"/>
      <c r="N16" s="65"/>
    </row>
    <row r="17" spans="1:14" ht="43.5" customHeight="1" thickBot="1">
      <c r="A17" s="314" t="s">
        <v>235</v>
      </c>
      <c r="B17" s="314"/>
      <c r="C17" s="314"/>
      <c r="D17" s="314"/>
      <c r="E17" s="314"/>
      <c r="F17" s="314"/>
      <c r="G17" s="314"/>
      <c r="H17" s="314"/>
      <c r="M17" s="65"/>
      <c r="N17" s="65"/>
    </row>
    <row r="18" spans="1:14" ht="33.75" customHeight="1" thickBot="1">
      <c r="A18" s="303" t="s">
        <v>237</v>
      </c>
      <c r="B18" s="304"/>
      <c r="C18" s="304"/>
      <c r="D18" s="304"/>
      <c r="E18" s="304"/>
      <c r="F18" s="304"/>
      <c r="G18" s="304"/>
      <c r="H18" s="305"/>
    </row>
    <row r="19" spans="1:14" ht="409.5" customHeight="1">
      <c r="A19" s="306" t="s">
        <v>236</v>
      </c>
      <c r="B19" s="307"/>
      <c r="C19" s="307"/>
      <c r="D19" s="307"/>
      <c r="E19" s="307"/>
      <c r="F19" s="307"/>
      <c r="G19" s="307"/>
      <c r="H19" s="308"/>
    </row>
  </sheetData>
  <mergeCells count="20">
    <mergeCell ref="B6:D6"/>
    <mergeCell ref="A2:H2"/>
    <mergeCell ref="B3:D3"/>
    <mergeCell ref="F3:H3"/>
    <mergeCell ref="B4:D4"/>
    <mergeCell ref="F4:H4"/>
    <mergeCell ref="B5:D5"/>
    <mergeCell ref="B7:D7"/>
    <mergeCell ref="F7:H7"/>
    <mergeCell ref="A18:H18"/>
    <mergeCell ref="A19:H19"/>
    <mergeCell ref="B8:H8"/>
    <mergeCell ref="B10:H10"/>
    <mergeCell ref="B11:H11"/>
    <mergeCell ref="A15:H15"/>
    <mergeCell ref="A17:H17"/>
    <mergeCell ref="B14:H14"/>
    <mergeCell ref="B9:H9"/>
    <mergeCell ref="B13:H13"/>
    <mergeCell ref="B12:H12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rowBreaks count="1" manualBreakCount="1">
    <brk id="15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0"/>
  <sheetViews>
    <sheetView view="pageBreakPreview" zoomScale="60" zoomScaleNormal="85" workbookViewId="0">
      <selection activeCell="L44" sqref="L44"/>
    </sheetView>
  </sheetViews>
  <sheetFormatPr defaultRowHeight="17"/>
  <cols>
    <col min="3" max="3" width="4.5" bestFit="1" customWidth="1"/>
    <col min="4" max="4" width="45.75" customWidth="1"/>
    <col min="5" max="5" width="14.33203125" customWidth="1"/>
    <col min="6" max="6" width="20.83203125" customWidth="1"/>
  </cols>
  <sheetData>
    <row r="1" ht="25.5" customHeight="1"/>
    <row r="2" ht="25.5" customHeight="1"/>
    <row r="35" ht="36" customHeight="1"/>
    <row r="36" ht="30" customHeight="1"/>
    <row r="37" ht="16.5" customHeight="1"/>
    <row r="38" ht="16.5" customHeight="1"/>
    <row r="39" ht="27" customHeight="1"/>
    <row r="40" ht="25.5" customHeight="1"/>
  </sheetData>
  <phoneticPr fontId="1" type="noConversion"/>
  <pageMargins left="0.7" right="0.7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"/>
  <sheetViews>
    <sheetView view="pageBreakPreview" zoomScale="60" zoomScaleNormal="100" workbookViewId="0">
      <selection activeCell="Q42" sqref="Q42"/>
    </sheetView>
  </sheetViews>
  <sheetFormatPr defaultRowHeight="17"/>
  <sheetData>
    <row r="1" spans="1:1">
      <c r="A1" s="72" t="s">
        <v>177</v>
      </c>
    </row>
  </sheetData>
  <phoneticPr fontId="1" type="noConversion"/>
  <pageMargins left="0.7" right="0.7" top="0.75" bottom="0.7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opLeftCell="C1" zoomScale="175" zoomScaleNormal="175" workbookViewId="0">
      <selection activeCell="F14" sqref="F14"/>
    </sheetView>
  </sheetViews>
  <sheetFormatPr defaultRowHeight="17"/>
  <cols>
    <col min="1" max="1" width="7.75" customWidth="1"/>
    <col min="2" max="2" width="19.83203125" customWidth="1"/>
    <col min="3" max="3" width="21.25" customWidth="1"/>
    <col min="4" max="4" width="18.33203125" customWidth="1"/>
    <col min="5" max="5" width="10.33203125" customWidth="1"/>
    <col min="6" max="6" width="14.08203125" customWidth="1"/>
    <col min="7" max="7" width="24.5" customWidth="1"/>
    <col min="8" max="8" width="14.75" customWidth="1"/>
    <col min="9" max="10" width="18" customWidth="1"/>
    <col min="11" max="11" width="10.83203125" customWidth="1"/>
    <col min="12" max="12" width="11.75" style="10" customWidth="1"/>
    <col min="13" max="13" width="15.33203125" customWidth="1"/>
    <col min="14" max="16" width="9" hidden="1" customWidth="1"/>
    <col min="17" max="17" width="9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187</v>
      </c>
      <c r="J1" s="2" t="s">
        <v>8</v>
      </c>
      <c r="K1" s="2" t="s">
        <v>13</v>
      </c>
      <c r="L1" s="9" t="s">
        <v>14</v>
      </c>
    </row>
    <row r="2" spans="1:15" ht="35.25" customHeight="1" thickBot="1">
      <c r="A2" s="4">
        <v>0</v>
      </c>
      <c r="B2" s="4" t="s">
        <v>229</v>
      </c>
      <c r="C2" s="5" t="s">
        <v>230</v>
      </c>
      <c r="D2" s="4" t="s">
        <v>189</v>
      </c>
      <c r="E2" s="4">
        <v>1</v>
      </c>
      <c r="F2" s="4" t="s">
        <v>188</v>
      </c>
      <c r="G2" s="5" t="s">
        <v>231</v>
      </c>
      <c r="H2" s="5" t="s">
        <v>41</v>
      </c>
      <c r="I2" s="4" t="s">
        <v>182</v>
      </c>
      <c r="J2" s="4" t="s">
        <v>239</v>
      </c>
      <c r="K2" s="4"/>
      <c r="L2" s="6"/>
      <c r="M2" s="75" t="s">
        <v>40</v>
      </c>
      <c r="O2" t="s">
        <v>44</v>
      </c>
    </row>
    <row r="3" spans="1:15" ht="35.25" customHeight="1" thickBot="1">
      <c r="A3" s="7">
        <v>1</v>
      </c>
      <c r="B3" s="8" t="s">
        <v>257</v>
      </c>
      <c r="C3" s="8" t="s">
        <v>258</v>
      </c>
      <c r="D3" s="8" t="s">
        <v>189</v>
      </c>
      <c r="E3" s="8">
        <v>2</v>
      </c>
      <c r="F3" s="8" t="s">
        <v>259</v>
      </c>
      <c r="G3" s="8" t="s">
        <v>272</v>
      </c>
      <c r="H3" s="8" t="s">
        <v>273</v>
      </c>
      <c r="I3" s="8" t="s">
        <v>182</v>
      </c>
      <c r="J3" s="103" t="s">
        <v>43</v>
      </c>
      <c r="K3" s="98">
        <v>5</v>
      </c>
      <c r="L3" s="99" t="s">
        <v>260</v>
      </c>
      <c r="M3" s="75" t="s">
        <v>164</v>
      </c>
      <c r="O3" t="s">
        <v>43</v>
      </c>
    </row>
    <row r="4" spans="1:15" ht="15" customHeight="1">
      <c r="I4" s="64"/>
      <c r="L4"/>
      <c r="O4" t="s">
        <v>42</v>
      </c>
    </row>
    <row r="5" spans="1:15">
      <c r="O5" t="s">
        <v>182</v>
      </c>
    </row>
    <row r="6" spans="1:15">
      <c r="O6" t="s">
        <v>183</v>
      </c>
    </row>
  </sheetData>
  <phoneticPr fontId="1" type="noConversion"/>
  <dataValidations count="2">
    <dataValidation type="list" allowBlank="1" showInputMessage="1" showErrorMessage="1" sqref="I3" xr:uid="{00000000-0002-0000-0100-000000000000}">
      <formula1>$O$5:$O$6</formula1>
    </dataValidation>
    <dataValidation type="list" allowBlank="1" showInputMessage="1" showErrorMessage="1" sqref="J2:J3" xr:uid="{00000000-0002-0000-0100-000001000000}">
      <formula1>$O$2:$O$4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28"/>
  <sheetViews>
    <sheetView tabSelected="1" view="pageBreakPreview" zoomScale="160" zoomScaleNormal="100" zoomScaleSheetLayoutView="160" workbookViewId="0">
      <selection activeCell="D10" sqref="D10:G10"/>
    </sheetView>
  </sheetViews>
  <sheetFormatPr defaultRowHeight="17"/>
  <cols>
    <col min="1" max="1" width="13.83203125" customWidth="1"/>
    <col min="2" max="2" width="13.33203125" style="3" bestFit="1" customWidth="1"/>
    <col min="3" max="3" width="13" style="3" customWidth="1"/>
    <col min="4" max="4" width="12.5" style="3" customWidth="1"/>
    <col min="5" max="5" width="11.58203125" style="3" customWidth="1"/>
    <col min="6" max="6" width="5.58203125" style="3" customWidth="1"/>
    <col min="7" max="8" width="18.83203125" customWidth="1"/>
    <col min="9" max="15" width="9" hidden="1" customWidth="1"/>
    <col min="16" max="17" width="9" customWidth="1"/>
  </cols>
  <sheetData>
    <row r="1" spans="1:14">
      <c r="A1" s="14" t="s">
        <v>37</v>
      </c>
      <c r="B1" s="12"/>
      <c r="C1" s="12"/>
      <c r="D1" s="12"/>
      <c r="E1" s="12"/>
      <c r="F1" s="12"/>
      <c r="G1" s="13"/>
      <c r="H1" s="13"/>
    </row>
    <row r="2" spans="1:14" ht="34" thickBot="1">
      <c r="A2" s="150" t="s">
        <v>36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4" ht="21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31" t="s">
        <v>3</v>
      </c>
      <c r="B5" s="124" t="str">
        <f>VLOOKUP(K4,'0.기본정보입력(필수)'!A2:L3,4,0)</f>
        <v>캡스톤디자인</v>
      </c>
      <c r="C5" s="125"/>
      <c r="D5" s="126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 t="str">
        <f>VLOOKUP(K4,'0.기본정보입력(필수)'!A2:L3,8,0)</f>
        <v>너목들팀</v>
      </c>
      <c r="G6" s="123"/>
      <c r="H6" s="140"/>
      <c r="N6" s="3" t="s">
        <v>35</v>
      </c>
    </row>
    <row r="7" spans="1:14" ht="21" customHeight="1">
      <c r="A7" s="31" t="s">
        <v>11</v>
      </c>
      <c r="B7" s="123" t="str">
        <f>VLOOKUP(K4,'0.기본정보입력(필수)'!A2:L3,9,0)</f>
        <v>전공트랙</v>
      </c>
      <c r="C7" s="123"/>
      <c r="D7" s="123"/>
      <c r="E7" s="29" t="s">
        <v>10</v>
      </c>
      <c r="F7" s="123" t="str">
        <f>VLOOKUP(K4,'0.기본정보입력(필수)'!A2:L3,10,0)</f>
        <v>소프트웨어형</v>
      </c>
      <c r="G7" s="123"/>
      <c r="H7" s="140"/>
      <c r="N7" s="65" t="s">
        <v>215</v>
      </c>
    </row>
    <row r="8" spans="1:14" ht="21" customHeight="1">
      <c r="A8" s="144" t="s">
        <v>31</v>
      </c>
      <c r="B8" s="29" t="s">
        <v>26</v>
      </c>
      <c r="C8" s="29" t="s">
        <v>165</v>
      </c>
      <c r="D8" s="127" t="s">
        <v>27</v>
      </c>
      <c r="E8" s="127"/>
      <c r="F8" s="127"/>
      <c r="G8" s="127"/>
      <c r="H8" s="37" t="s">
        <v>166</v>
      </c>
    </row>
    <row r="9" spans="1:14" ht="21" customHeight="1">
      <c r="A9" s="145"/>
      <c r="B9" s="30" t="s">
        <v>32</v>
      </c>
      <c r="C9" s="66">
        <v>50000</v>
      </c>
      <c r="D9" s="128" t="s">
        <v>275</v>
      </c>
      <c r="E9" s="128"/>
      <c r="F9" s="128"/>
      <c r="G9" s="128"/>
      <c r="H9" s="68">
        <f>C9/($C$9+$C$10+$C$11)</f>
        <v>0.70422535211267601</v>
      </c>
    </row>
    <row r="10" spans="1:14" ht="21" customHeight="1">
      <c r="A10" s="145"/>
      <c r="B10" s="81" t="s">
        <v>216</v>
      </c>
      <c r="C10" s="66">
        <v>21000</v>
      </c>
      <c r="D10" s="128" t="s">
        <v>266</v>
      </c>
      <c r="E10" s="128"/>
      <c r="F10" s="128"/>
      <c r="G10" s="128"/>
      <c r="H10" s="68">
        <f t="shared" ref="H10:H11" si="0">C10/($C$9+$C$10+$C$11)</f>
        <v>0.29577464788732394</v>
      </c>
    </row>
    <row r="11" spans="1:14" ht="21" customHeight="1">
      <c r="A11" s="145"/>
      <c r="B11" s="81" t="s">
        <v>274</v>
      </c>
      <c r="C11" s="66">
        <v>0</v>
      </c>
      <c r="D11" s="130"/>
      <c r="E11" s="131"/>
      <c r="F11" s="131"/>
      <c r="G11" s="132"/>
      <c r="H11" s="68">
        <f t="shared" si="0"/>
        <v>0</v>
      </c>
    </row>
    <row r="12" spans="1:14" ht="21" customHeight="1">
      <c r="A12" s="145"/>
      <c r="B12" s="81" t="s">
        <v>214</v>
      </c>
      <c r="C12" s="66">
        <v>0</v>
      </c>
      <c r="D12" s="129"/>
      <c r="E12" s="129"/>
      <c r="F12" s="129"/>
      <c r="G12" s="129"/>
      <c r="H12" s="68"/>
    </row>
    <row r="13" spans="1:14" ht="21" customHeight="1">
      <c r="A13" s="146"/>
      <c r="B13" s="28" t="s">
        <v>30</v>
      </c>
      <c r="C13" s="67">
        <f>SUM(C9:C12)</f>
        <v>71000</v>
      </c>
      <c r="D13" s="124"/>
      <c r="E13" s="125"/>
      <c r="F13" s="125"/>
      <c r="G13" s="126"/>
      <c r="H13" s="68">
        <f>C13/$C$13</f>
        <v>1</v>
      </c>
    </row>
    <row r="14" spans="1:14" ht="21" customHeight="1">
      <c r="A14" s="147" t="s">
        <v>16</v>
      </c>
      <c r="B14" s="29" t="s">
        <v>17</v>
      </c>
      <c r="C14" s="29" t="s">
        <v>19</v>
      </c>
      <c r="D14" s="29" t="s">
        <v>22</v>
      </c>
      <c r="E14" s="29" t="s">
        <v>23</v>
      </c>
      <c r="F14" s="127" t="s">
        <v>24</v>
      </c>
      <c r="G14" s="127"/>
      <c r="H14" s="37" t="s">
        <v>25</v>
      </c>
    </row>
    <row r="15" spans="1:14" ht="21" customHeight="1">
      <c r="A15" s="148"/>
      <c r="B15" s="30">
        <v>1</v>
      </c>
      <c r="C15" s="28" t="s">
        <v>18</v>
      </c>
      <c r="D15" s="28">
        <v>201411087</v>
      </c>
      <c r="E15" s="28" t="s">
        <v>261</v>
      </c>
      <c r="F15" s="123"/>
      <c r="G15" s="123"/>
      <c r="H15" s="32"/>
    </row>
    <row r="16" spans="1:14" ht="21" customHeight="1">
      <c r="A16" s="148"/>
      <c r="B16" s="30">
        <v>2</v>
      </c>
      <c r="C16" s="28" t="s">
        <v>20</v>
      </c>
      <c r="D16" s="120">
        <v>201810991</v>
      </c>
      <c r="E16" s="28" t="s">
        <v>262</v>
      </c>
      <c r="F16" s="123"/>
      <c r="G16" s="123"/>
      <c r="H16" s="32"/>
    </row>
    <row r="17" spans="1:33" ht="21" customHeight="1">
      <c r="A17" s="148"/>
      <c r="B17" s="30">
        <v>3</v>
      </c>
      <c r="C17" s="42" t="s">
        <v>21</v>
      </c>
      <c r="D17" s="28">
        <v>201511049</v>
      </c>
      <c r="E17" s="28" t="s">
        <v>263</v>
      </c>
      <c r="F17" s="123"/>
      <c r="G17" s="123"/>
      <c r="H17" s="32"/>
    </row>
    <row r="18" spans="1:33" ht="21" customHeight="1">
      <c r="A18" s="148"/>
      <c r="B18" s="30">
        <v>4</v>
      </c>
      <c r="C18" s="28" t="s">
        <v>21</v>
      </c>
      <c r="D18" s="28">
        <v>201811007</v>
      </c>
      <c r="E18" s="28" t="s">
        <v>264</v>
      </c>
      <c r="F18" s="123"/>
      <c r="G18" s="123"/>
      <c r="H18" s="32"/>
    </row>
    <row r="19" spans="1:33" ht="21" customHeight="1">
      <c r="A19" s="148"/>
      <c r="B19" s="30">
        <v>5</v>
      </c>
      <c r="C19" s="28" t="s">
        <v>21</v>
      </c>
      <c r="D19" s="28">
        <v>201511056</v>
      </c>
      <c r="E19" s="28" t="s">
        <v>265</v>
      </c>
      <c r="F19" s="123"/>
      <c r="G19" s="123"/>
      <c r="H19" s="32"/>
    </row>
    <row r="20" spans="1:33" ht="21" customHeight="1">
      <c r="A20" s="148"/>
      <c r="B20" s="30">
        <v>6</v>
      </c>
      <c r="C20" s="28"/>
      <c r="D20" s="28"/>
      <c r="E20" s="28"/>
      <c r="F20" s="123"/>
      <c r="G20" s="123"/>
      <c r="H20" s="32"/>
    </row>
    <row r="21" spans="1:33" ht="21" customHeight="1">
      <c r="A21" s="148"/>
      <c r="B21" s="30">
        <v>7</v>
      </c>
      <c r="C21" s="28"/>
      <c r="D21" s="28"/>
      <c r="E21" s="28"/>
      <c r="F21" s="123"/>
      <c r="G21" s="123"/>
      <c r="H21" s="32"/>
    </row>
    <row r="22" spans="1:33" ht="21" customHeight="1">
      <c r="A22" s="148"/>
      <c r="B22" s="30">
        <v>8</v>
      </c>
      <c r="C22" s="28"/>
      <c r="D22" s="28"/>
      <c r="E22" s="28"/>
      <c r="F22" s="123"/>
      <c r="G22" s="123"/>
      <c r="H22" s="32"/>
      <c r="AG22" t="s">
        <v>240</v>
      </c>
    </row>
    <row r="23" spans="1:33" ht="21" customHeight="1">
      <c r="A23" s="148"/>
      <c r="B23" s="30">
        <v>9</v>
      </c>
      <c r="C23" s="28"/>
      <c r="D23" s="28"/>
      <c r="E23" s="28"/>
      <c r="F23" s="123"/>
      <c r="G23" s="123"/>
      <c r="H23" s="32"/>
    </row>
    <row r="24" spans="1:33" ht="21" customHeight="1">
      <c r="A24" s="149"/>
      <c r="B24" s="30">
        <v>10</v>
      </c>
      <c r="C24" s="28"/>
      <c r="D24" s="28"/>
      <c r="E24" s="28"/>
      <c r="F24" s="123"/>
      <c r="G24" s="123"/>
      <c r="H24" s="32"/>
    </row>
    <row r="25" spans="1:33" ht="164.25" customHeight="1">
      <c r="A25" s="41" t="s">
        <v>28</v>
      </c>
      <c r="B25" s="141" t="s">
        <v>29</v>
      </c>
      <c r="C25" s="142"/>
      <c r="D25" s="142"/>
      <c r="E25" s="142"/>
      <c r="F25" s="142"/>
      <c r="G25" s="142"/>
      <c r="H25" s="143"/>
    </row>
    <row r="26" spans="1:33" ht="139.5" customHeight="1">
      <c r="A26" s="139" t="s">
        <v>276</v>
      </c>
      <c r="B26" s="123"/>
      <c r="C26" s="123"/>
      <c r="D26" s="123"/>
      <c r="E26" s="123"/>
      <c r="F26" s="123"/>
      <c r="G26" s="123"/>
      <c r="H26" s="140"/>
    </row>
    <row r="27" spans="1:33">
      <c r="A27" s="133" t="s">
        <v>45</v>
      </c>
      <c r="B27" s="28" t="s">
        <v>46</v>
      </c>
      <c r="C27" s="135" t="s">
        <v>49</v>
      </c>
      <c r="D27" s="135"/>
      <c r="E27" s="135"/>
      <c r="F27" s="135"/>
      <c r="G27" s="135"/>
      <c r="H27" s="136"/>
    </row>
    <row r="28" spans="1:33" ht="17.5" thickBot="1">
      <c r="A28" s="134"/>
      <c r="B28" s="38" t="s">
        <v>47</v>
      </c>
      <c r="C28" s="137" t="s">
        <v>48</v>
      </c>
      <c r="D28" s="137"/>
      <c r="E28" s="137"/>
      <c r="F28" s="137"/>
      <c r="G28" s="137"/>
      <c r="H28" s="138"/>
    </row>
  </sheetData>
  <dataConsolidate/>
  <mergeCells count="34">
    <mergeCell ref="A8:A13"/>
    <mergeCell ref="A14:A24"/>
    <mergeCell ref="A2:H2"/>
    <mergeCell ref="B3:D3"/>
    <mergeCell ref="F3:H3"/>
    <mergeCell ref="F21:G21"/>
    <mergeCell ref="F22:G22"/>
    <mergeCell ref="F7:H7"/>
    <mergeCell ref="B5:D5"/>
    <mergeCell ref="B4:D4"/>
    <mergeCell ref="F4:H4"/>
    <mergeCell ref="F6:H6"/>
    <mergeCell ref="F16:G16"/>
    <mergeCell ref="F17:G17"/>
    <mergeCell ref="F18:G18"/>
    <mergeCell ref="B6:D6"/>
    <mergeCell ref="A27:A28"/>
    <mergeCell ref="C27:H27"/>
    <mergeCell ref="C28:H28"/>
    <mergeCell ref="A26:H26"/>
    <mergeCell ref="B25:H25"/>
    <mergeCell ref="B7:D7"/>
    <mergeCell ref="D13:G13"/>
    <mergeCell ref="F23:G23"/>
    <mergeCell ref="F24:G24"/>
    <mergeCell ref="D8:G8"/>
    <mergeCell ref="D9:G9"/>
    <mergeCell ref="D10:G10"/>
    <mergeCell ref="D12:G12"/>
    <mergeCell ref="F19:G19"/>
    <mergeCell ref="F14:G14"/>
    <mergeCell ref="F15:G15"/>
    <mergeCell ref="F20:G20"/>
    <mergeCell ref="D11:G11"/>
  </mergeCells>
  <phoneticPr fontId="1" type="noConversion"/>
  <dataValidations count="2">
    <dataValidation type="list" allowBlank="1" showInputMessage="1" showErrorMessage="1" sqref="C15:C24" xr:uid="{00000000-0002-0000-0200-000000000000}">
      <formula1>$M$4:$M$5</formula1>
    </dataValidation>
    <dataValidation type="list" allowBlank="1" showInputMessage="1" showErrorMessage="1" sqref="B9:B12" xr:uid="{00000000-0002-0000-0200-000001000000}">
      <formula1>"재료비, 활동비, 특강및자문료, 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0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5</xdr:col>
                    <xdr:colOff>69850</xdr:colOff>
                    <xdr:row>14</xdr:row>
                    <xdr:rowOff>0</xdr:rowOff>
                  </from>
                  <to>
                    <xdr:col>6</xdr:col>
                    <xdr:colOff>203200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6</xdr:col>
                    <xdr:colOff>298450</xdr:colOff>
                    <xdr:row>14</xdr:row>
                    <xdr:rowOff>0</xdr:rowOff>
                  </from>
                  <to>
                    <xdr:col>6</xdr:col>
                    <xdr:colOff>857250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69850</xdr:colOff>
                    <xdr:row>14</xdr:row>
                    <xdr:rowOff>260350</xdr:rowOff>
                  </from>
                  <to>
                    <xdr:col>6</xdr:col>
                    <xdr:colOff>203200</xdr:colOff>
                    <xdr:row>15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6</xdr:col>
                    <xdr:colOff>298450</xdr:colOff>
                    <xdr:row>15</xdr:row>
                    <xdr:rowOff>0</xdr:rowOff>
                  </from>
                  <to>
                    <xdr:col>6</xdr:col>
                    <xdr:colOff>857250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69850</xdr:colOff>
                    <xdr:row>16</xdr:row>
                    <xdr:rowOff>12700</xdr:rowOff>
                  </from>
                  <to>
                    <xdr:col>6</xdr:col>
                    <xdr:colOff>203200</xdr:colOff>
                    <xdr:row>16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298450</xdr:colOff>
                    <xdr:row>16</xdr:row>
                    <xdr:rowOff>12700</xdr:rowOff>
                  </from>
                  <to>
                    <xdr:col>6</xdr:col>
                    <xdr:colOff>857250</xdr:colOff>
                    <xdr:row>16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69850</xdr:colOff>
                    <xdr:row>17</xdr:row>
                    <xdr:rowOff>12700</xdr:rowOff>
                  </from>
                  <to>
                    <xdr:col>6</xdr:col>
                    <xdr:colOff>203200</xdr:colOff>
                    <xdr:row>17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6</xdr:col>
                    <xdr:colOff>298450</xdr:colOff>
                    <xdr:row>17</xdr:row>
                    <xdr:rowOff>19050</xdr:rowOff>
                  </from>
                  <to>
                    <xdr:col>6</xdr:col>
                    <xdr:colOff>857250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69850</xdr:colOff>
                    <xdr:row>18</xdr:row>
                    <xdr:rowOff>12700</xdr:rowOff>
                  </from>
                  <to>
                    <xdr:col>6</xdr:col>
                    <xdr:colOff>203200</xdr:colOff>
                    <xdr:row>18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6</xdr:col>
                    <xdr:colOff>298450</xdr:colOff>
                    <xdr:row>18</xdr:row>
                    <xdr:rowOff>19050</xdr:rowOff>
                  </from>
                  <to>
                    <xdr:col>6</xdr:col>
                    <xdr:colOff>857250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5</xdr:col>
                    <xdr:colOff>69850</xdr:colOff>
                    <xdr:row>19</xdr:row>
                    <xdr:rowOff>12700</xdr:rowOff>
                  </from>
                  <to>
                    <xdr:col>6</xdr:col>
                    <xdr:colOff>203200</xdr:colOff>
                    <xdr:row>19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6</xdr:col>
                    <xdr:colOff>298450</xdr:colOff>
                    <xdr:row>19</xdr:row>
                    <xdr:rowOff>19050</xdr:rowOff>
                  </from>
                  <to>
                    <xdr:col>6</xdr:col>
                    <xdr:colOff>857250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5</xdr:col>
                    <xdr:colOff>69850</xdr:colOff>
                    <xdr:row>20</xdr:row>
                    <xdr:rowOff>12700</xdr:rowOff>
                  </from>
                  <to>
                    <xdr:col>6</xdr:col>
                    <xdr:colOff>203200</xdr:colOff>
                    <xdr:row>20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6</xdr:col>
                    <xdr:colOff>298450</xdr:colOff>
                    <xdr:row>20</xdr:row>
                    <xdr:rowOff>19050</xdr:rowOff>
                  </from>
                  <to>
                    <xdr:col>6</xdr:col>
                    <xdr:colOff>857250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5</xdr:col>
                    <xdr:colOff>69850</xdr:colOff>
                    <xdr:row>21</xdr:row>
                    <xdr:rowOff>12700</xdr:rowOff>
                  </from>
                  <to>
                    <xdr:col>6</xdr:col>
                    <xdr:colOff>203200</xdr:colOff>
                    <xdr:row>21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6</xdr:col>
                    <xdr:colOff>298450</xdr:colOff>
                    <xdr:row>21</xdr:row>
                    <xdr:rowOff>19050</xdr:rowOff>
                  </from>
                  <to>
                    <xdr:col>6</xdr:col>
                    <xdr:colOff>857250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5</xdr:col>
                    <xdr:colOff>69850</xdr:colOff>
                    <xdr:row>22</xdr:row>
                    <xdr:rowOff>12700</xdr:rowOff>
                  </from>
                  <to>
                    <xdr:col>6</xdr:col>
                    <xdr:colOff>203200</xdr:colOff>
                    <xdr:row>22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6</xdr:col>
                    <xdr:colOff>298450</xdr:colOff>
                    <xdr:row>22</xdr:row>
                    <xdr:rowOff>12700</xdr:rowOff>
                  </from>
                  <to>
                    <xdr:col>6</xdr:col>
                    <xdr:colOff>857250</xdr:colOff>
                    <xdr:row>22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5</xdr:col>
                    <xdr:colOff>69850</xdr:colOff>
                    <xdr:row>23</xdr:row>
                    <xdr:rowOff>19050</xdr:rowOff>
                  </from>
                  <to>
                    <xdr:col>6</xdr:col>
                    <xdr:colOff>203200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6</xdr:col>
                    <xdr:colOff>298450</xdr:colOff>
                    <xdr:row>23</xdr:row>
                    <xdr:rowOff>19050</xdr:rowOff>
                  </from>
                  <to>
                    <xdr:col>6</xdr:col>
                    <xdr:colOff>857250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8"/>
  <sheetViews>
    <sheetView view="pageBreakPreview" topLeftCell="A22" zoomScale="115" zoomScaleNormal="100" zoomScaleSheetLayoutView="115" workbookViewId="0">
      <selection activeCell="E39" sqref="E39"/>
    </sheetView>
  </sheetViews>
  <sheetFormatPr defaultRowHeight="17"/>
  <cols>
    <col min="1" max="1" width="12.58203125" customWidth="1"/>
    <col min="2" max="2" width="11.08203125" style="3" customWidth="1"/>
    <col min="3" max="3" width="13" style="3" customWidth="1"/>
    <col min="4" max="4" width="12.5" style="3" customWidth="1"/>
    <col min="5" max="5" width="11.58203125" style="3" customWidth="1"/>
    <col min="6" max="6" width="5.58203125" style="3" customWidth="1"/>
    <col min="7" max="7" width="13.5" customWidth="1"/>
    <col min="8" max="8" width="14.58203125" customWidth="1"/>
    <col min="9" max="14" width="9" hidden="1" customWidth="1"/>
    <col min="15" max="17" width="9" customWidth="1"/>
  </cols>
  <sheetData>
    <row r="1" spans="1:14">
      <c r="A1" s="14" t="s">
        <v>50</v>
      </c>
      <c r="B1" s="12"/>
      <c r="C1" s="12"/>
      <c r="D1" s="12"/>
      <c r="E1" s="12"/>
      <c r="F1" s="12"/>
      <c r="G1" s="13"/>
      <c r="H1" s="13"/>
    </row>
    <row r="2" spans="1:14" ht="34" thickBot="1">
      <c r="A2" s="150" t="s">
        <v>255</v>
      </c>
      <c r="B2" s="150"/>
      <c r="C2" s="150"/>
      <c r="D2" s="150"/>
      <c r="E2" s="150"/>
      <c r="F2" s="150"/>
      <c r="G2" s="150"/>
      <c r="H2" s="150"/>
    </row>
    <row r="3" spans="1:14" ht="18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4" ht="21" customHeight="1">
      <c r="A4" s="110" t="s">
        <v>1</v>
      </c>
      <c r="B4" s="123" t="str">
        <f>VLOOKUP(K4,'0.기본정보입력(필수)'!A2:L3,2,0)</f>
        <v>융합공과대학</v>
      </c>
      <c r="C4" s="123"/>
      <c r="D4" s="123"/>
      <c r="E4" s="111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110" t="s">
        <v>3</v>
      </c>
      <c r="B5" s="124" t="str">
        <f>VLOOKUP(K4,'0.기본정보입력(필수)'!A2:L3,4,0)</f>
        <v>캡스톤디자인</v>
      </c>
      <c r="C5" s="125"/>
      <c r="D5" s="126"/>
      <c r="E5" s="111" t="s">
        <v>4</v>
      </c>
      <c r="F5" s="108">
        <f>VLOOKUP(K4,'0.기본정보입력(필수)'!A2:L3,5,0)</f>
        <v>2</v>
      </c>
      <c r="G5" s="111" t="s">
        <v>12</v>
      </c>
      <c r="H5" s="109" t="str">
        <f>VLOOKUP(K4,'0.기본정보입력(필수)'!A2:L3,6,0)</f>
        <v>백윤철 교수님</v>
      </c>
      <c r="M5" s="3" t="s">
        <v>21</v>
      </c>
      <c r="N5" s="3" t="s">
        <v>34</v>
      </c>
    </row>
    <row r="6" spans="1:14" ht="21" customHeight="1">
      <c r="A6" s="110" t="s">
        <v>6</v>
      </c>
      <c r="B6" s="123" t="str">
        <f>VLOOKUP(K4,'0.기본정보입력(필수)'!A2:L3,7,0)</f>
        <v>Voice Cloning</v>
      </c>
      <c r="C6" s="123"/>
      <c r="D6" s="123"/>
      <c r="E6" s="111" t="s">
        <v>7</v>
      </c>
      <c r="F6" s="123" t="str">
        <f>VLOOKUP(K4,'0.기본정보입력(필수)'!A2:L3,8,0)</f>
        <v>너목들팀</v>
      </c>
      <c r="G6" s="123"/>
      <c r="H6" s="140"/>
      <c r="N6" s="3" t="s">
        <v>35</v>
      </c>
    </row>
    <row r="7" spans="1:14" ht="21" customHeight="1">
      <c r="A7" s="110" t="s">
        <v>11</v>
      </c>
      <c r="B7" s="123" t="str">
        <f>VLOOKUP(K4,'0.기본정보입력(필수)'!A2:L3,9,0)</f>
        <v>전공트랙</v>
      </c>
      <c r="C7" s="123"/>
      <c r="D7" s="123"/>
      <c r="E7" s="111" t="s">
        <v>10</v>
      </c>
      <c r="F7" s="123" t="str">
        <f>VLOOKUP(K4,'0.기본정보입력(필수)'!A2:L3,10,0)</f>
        <v>소프트웨어형</v>
      </c>
      <c r="G7" s="123"/>
      <c r="H7" s="140"/>
    </row>
    <row r="8" spans="1:14" ht="24.75" customHeight="1">
      <c r="A8" s="172" t="s">
        <v>253</v>
      </c>
      <c r="B8" s="173"/>
      <c r="C8" s="173"/>
      <c r="D8" s="173"/>
      <c r="E8" s="173"/>
      <c r="F8" s="173"/>
      <c r="G8" s="173"/>
      <c r="H8" s="174"/>
    </row>
    <row r="9" spans="1:14" ht="23.25" customHeight="1">
      <c r="A9" s="315" t="s">
        <v>277</v>
      </c>
      <c r="B9" s="186"/>
      <c r="C9" s="186"/>
      <c r="D9" s="186"/>
      <c r="E9" s="186"/>
      <c r="F9" s="186"/>
      <c r="G9" s="186"/>
      <c r="H9" s="187"/>
    </row>
    <row r="10" spans="1:14" ht="23.25" customHeight="1">
      <c r="A10" s="188"/>
      <c r="B10" s="189"/>
      <c r="C10" s="189"/>
      <c r="D10" s="189"/>
      <c r="E10" s="189"/>
      <c r="F10" s="189"/>
      <c r="G10" s="189"/>
      <c r="H10" s="190"/>
    </row>
    <row r="11" spans="1:14" ht="23.25" customHeight="1">
      <c r="A11" s="191"/>
      <c r="B11" s="192"/>
      <c r="C11" s="192"/>
      <c r="D11" s="192"/>
      <c r="E11" s="192"/>
      <c r="F11" s="192"/>
      <c r="G11" s="192"/>
      <c r="H11" s="193"/>
    </row>
    <row r="12" spans="1:14" ht="29.25" customHeight="1">
      <c r="A12" s="175" t="s">
        <v>243</v>
      </c>
      <c r="B12" s="176"/>
      <c r="C12" s="176"/>
      <c r="D12" s="176"/>
      <c r="E12" s="176"/>
      <c r="F12" s="176"/>
      <c r="G12" s="176"/>
      <c r="H12" s="177"/>
    </row>
    <row r="13" spans="1:14" ht="41.25" customHeight="1">
      <c r="A13" s="316" t="s">
        <v>278</v>
      </c>
      <c r="B13" s="178"/>
      <c r="C13" s="178"/>
      <c r="D13" s="178"/>
      <c r="E13" s="178"/>
      <c r="F13" s="178"/>
      <c r="G13" s="178"/>
      <c r="H13" s="179"/>
    </row>
    <row r="14" spans="1:14" ht="41.25" customHeight="1">
      <c r="A14" s="180"/>
      <c r="B14" s="181"/>
      <c r="C14" s="181"/>
      <c r="D14" s="181"/>
      <c r="E14" s="181"/>
      <c r="F14" s="181"/>
      <c r="G14" s="181"/>
      <c r="H14" s="182"/>
    </row>
    <row r="15" spans="1:14" ht="41.25" customHeight="1">
      <c r="A15" s="183"/>
      <c r="B15" s="184"/>
      <c r="C15" s="184"/>
      <c r="D15" s="184"/>
      <c r="E15" s="184"/>
      <c r="F15" s="184"/>
      <c r="G15" s="184"/>
      <c r="H15" s="185"/>
    </row>
    <row r="16" spans="1:14" ht="23.25" customHeight="1">
      <c r="A16" s="112" t="s">
        <v>244</v>
      </c>
      <c r="B16" s="113"/>
      <c r="C16" s="113"/>
      <c r="D16" s="113"/>
      <c r="E16" s="113"/>
      <c r="F16" s="113"/>
      <c r="G16" s="113"/>
      <c r="H16" s="114"/>
    </row>
    <row r="17" spans="1:17" ht="19.5" customHeight="1">
      <c r="A17" s="106" t="s">
        <v>241</v>
      </c>
      <c r="B17" s="156" t="s">
        <v>242</v>
      </c>
      <c r="C17" s="157"/>
      <c r="D17" s="157"/>
      <c r="E17" s="157"/>
      <c r="F17" s="157"/>
      <c r="G17" s="157"/>
      <c r="H17" s="158"/>
    </row>
    <row r="18" spans="1:17" ht="43.5" customHeight="1">
      <c r="A18" s="107" t="s">
        <v>245</v>
      </c>
      <c r="B18" s="159" t="s">
        <v>268</v>
      </c>
      <c r="C18" s="160"/>
      <c r="D18" s="160"/>
      <c r="E18" s="160"/>
      <c r="F18" s="160"/>
      <c r="G18" s="160"/>
      <c r="H18" s="161"/>
    </row>
    <row r="19" spans="1:17" ht="43.5" customHeight="1">
      <c r="A19" s="107" t="s">
        <v>246</v>
      </c>
      <c r="B19" s="162" t="s">
        <v>269</v>
      </c>
      <c r="C19" s="160"/>
      <c r="D19" s="160"/>
      <c r="E19" s="160"/>
      <c r="F19" s="160"/>
      <c r="G19" s="160"/>
      <c r="H19" s="161"/>
    </row>
    <row r="20" spans="1:17" ht="43.5" customHeight="1">
      <c r="A20" s="107" t="s">
        <v>247</v>
      </c>
      <c r="B20" s="162" t="s">
        <v>267</v>
      </c>
      <c r="C20" s="160"/>
      <c r="D20" s="160"/>
      <c r="E20" s="160"/>
      <c r="F20" s="160"/>
      <c r="G20" s="160"/>
      <c r="H20" s="161"/>
    </row>
    <row r="21" spans="1:17" ht="43.5" customHeight="1">
      <c r="A21" s="107" t="s">
        <v>248</v>
      </c>
      <c r="B21" s="162" t="s">
        <v>270</v>
      </c>
      <c r="C21" s="160"/>
      <c r="D21" s="160"/>
      <c r="E21" s="160"/>
      <c r="F21" s="160"/>
      <c r="G21" s="160"/>
      <c r="H21" s="161"/>
    </row>
    <row r="22" spans="1:17" ht="21" customHeight="1">
      <c r="A22" s="175" t="s">
        <v>252</v>
      </c>
      <c r="B22" s="176"/>
      <c r="C22" s="176"/>
      <c r="D22" s="176"/>
      <c r="E22" s="176"/>
      <c r="F22" s="176"/>
      <c r="G22" s="176"/>
      <c r="H22" s="177"/>
    </row>
    <row r="23" spans="1:17" ht="37.5" customHeight="1">
      <c r="A23" s="163" t="s">
        <v>271</v>
      </c>
      <c r="B23" s="164"/>
      <c r="C23" s="164"/>
      <c r="D23" s="164"/>
      <c r="E23" s="164"/>
      <c r="F23" s="164"/>
      <c r="G23" s="164"/>
      <c r="H23" s="165"/>
    </row>
    <row r="24" spans="1:17" ht="37.5" customHeight="1">
      <c r="A24" s="166"/>
      <c r="B24" s="167"/>
      <c r="C24" s="167"/>
      <c r="D24" s="167"/>
      <c r="E24" s="167"/>
      <c r="F24" s="167"/>
      <c r="G24" s="167"/>
      <c r="H24" s="168"/>
    </row>
    <row r="25" spans="1:17" ht="12.75" customHeight="1">
      <c r="A25" s="169"/>
      <c r="B25" s="170"/>
      <c r="C25" s="170"/>
      <c r="D25" s="170"/>
      <c r="E25" s="170"/>
      <c r="F25" s="170"/>
      <c r="G25" s="170"/>
      <c r="H25" s="171"/>
    </row>
    <row r="26" spans="1:17" ht="17.25" customHeight="1">
      <c r="A26" s="153" t="s">
        <v>250</v>
      </c>
      <c r="B26" s="154" t="s">
        <v>249</v>
      </c>
      <c r="C26" s="154"/>
      <c r="D26" s="154"/>
      <c r="E26" s="154"/>
      <c r="F26" s="154"/>
      <c r="G26" s="154"/>
      <c r="H26" s="155"/>
      <c r="I26" s="104"/>
    </row>
    <row r="27" spans="1:17" ht="40.5" customHeight="1">
      <c r="A27" s="153"/>
      <c r="B27" s="154" t="s">
        <v>251</v>
      </c>
      <c r="C27" s="154"/>
      <c r="D27" s="154"/>
      <c r="E27" s="154"/>
      <c r="F27" s="154"/>
      <c r="G27" s="154"/>
      <c r="H27" s="155"/>
      <c r="I27" s="105"/>
      <c r="J27" s="13"/>
      <c r="Q27" s="13"/>
    </row>
    <row r="28" spans="1:17" ht="24" customHeight="1" thickBot="1">
      <c r="A28" s="116"/>
      <c r="B28" s="115"/>
      <c r="C28" s="115"/>
      <c r="D28" s="119"/>
      <c r="E28" s="119" t="s">
        <v>254</v>
      </c>
      <c r="F28" s="115"/>
      <c r="G28" s="117" t="s">
        <v>261</v>
      </c>
      <c r="H28" s="118"/>
    </row>
  </sheetData>
  <mergeCells count="24">
    <mergeCell ref="A8:H8"/>
    <mergeCell ref="A12:H12"/>
    <mergeCell ref="A22:H22"/>
    <mergeCell ref="A2:H2"/>
    <mergeCell ref="B3:D3"/>
    <mergeCell ref="F3:H3"/>
    <mergeCell ref="B4:D4"/>
    <mergeCell ref="F4:H4"/>
    <mergeCell ref="B6:D6"/>
    <mergeCell ref="F6:H6"/>
    <mergeCell ref="B7:D7"/>
    <mergeCell ref="F7:H7"/>
    <mergeCell ref="B5:D5"/>
    <mergeCell ref="A13:H15"/>
    <mergeCell ref="A9:H11"/>
    <mergeCell ref="A26:A27"/>
    <mergeCell ref="B26:H26"/>
    <mergeCell ref="B27:H27"/>
    <mergeCell ref="B17:H17"/>
    <mergeCell ref="B18:H18"/>
    <mergeCell ref="B19:H19"/>
    <mergeCell ref="B20:H20"/>
    <mergeCell ref="B21:H21"/>
    <mergeCell ref="A23:H25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2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Check Box 24">
              <controlPr defaultSize="0" autoFill="0" autoLine="0" autoPict="0">
                <anchor moveWithCells="1">
                  <from>
                    <xdr:col>6</xdr:col>
                    <xdr:colOff>755650</xdr:colOff>
                    <xdr:row>26</xdr:row>
                    <xdr:rowOff>190500</xdr:rowOff>
                  </from>
                  <to>
                    <xdr:col>7</xdr:col>
                    <xdr:colOff>146050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5" name="Check Box 25">
              <controlPr defaultSize="0" autoFill="0" autoLine="0" autoPict="0">
                <anchor moveWithCells="1">
                  <from>
                    <xdr:col>6</xdr:col>
                    <xdr:colOff>774700</xdr:colOff>
                    <xdr:row>24</xdr:row>
                    <xdr:rowOff>114300</xdr:rowOff>
                  </from>
                  <to>
                    <xdr:col>7</xdr:col>
                    <xdr:colOff>165100</xdr:colOff>
                    <xdr:row>26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6"/>
  <sheetViews>
    <sheetView view="pageBreakPreview" topLeftCell="A4" zoomScale="80" zoomScaleNormal="60" zoomScaleSheetLayoutView="80" workbookViewId="0">
      <selection activeCell="R15" sqref="R15"/>
    </sheetView>
  </sheetViews>
  <sheetFormatPr defaultRowHeight="17"/>
  <cols>
    <col min="1" max="1" width="18.08203125" customWidth="1"/>
    <col min="2" max="4" width="9.5" style="3" customWidth="1"/>
    <col min="5" max="5" width="11.58203125" style="3" customWidth="1"/>
    <col min="6" max="6" width="8.08203125" style="3" customWidth="1"/>
    <col min="7" max="7" width="13.5" customWidth="1"/>
    <col min="8" max="8" width="14.58203125" customWidth="1"/>
    <col min="9" max="12" width="9" hidden="1" customWidth="1"/>
    <col min="13" max="15" width="9" customWidth="1"/>
  </cols>
  <sheetData>
    <row r="1" spans="1:11">
      <c r="A1" s="14" t="s">
        <v>126</v>
      </c>
      <c r="B1" s="12"/>
      <c r="C1" s="12"/>
      <c r="D1" s="12"/>
      <c r="E1" s="12"/>
      <c r="F1" s="12"/>
      <c r="G1" s="13"/>
      <c r="H1" s="13"/>
    </row>
    <row r="2" spans="1:11" ht="34" thickBot="1">
      <c r="A2" s="150" t="s">
        <v>52</v>
      </c>
      <c r="B2" s="150"/>
      <c r="C2" s="150"/>
      <c r="D2" s="150"/>
      <c r="E2" s="150"/>
      <c r="F2" s="150"/>
      <c r="G2" s="150"/>
      <c r="H2" s="150"/>
    </row>
    <row r="3" spans="1:11" ht="33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2"/>
    </row>
    <row r="4" spans="1:11" ht="33" customHeight="1">
      <c r="A4" s="31" t="s">
        <v>1</v>
      </c>
      <c r="B4" s="123" t="str">
        <f>VLOOKUP(K4,'0.기본정보입력(필수)'!A2:L3,2,0)</f>
        <v>융합공과대학</v>
      </c>
      <c r="C4" s="123"/>
      <c r="D4" s="123"/>
      <c r="E4" s="29" t="s">
        <v>2</v>
      </c>
      <c r="F4" s="123" t="str">
        <f>VLOOKUP(K4,'0.기본정보입력(필수)'!A2:L3,3,0)</f>
        <v>컴퓨터과학과</v>
      </c>
      <c r="G4" s="123"/>
      <c r="H4" s="140"/>
      <c r="J4" t="s">
        <v>15</v>
      </c>
      <c r="K4">
        <v>1</v>
      </c>
    </row>
    <row r="5" spans="1:11" ht="33" customHeight="1">
      <c r="A5" s="31" t="s">
        <v>3</v>
      </c>
      <c r="B5" s="123" t="str">
        <f>VLOOKUP(K4,'0.기본정보입력(필수)'!A2:L3,4,0)</f>
        <v>캡스톤디자인</v>
      </c>
      <c r="C5" s="123"/>
      <c r="D5" s="123"/>
      <c r="E5" s="29" t="s">
        <v>4</v>
      </c>
      <c r="F5" s="28">
        <f>VLOOKUP(K4,'0.기본정보입력(필수)'!A2:L3,5,0)</f>
        <v>2</v>
      </c>
      <c r="G5" s="29" t="s">
        <v>12</v>
      </c>
      <c r="H5" s="32" t="str">
        <f>VLOOKUP(K4,'0.기본정보입력(필수)'!A2:L3,6,0)</f>
        <v>백윤철 교수님</v>
      </c>
    </row>
    <row r="6" spans="1:11" ht="33" customHeight="1">
      <c r="A6" s="31" t="s">
        <v>6</v>
      </c>
      <c r="B6" s="123" t="str">
        <f>VLOOKUP(K4,'0.기본정보입력(필수)'!A2:L3,7,0)</f>
        <v>Voice Cloning</v>
      </c>
      <c r="C6" s="123"/>
      <c r="D6" s="123"/>
      <c r="E6" s="29" t="s">
        <v>7</v>
      </c>
      <c r="F6" s="123" t="str">
        <f>VLOOKUP(K4,'0.기본정보입력(필수)'!A2:L3,8,0)</f>
        <v>너목들팀</v>
      </c>
      <c r="G6" s="123"/>
      <c r="H6" s="140"/>
      <c r="J6" t="s">
        <v>44</v>
      </c>
    </row>
    <row r="7" spans="1:11" ht="33" customHeight="1">
      <c r="A7" s="31" t="s">
        <v>11</v>
      </c>
      <c r="B7" s="123" t="s">
        <v>238</v>
      </c>
      <c r="C7" s="123"/>
      <c r="D7" s="123"/>
      <c r="E7" s="29" t="s">
        <v>10</v>
      </c>
      <c r="F7" s="123"/>
      <c r="G7" s="123"/>
      <c r="H7" s="140"/>
      <c r="J7" t="s">
        <v>43</v>
      </c>
    </row>
    <row r="8" spans="1:11" ht="40.5" customHeight="1">
      <c r="A8" s="204" t="s">
        <v>53</v>
      </c>
      <c r="B8" s="205"/>
      <c r="C8" s="205"/>
      <c r="D8" s="205"/>
      <c r="E8" s="205"/>
      <c r="F8" s="205"/>
      <c r="G8" s="205"/>
      <c r="H8" s="206"/>
      <c r="J8" t="s">
        <v>9</v>
      </c>
    </row>
    <row r="9" spans="1:11" ht="40.5" customHeight="1">
      <c r="A9" s="31" t="s">
        <v>184</v>
      </c>
      <c r="B9" s="123"/>
      <c r="C9" s="123"/>
      <c r="D9" s="123"/>
      <c r="E9" s="127" t="s">
        <v>185</v>
      </c>
      <c r="F9" s="127"/>
      <c r="G9" s="123"/>
      <c r="H9" s="140"/>
    </row>
    <row r="10" spans="1:11" ht="40.5" customHeight="1">
      <c r="A10" s="31" t="s">
        <v>54</v>
      </c>
      <c r="B10" s="123"/>
      <c r="C10" s="123"/>
      <c r="D10" s="123"/>
      <c r="E10" s="123"/>
      <c r="F10" s="123"/>
      <c r="G10" s="123"/>
      <c r="H10" s="140"/>
    </row>
    <row r="11" spans="1:11" ht="40.5" customHeight="1">
      <c r="A11" s="31" t="s">
        <v>55</v>
      </c>
      <c r="B11" s="123"/>
      <c r="C11" s="123"/>
      <c r="D11" s="123"/>
      <c r="E11" s="127" t="s">
        <v>56</v>
      </c>
      <c r="F11" s="127"/>
      <c r="G11" s="123"/>
      <c r="H11" s="140"/>
    </row>
    <row r="12" spans="1:11" ht="154.5" customHeight="1">
      <c r="A12" s="31" t="s">
        <v>57</v>
      </c>
      <c r="B12" s="207" t="s">
        <v>143</v>
      </c>
      <c r="C12" s="135"/>
      <c r="D12" s="135"/>
      <c r="E12" s="135"/>
      <c r="F12" s="135"/>
      <c r="G12" s="135"/>
      <c r="H12" s="136"/>
    </row>
    <row r="13" spans="1:11" s="15" customFormat="1" ht="89.25" customHeight="1">
      <c r="A13" s="194" t="s">
        <v>211</v>
      </c>
      <c r="B13" s="195"/>
      <c r="C13" s="195"/>
      <c r="D13" s="195"/>
      <c r="E13" s="195"/>
      <c r="F13" s="195"/>
      <c r="G13" s="195"/>
      <c r="H13" s="196"/>
    </row>
    <row r="14" spans="1:11" s="15" customFormat="1" ht="34.5" customHeight="1">
      <c r="A14" s="19"/>
      <c r="B14" s="18"/>
      <c r="C14" s="18"/>
      <c r="D14" s="18"/>
      <c r="E14" s="197" t="s">
        <v>142</v>
      </c>
      <c r="F14" s="197"/>
      <c r="G14" s="197" t="s">
        <v>186</v>
      </c>
      <c r="H14" s="198"/>
    </row>
    <row r="15" spans="1:11" s="15" customFormat="1" ht="34.5" customHeight="1">
      <c r="A15" s="16"/>
      <c r="B15" s="17"/>
      <c r="C15" s="17"/>
      <c r="D15" s="17"/>
      <c r="E15" s="202" t="s">
        <v>58</v>
      </c>
      <c r="F15" s="202"/>
      <c r="G15" s="202" t="s">
        <v>186</v>
      </c>
      <c r="H15" s="203"/>
    </row>
    <row r="16" spans="1:11" s="15" customFormat="1" ht="99" customHeight="1" thickBot="1">
      <c r="A16" s="199" t="s">
        <v>225</v>
      </c>
      <c r="B16" s="200"/>
      <c r="C16" s="200"/>
      <c r="D16" s="200"/>
      <c r="E16" s="200"/>
      <c r="F16" s="200"/>
      <c r="G16" s="200"/>
      <c r="H16" s="201"/>
    </row>
  </sheetData>
  <mergeCells count="25">
    <mergeCell ref="G11:H11"/>
    <mergeCell ref="B12:H12"/>
    <mergeCell ref="B11:D11"/>
    <mergeCell ref="B5:D5"/>
    <mergeCell ref="A2:H2"/>
    <mergeCell ref="B3:D3"/>
    <mergeCell ref="F3:H3"/>
    <mergeCell ref="B4:D4"/>
    <mergeCell ref="F4:H4"/>
    <mergeCell ref="A13:H13"/>
    <mergeCell ref="E14:F14"/>
    <mergeCell ref="G14:H14"/>
    <mergeCell ref="A16:H16"/>
    <mergeCell ref="B6:D6"/>
    <mergeCell ref="F6:H6"/>
    <mergeCell ref="B7:D7"/>
    <mergeCell ref="F7:H7"/>
    <mergeCell ref="E15:F15"/>
    <mergeCell ref="G15:H15"/>
    <mergeCell ref="A8:H8"/>
    <mergeCell ref="E9:F9"/>
    <mergeCell ref="E11:F11"/>
    <mergeCell ref="B10:H10"/>
    <mergeCell ref="B9:D9"/>
    <mergeCell ref="G9:H9"/>
  </mergeCells>
  <phoneticPr fontId="1" type="noConversion"/>
  <dataValidations count="1">
    <dataValidation type="list" allowBlank="1" showInputMessage="1" showErrorMessage="1" sqref="F7:H7" xr:uid="{00000000-0002-0000-0400-000000000000}">
      <formula1>$J$6:$J$8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25"/>
  <sheetViews>
    <sheetView view="pageBreakPreview" zoomScale="80" zoomScaleNormal="70" zoomScaleSheetLayoutView="80" workbookViewId="0">
      <selection activeCell="Q23" sqref="Q23"/>
    </sheetView>
  </sheetViews>
  <sheetFormatPr defaultRowHeight="17"/>
  <cols>
    <col min="1" max="1" width="11.08203125" customWidth="1"/>
    <col min="2" max="2" width="5.25" style="3" customWidth="1"/>
    <col min="3" max="3" width="9.25" style="65" customWidth="1"/>
    <col min="4" max="6" width="11.75" style="3" customWidth="1"/>
    <col min="7" max="8" width="11.75" customWidth="1"/>
    <col min="9" max="9" width="10.58203125" customWidth="1"/>
    <col min="10" max="10" width="9.25" customWidth="1"/>
    <col min="11" max="13" width="9" hidden="1" customWidth="1"/>
    <col min="14" max="14" width="14" hidden="1" customWidth="1"/>
    <col min="15" max="16" width="9" hidden="1" customWidth="1"/>
  </cols>
  <sheetData>
    <row r="1" spans="1:15">
      <c r="A1" s="14" t="s">
        <v>127</v>
      </c>
      <c r="B1" s="12"/>
      <c r="C1" s="95"/>
      <c r="D1" s="12"/>
      <c r="E1" s="12"/>
      <c r="F1" s="12"/>
      <c r="G1" s="13"/>
      <c r="H1" s="13"/>
      <c r="I1" s="13"/>
    </row>
    <row r="2" spans="1:15" ht="51" customHeight="1" thickBot="1">
      <c r="A2" s="150" t="s">
        <v>59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219</v>
      </c>
      <c r="F6" s="83"/>
      <c r="G6" s="84" t="s">
        <v>218</v>
      </c>
      <c r="H6" s="124" t="str">
        <f>VLOOKUP(L4,'0.기본정보입력(필수)'!A2:L3,8,0)</f>
        <v>너목들팀</v>
      </c>
      <c r="I6" s="216"/>
      <c r="O6" s="20"/>
    </row>
    <row r="7" spans="1:15" ht="25.5" customHeight="1">
      <c r="A7" s="31" t="s">
        <v>11</v>
      </c>
      <c r="B7" s="123" t="str">
        <f>VLOOKUP(L4,'0.기본정보입력(필수)'!A2:L3,9,0)</f>
        <v>전공트랙</v>
      </c>
      <c r="C7" s="123"/>
      <c r="D7" s="123"/>
      <c r="E7" s="29" t="s">
        <v>10</v>
      </c>
      <c r="F7" s="123" t="str">
        <f>VLOOKUP(L4,'0.기본정보입력(필수)'!A2:L3,10,0)</f>
        <v>소프트웨어형</v>
      </c>
      <c r="G7" s="123"/>
      <c r="H7" s="123"/>
      <c r="I7" s="140"/>
    </row>
    <row r="8" spans="1:15" ht="25.5" customHeight="1">
      <c r="A8" s="133" t="s">
        <v>60</v>
      </c>
      <c r="B8" s="127" t="s">
        <v>62</v>
      </c>
      <c r="C8" s="127"/>
      <c r="D8" s="29" t="s">
        <v>64</v>
      </c>
      <c r="E8" s="29" t="s">
        <v>65</v>
      </c>
      <c r="F8" s="29" t="s">
        <v>63</v>
      </c>
      <c r="G8" s="29" t="s">
        <v>66</v>
      </c>
      <c r="H8" s="127" t="s">
        <v>51</v>
      </c>
      <c r="I8" s="220"/>
    </row>
    <row r="9" spans="1:15" ht="25.5" customHeight="1">
      <c r="A9" s="133"/>
      <c r="B9" s="128" t="s">
        <v>32</v>
      </c>
      <c r="C9" s="128"/>
      <c r="D9" s="67">
        <f>'1.과제계획서'!C9</f>
        <v>50000</v>
      </c>
      <c r="E9" s="67"/>
      <c r="F9" s="67"/>
      <c r="G9" s="67">
        <f>D9-E9-F9</f>
        <v>50000</v>
      </c>
      <c r="H9" s="123"/>
      <c r="I9" s="140"/>
    </row>
    <row r="10" spans="1:15" ht="25.5" customHeight="1">
      <c r="A10" s="133"/>
      <c r="B10" s="128" t="s">
        <v>216</v>
      </c>
      <c r="C10" s="128"/>
      <c r="D10" s="67">
        <f>'1.과제계획서'!C10</f>
        <v>21000</v>
      </c>
      <c r="E10" s="67"/>
      <c r="F10" s="67"/>
      <c r="G10" s="67">
        <f>D10-E10-F10</f>
        <v>21000</v>
      </c>
      <c r="H10" s="123"/>
      <c r="I10" s="140"/>
    </row>
    <row r="11" spans="1:15" ht="25.5" customHeight="1">
      <c r="A11" s="133"/>
      <c r="B11" s="128" t="s">
        <v>217</v>
      </c>
      <c r="C11" s="128"/>
      <c r="D11" s="67">
        <f>'1.과제계획서'!C11</f>
        <v>0</v>
      </c>
      <c r="E11" s="67"/>
      <c r="F11" s="67"/>
      <c r="G11" s="67">
        <f>D11-E11-F11</f>
        <v>0</v>
      </c>
      <c r="H11" s="123"/>
      <c r="I11" s="140"/>
    </row>
    <row r="12" spans="1:15" ht="25.5" customHeight="1">
      <c r="A12" s="133"/>
      <c r="B12" s="128" t="s">
        <v>214</v>
      </c>
      <c r="C12" s="128"/>
      <c r="D12" s="67">
        <f>'1.과제계획서'!C12</f>
        <v>0</v>
      </c>
      <c r="E12" s="67"/>
      <c r="F12" s="67"/>
      <c r="G12" s="67">
        <f t="shared" ref="G12:G13" si="0">D12-E12-F12</f>
        <v>0</v>
      </c>
      <c r="H12" s="124"/>
      <c r="I12" s="216"/>
    </row>
    <row r="13" spans="1:15" ht="25.5" customHeight="1">
      <c r="A13" s="133"/>
      <c r="B13" s="128" t="s">
        <v>70</v>
      </c>
      <c r="C13" s="128"/>
      <c r="D13" s="67">
        <f>SUM(D9:D12)</f>
        <v>71000</v>
      </c>
      <c r="E13" s="67">
        <f>E9+E10+E11+E12</f>
        <v>0</v>
      </c>
      <c r="F13" s="67">
        <f>F9+F10+F11+F12</f>
        <v>0</v>
      </c>
      <c r="G13" s="67">
        <f t="shared" si="0"/>
        <v>71000</v>
      </c>
      <c r="H13" s="123"/>
      <c r="I13" s="140"/>
    </row>
    <row r="14" spans="1:15" ht="25.5" customHeight="1">
      <c r="A14" s="147" t="s">
        <v>61</v>
      </c>
      <c r="B14" s="84" t="s">
        <v>134</v>
      </c>
      <c r="C14" s="93" t="s">
        <v>62</v>
      </c>
      <c r="D14" s="127" t="s">
        <v>61</v>
      </c>
      <c r="E14" s="127"/>
      <c r="F14" s="29" t="s">
        <v>71</v>
      </c>
      <c r="G14" s="29" t="s">
        <v>72</v>
      </c>
      <c r="H14" s="29" t="s">
        <v>73</v>
      </c>
      <c r="I14" s="37" t="s">
        <v>74</v>
      </c>
    </row>
    <row r="15" spans="1:15" ht="25.5" customHeight="1">
      <c r="A15" s="148"/>
      <c r="B15" s="100">
        <v>1</v>
      </c>
      <c r="C15" s="94" t="s">
        <v>32</v>
      </c>
      <c r="D15" s="211" t="s">
        <v>97</v>
      </c>
      <c r="E15" s="212"/>
      <c r="F15" s="24" t="s">
        <v>98</v>
      </c>
      <c r="G15" s="36" t="s">
        <v>99</v>
      </c>
      <c r="H15" s="69">
        <v>50000</v>
      </c>
      <c r="I15" s="34" t="s">
        <v>76</v>
      </c>
    </row>
    <row r="16" spans="1:15" ht="25.5" customHeight="1">
      <c r="A16" s="148"/>
      <c r="B16" s="96"/>
      <c r="C16" s="92"/>
      <c r="D16" s="123"/>
      <c r="E16" s="123"/>
      <c r="F16" s="30"/>
      <c r="G16" s="28"/>
      <c r="H16" s="67"/>
      <c r="I16" s="32"/>
    </row>
    <row r="17" spans="1:9" ht="25.5" customHeight="1">
      <c r="A17" s="148"/>
      <c r="B17" s="96"/>
      <c r="C17" s="92"/>
      <c r="D17" s="123"/>
      <c r="E17" s="123"/>
      <c r="F17" s="30"/>
      <c r="G17" s="28"/>
      <c r="H17" s="67"/>
      <c r="I17" s="32"/>
    </row>
    <row r="18" spans="1:9" ht="25.5" customHeight="1">
      <c r="A18" s="148"/>
      <c r="B18" s="96"/>
      <c r="C18" s="92"/>
      <c r="D18" s="123"/>
      <c r="E18" s="123"/>
      <c r="F18" s="30"/>
      <c r="G18" s="28"/>
      <c r="H18" s="67"/>
      <c r="I18" s="32"/>
    </row>
    <row r="19" spans="1:9" ht="25.5" customHeight="1">
      <c r="A19" s="148"/>
      <c r="B19" s="96"/>
      <c r="C19" s="92"/>
      <c r="D19" s="123"/>
      <c r="E19" s="123"/>
      <c r="F19" s="30"/>
      <c r="G19" s="28"/>
      <c r="H19" s="67"/>
      <c r="I19" s="32"/>
    </row>
    <row r="20" spans="1:9" ht="25.5" customHeight="1">
      <c r="A20" s="149"/>
      <c r="B20" s="130" t="s">
        <v>70</v>
      </c>
      <c r="C20" s="131"/>
      <c r="D20" s="131"/>
      <c r="E20" s="131"/>
      <c r="F20" s="131"/>
      <c r="G20" s="132"/>
      <c r="H20" s="67">
        <f>SUM(H15:H19)</f>
        <v>50000</v>
      </c>
      <c r="I20" s="32"/>
    </row>
    <row r="21" spans="1:9" ht="43.5" customHeight="1">
      <c r="A21" s="208" t="s">
        <v>80</v>
      </c>
      <c r="B21" s="209"/>
      <c r="C21" s="209"/>
      <c r="D21" s="209"/>
      <c r="E21" s="209"/>
      <c r="F21" s="209"/>
      <c r="G21" s="209"/>
      <c r="H21" s="209"/>
      <c r="I21" s="210"/>
    </row>
    <row r="22" spans="1:9" s="15" customFormat="1" ht="94.5" customHeight="1">
      <c r="A22" s="213" t="s">
        <v>220</v>
      </c>
      <c r="B22" s="214"/>
      <c r="C22" s="214"/>
      <c r="D22" s="214"/>
      <c r="E22" s="214"/>
      <c r="F22" s="214"/>
      <c r="G22" s="214"/>
      <c r="H22" s="214"/>
      <c r="I22" s="215"/>
    </row>
    <row r="23" spans="1:9" s="15" customFormat="1" ht="37.5" customHeight="1">
      <c r="A23" s="19"/>
      <c r="B23" s="18"/>
      <c r="C23" s="18"/>
      <c r="D23" s="18"/>
      <c r="E23" s="46"/>
      <c r="F23" s="35" t="s">
        <v>58</v>
      </c>
      <c r="G23" s="197" t="s">
        <v>186</v>
      </c>
      <c r="H23" s="197"/>
      <c r="I23" s="198"/>
    </row>
    <row r="24" spans="1:9" s="15" customFormat="1" ht="48.75" customHeight="1">
      <c r="A24" s="19"/>
      <c r="B24" s="18"/>
      <c r="C24" s="18"/>
      <c r="D24" s="18"/>
      <c r="E24" s="46"/>
      <c r="F24" s="35" t="s">
        <v>81</v>
      </c>
      <c r="G24" s="197" t="s">
        <v>186</v>
      </c>
      <c r="H24" s="197"/>
      <c r="I24" s="198"/>
    </row>
    <row r="25" spans="1:9" s="15" customFormat="1" ht="48.75" customHeight="1" thickBot="1">
      <c r="A25" s="217" t="s">
        <v>82</v>
      </c>
      <c r="B25" s="218"/>
      <c r="C25" s="218"/>
      <c r="D25" s="218"/>
      <c r="E25" s="218"/>
      <c r="F25" s="218"/>
      <c r="G25" s="218"/>
      <c r="H25" s="218"/>
      <c r="I25" s="219"/>
    </row>
  </sheetData>
  <mergeCells count="37">
    <mergeCell ref="A25:I25"/>
    <mergeCell ref="A2:I2"/>
    <mergeCell ref="F4:I4"/>
    <mergeCell ref="B3:D3"/>
    <mergeCell ref="B4:D4"/>
    <mergeCell ref="B5:D5"/>
    <mergeCell ref="H5:I5"/>
    <mergeCell ref="F3:I3"/>
    <mergeCell ref="B6:D6"/>
    <mergeCell ref="B7:D7"/>
    <mergeCell ref="F7:I7"/>
    <mergeCell ref="D14:E14"/>
    <mergeCell ref="H8:I8"/>
    <mergeCell ref="H9:I9"/>
    <mergeCell ref="H10:I10"/>
    <mergeCell ref="H11:I11"/>
    <mergeCell ref="H13:I13"/>
    <mergeCell ref="B12:C12"/>
    <mergeCell ref="H12:I12"/>
    <mergeCell ref="H6:I6"/>
    <mergeCell ref="A8:A13"/>
    <mergeCell ref="B8:C8"/>
    <mergeCell ref="B9:C9"/>
    <mergeCell ref="B10:C10"/>
    <mergeCell ref="B11:C11"/>
    <mergeCell ref="B13:C13"/>
    <mergeCell ref="A21:I21"/>
    <mergeCell ref="G23:I23"/>
    <mergeCell ref="G24:I24"/>
    <mergeCell ref="A14:A20"/>
    <mergeCell ref="B20:G20"/>
    <mergeCell ref="D15:E15"/>
    <mergeCell ref="D16:E16"/>
    <mergeCell ref="D17:E17"/>
    <mergeCell ref="D18:E18"/>
    <mergeCell ref="D19:E19"/>
    <mergeCell ref="A22:I22"/>
  </mergeCells>
  <phoneticPr fontId="1" type="noConversion"/>
  <dataValidations count="2">
    <dataValidation type="list" allowBlank="1" showInputMessage="1" showErrorMessage="1" sqref="I15:I19" xr:uid="{00000000-0002-0000-0500-000000000000}">
      <formula1>$O$3:$O$5</formula1>
    </dataValidation>
    <dataValidation type="list" allowBlank="1" showInputMessage="1" showErrorMessage="1" sqref="B9:C12 C15:C19" xr:uid="{00000000-0002-0000-0500-000001000000}">
      <formula1>"재료비, 활동비, 특강및자문료,추가재료비"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view="pageBreakPreview" topLeftCell="A10" zoomScale="80" zoomScaleNormal="60" zoomScaleSheetLayoutView="80" workbookViewId="0">
      <selection activeCell="B10" sqref="B10:I10"/>
    </sheetView>
  </sheetViews>
  <sheetFormatPr defaultRowHeight="17"/>
  <cols>
    <col min="1" max="1" width="11.08203125" customWidth="1"/>
    <col min="2" max="2" width="8" style="3" customWidth="1"/>
    <col min="3" max="3" width="7" style="3" customWidth="1"/>
    <col min="4" max="6" width="11.75" style="3" customWidth="1"/>
    <col min="7" max="8" width="11.75" customWidth="1"/>
    <col min="9" max="9" width="10.5820312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128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50" t="s">
        <v>83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31" t="s">
        <v>11</v>
      </c>
      <c r="B7" s="123" t="str">
        <f>VLOOKUP(L4,'0.기본정보입력(필수)'!A2:L3,9,0)</f>
        <v>전공트랙</v>
      </c>
      <c r="C7" s="123"/>
      <c r="D7" s="123"/>
      <c r="E7" s="29" t="s">
        <v>10</v>
      </c>
      <c r="F7" s="123" t="str">
        <f>VLOOKUP(L4,'0.기본정보입력(필수)'!A2:L3,10,0)</f>
        <v>소프트웨어형</v>
      </c>
      <c r="G7" s="123"/>
      <c r="H7" s="123"/>
      <c r="I7" s="140"/>
    </row>
    <row r="8" spans="1:15" ht="359.25" customHeight="1">
      <c r="A8" s="133" t="s">
        <v>84</v>
      </c>
      <c r="B8" s="233" t="s">
        <v>96</v>
      </c>
      <c r="C8" s="234"/>
      <c r="D8" s="234"/>
      <c r="E8" s="234"/>
      <c r="F8" s="234"/>
      <c r="G8" s="234"/>
      <c r="H8" s="234"/>
      <c r="I8" s="235"/>
    </row>
    <row r="9" spans="1:15" ht="25.5" customHeight="1">
      <c r="A9" s="133"/>
      <c r="B9" s="127" t="s">
        <v>167</v>
      </c>
      <c r="C9" s="127"/>
      <c r="D9" s="127"/>
      <c r="E9" s="131"/>
      <c r="F9" s="131"/>
      <c r="G9" s="131"/>
      <c r="H9" s="131"/>
      <c r="I9" s="236"/>
    </row>
    <row r="10" spans="1:15" ht="216.75" customHeight="1">
      <c r="A10" s="33" t="s">
        <v>85</v>
      </c>
      <c r="B10" s="237" t="s">
        <v>95</v>
      </c>
      <c r="C10" s="125"/>
      <c r="D10" s="125"/>
      <c r="E10" s="125"/>
      <c r="F10" s="125"/>
      <c r="G10" s="125"/>
      <c r="H10" s="125"/>
      <c r="I10" s="216"/>
    </row>
    <row r="11" spans="1:15" ht="21" customHeight="1" thickBot="1">
      <c r="A11" s="230" t="s">
        <v>86</v>
      </c>
      <c r="B11" s="231"/>
      <c r="C11" s="231"/>
      <c r="D11" s="231"/>
      <c r="E11" s="231"/>
      <c r="F11" s="231"/>
      <c r="G11" s="231"/>
      <c r="H11" s="231"/>
      <c r="I11" s="232"/>
    </row>
    <row r="12" spans="1:15" ht="25.5">
      <c r="A12" s="221" t="s">
        <v>190</v>
      </c>
      <c r="B12" s="222"/>
      <c r="C12" s="222"/>
      <c r="D12" s="222"/>
      <c r="E12" s="222"/>
      <c r="F12" s="222"/>
      <c r="G12" s="222"/>
      <c r="H12" s="222"/>
      <c r="I12" s="223"/>
    </row>
    <row r="13" spans="1:15" ht="40.5" customHeight="1">
      <c r="A13" s="224"/>
      <c r="B13" s="225"/>
      <c r="C13" s="225"/>
      <c r="D13" s="225"/>
      <c r="E13" s="225"/>
      <c r="F13" s="225"/>
      <c r="G13" s="225"/>
      <c r="H13" s="225"/>
      <c r="I13" s="226"/>
    </row>
    <row r="14" spans="1:15" ht="40.5" customHeight="1">
      <c r="A14" s="224"/>
      <c r="B14" s="225"/>
      <c r="C14" s="225"/>
      <c r="D14" s="225"/>
      <c r="E14" s="225"/>
      <c r="F14" s="225"/>
      <c r="G14" s="225"/>
      <c r="H14" s="225"/>
      <c r="I14" s="226"/>
    </row>
    <row r="15" spans="1:15" ht="40.5" customHeight="1">
      <c r="A15" s="224"/>
      <c r="B15" s="225"/>
      <c r="C15" s="225"/>
      <c r="D15" s="225"/>
      <c r="E15" s="225"/>
      <c r="F15" s="225"/>
      <c r="G15" s="225"/>
      <c r="H15" s="225"/>
      <c r="I15" s="226"/>
    </row>
    <row r="16" spans="1:15" ht="40.5" customHeight="1">
      <c r="A16" s="224"/>
      <c r="B16" s="225"/>
      <c r="C16" s="225"/>
      <c r="D16" s="225"/>
      <c r="E16" s="225"/>
      <c r="F16" s="225"/>
      <c r="G16" s="225"/>
      <c r="H16" s="225"/>
      <c r="I16" s="226"/>
    </row>
    <row r="17" spans="1:9" ht="40.5" customHeight="1">
      <c r="A17" s="224"/>
      <c r="B17" s="225"/>
      <c r="C17" s="225"/>
      <c r="D17" s="225"/>
      <c r="E17" s="225"/>
      <c r="F17" s="225"/>
      <c r="G17" s="225"/>
      <c r="H17" s="225"/>
      <c r="I17" s="226"/>
    </row>
    <row r="18" spans="1:9" ht="40.5" customHeight="1">
      <c r="A18" s="224"/>
      <c r="B18" s="225"/>
      <c r="C18" s="225"/>
      <c r="D18" s="225"/>
      <c r="E18" s="225"/>
      <c r="F18" s="225"/>
      <c r="G18" s="225"/>
      <c r="H18" s="225"/>
      <c r="I18" s="226"/>
    </row>
    <row r="19" spans="1:9" ht="40.5" customHeight="1">
      <c r="A19" s="224"/>
      <c r="B19" s="225"/>
      <c r="C19" s="225"/>
      <c r="D19" s="225"/>
      <c r="E19" s="225"/>
      <c r="F19" s="225"/>
      <c r="G19" s="225"/>
      <c r="H19" s="225"/>
      <c r="I19" s="226"/>
    </row>
    <row r="20" spans="1:9" ht="40.5" customHeight="1">
      <c r="A20" s="224"/>
      <c r="B20" s="225"/>
      <c r="C20" s="225"/>
      <c r="D20" s="225"/>
      <c r="E20" s="225"/>
      <c r="F20" s="225"/>
      <c r="G20" s="225"/>
      <c r="H20" s="225"/>
      <c r="I20" s="226"/>
    </row>
    <row r="21" spans="1:9" ht="40.5" customHeight="1">
      <c r="A21" s="224"/>
      <c r="B21" s="225"/>
      <c r="C21" s="225"/>
      <c r="D21" s="225"/>
      <c r="E21" s="225"/>
      <c r="F21" s="225"/>
      <c r="G21" s="225"/>
      <c r="H21" s="225"/>
      <c r="I21" s="226"/>
    </row>
    <row r="22" spans="1:9" ht="40.5" customHeight="1">
      <c r="A22" s="224"/>
      <c r="B22" s="225"/>
      <c r="C22" s="225"/>
      <c r="D22" s="225"/>
      <c r="E22" s="225"/>
      <c r="F22" s="225"/>
      <c r="G22" s="225"/>
      <c r="H22" s="225"/>
      <c r="I22" s="226"/>
    </row>
    <row r="23" spans="1:9" ht="40.5" customHeight="1">
      <c r="A23" s="224"/>
      <c r="B23" s="225"/>
      <c r="C23" s="225"/>
      <c r="D23" s="225"/>
      <c r="E23" s="225"/>
      <c r="F23" s="225"/>
      <c r="G23" s="225"/>
      <c r="H23" s="225"/>
      <c r="I23" s="226"/>
    </row>
    <row r="24" spans="1:9" ht="40.5" customHeight="1">
      <c r="A24" s="224"/>
      <c r="B24" s="225"/>
      <c r="C24" s="225"/>
      <c r="D24" s="225"/>
      <c r="E24" s="225"/>
      <c r="F24" s="225"/>
      <c r="G24" s="225"/>
      <c r="H24" s="225"/>
      <c r="I24" s="226"/>
    </row>
    <row r="25" spans="1:9" ht="40.5" customHeight="1">
      <c r="A25" s="224"/>
      <c r="B25" s="225"/>
      <c r="C25" s="225"/>
      <c r="D25" s="225"/>
      <c r="E25" s="225"/>
      <c r="F25" s="225"/>
      <c r="G25" s="225"/>
      <c r="H25" s="225"/>
      <c r="I25" s="226"/>
    </row>
    <row r="26" spans="1:9" ht="40.5" customHeight="1">
      <c r="A26" s="224"/>
      <c r="B26" s="225"/>
      <c r="C26" s="225"/>
      <c r="D26" s="225"/>
      <c r="E26" s="225"/>
      <c r="F26" s="225"/>
      <c r="G26" s="225"/>
      <c r="H26" s="225"/>
      <c r="I26" s="226"/>
    </row>
    <row r="27" spans="1:9" ht="40.5" customHeight="1">
      <c r="A27" s="224"/>
      <c r="B27" s="225"/>
      <c r="C27" s="225"/>
      <c r="D27" s="225"/>
      <c r="E27" s="225"/>
      <c r="F27" s="225"/>
      <c r="G27" s="225"/>
      <c r="H27" s="225"/>
      <c r="I27" s="226"/>
    </row>
    <row r="28" spans="1:9" ht="40.5" customHeight="1">
      <c r="A28" s="224"/>
      <c r="B28" s="225"/>
      <c r="C28" s="225"/>
      <c r="D28" s="225"/>
      <c r="E28" s="225"/>
      <c r="F28" s="225"/>
      <c r="G28" s="225"/>
      <c r="H28" s="225"/>
      <c r="I28" s="226"/>
    </row>
    <row r="29" spans="1:9" ht="54" customHeight="1">
      <c r="A29" s="224"/>
      <c r="B29" s="225"/>
      <c r="C29" s="225"/>
      <c r="D29" s="225"/>
      <c r="E29" s="225"/>
      <c r="F29" s="225"/>
      <c r="G29" s="225"/>
      <c r="H29" s="225"/>
      <c r="I29" s="226"/>
    </row>
    <row r="30" spans="1:9" ht="74.25" customHeight="1" thickBot="1">
      <c r="A30" s="227"/>
      <c r="B30" s="228"/>
      <c r="C30" s="228"/>
      <c r="D30" s="228"/>
      <c r="E30" s="228"/>
      <c r="F30" s="228"/>
      <c r="G30" s="228"/>
      <c r="H30" s="228"/>
      <c r="I30" s="229"/>
    </row>
  </sheetData>
  <mergeCells count="19">
    <mergeCell ref="B5:D5"/>
    <mergeCell ref="H5:I5"/>
    <mergeCell ref="A2:I2"/>
    <mergeCell ref="B3:D3"/>
    <mergeCell ref="F3:I3"/>
    <mergeCell ref="B4:D4"/>
    <mergeCell ref="F4:I4"/>
    <mergeCell ref="A12:I12"/>
    <mergeCell ref="A13:I30"/>
    <mergeCell ref="A11:I11"/>
    <mergeCell ref="B6:D6"/>
    <mergeCell ref="F6:I6"/>
    <mergeCell ref="B7:D7"/>
    <mergeCell ref="F7:I7"/>
    <mergeCell ref="B8:I8"/>
    <mergeCell ref="A8:A9"/>
    <mergeCell ref="B9:D9"/>
    <mergeCell ref="E9:I9"/>
    <mergeCell ref="B10:I10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6"/>
  <sheetViews>
    <sheetView view="pageBreakPreview" zoomScale="80" zoomScaleNormal="60" zoomScaleSheetLayoutView="80" workbookViewId="0">
      <selection activeCell="AA10" sqref="AA10"/>
    </sheetView>
  </sheetViews>
  <sheetFormatPr defaultRowHeight="17"/>
  <cols>
    <col min="1" max="1" width="10.58203125" customWidth="1"/>
    <col min="2" max="2" width="15.25" style="3" customWidth="1"/>
    <col min="3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129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50" t="s">
        <v>132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133" t="s">
        <v>133</v>
      </c>
      <c r="B7" s="127"/>
      <c r="C7" s="127"/>
      <c r="D7" s="127"/>
      <c r="E7" s="127"/>
      <c r="F7" s="127"/>
      <c r="G7" s="127"/>
      <c r="H7" s="127"/>
      <c r="I7" s="220"/>
    </row>
    <row r="8" spans="1:15" ht="44.25" customHeight="1">
      <c r="A8" s="11" t="s">
        <v>134</v>
      </c>
      <c r="B8" s="30" t="s">
        <v>135</v>
      </c>
      <c r="C8" s="30" t="s">
        <v>136</v>
      </c>
      <c r="D8" s="30" t="s">
        <v>137</v>
      </c>
      <c r="E8" s="30" t="s">
        <v>138</v>
      </c>
      <c r="F8" s="30" t="s">
        <v>139</v>
      </c>
      <c r="G8" s="30" t="s">
        <v>140</v>
      </c>
      <c r="H8" s="30" t="s">
        <v>141</v>
      </c>
      <c r="I8" s="39" t="s">
        <v>105</v>
      </c>
    </row>
    <row r="9" spans="1:15" ht="44.25" customHeight="1">
      <c r="A9" s="11">
        <v>1</v>
      </c>
      <c r="B9" s="26"/>
      <c r="C9" s="26"/>
      <c r="D9" s="26"/>
      <c r="E9" s="26"/>
      <c r="F9" s="70"/>
      <c r="G9" s="26"/>
      <c r="H9" s="26"/>
      <c r="I9" s="27"/>
    </row>
    <row r="10" spans="1:15" ht="44.25" customHeight="1">
      <c r="A10" s="11">
        <v>2</v>
      </c>
      <c r="B10" s="26"/>
      <c r="C10" s="26"/>
      <c r="D10" s="26"/>
      <c r="E10" s="26"/>
      <c r="F10" s="70"/>
      <c r="G10" s="26"/>
      <c r="H10" s="26"/>
      <c r="I10" s="27"/>
    </row>
    <row r="11" spans="1:15" ht="44.25" customHeight="1">
      <c r="A11" s="11">
        <v>3</v>
      </c>
      <c r="B11" s="26"/>
      <c r="C11" s="26"/>
      <c r="D11" s="26"/>
      <c r="E11" s="26"/>
      <c r="F11" s="70"/>
      <c r="G11" s="26"/>
      <c r="H11" s="26"/>
      <c r="I11" s="27"/>
    </row>
    <row r="12" spans="1:15" ht="44.25" customHeight="1">
      <c r="A12" s="11">
        <v>4</v>
      </c>
      <c r="B12" s="26"/>
      <c r="C12" s="26"/>
      <c r="D12" s="26"/>
      <c r="E12" s="26"/>
      <c r="F12" s="70"/>
      <c r="G12" s="26"/>
      <c r="H12" s="26"/>
      <c r="I12" s="27"/>
    </row>
    <row r="13" spans="1:15" ht="44.25" customHeight="1">
      <c r="A13" s="11">
        <v>5</v>
      </c>
      <c r="B13" s="26"/>
      <c r="C13" s="26"/>
      <c r="D13" s="26"/>
      <c r="E13" s="26"/>
      <c r="F13" s="70"/>
      <c r="G13" s="26"/>
      <c r="H13" s="26"/>
      <c r="I13" s="27"/>
    </row>
    <row r="14" spans="1:15" ht="44.25" customHeight="1">
      <c r="A14" s="243" t="s">
        <v>75</v>
      </c>
      <c r="B14" s="128"/>
      <c r="C14" s="128"/>
      <c r="D14" s="128"/>
      <c r="E14" s="128"/>
      <c r="F14" s="66">
        <f>SUM(F9:F13)</f>
        <v>0</v>
      </c>
      <c r="G14" s="30"/>
      <c r="H14" s="30"/>
      <c r="I14" s="39"/>
    </row>
    <row r="15" spans="1:15" ht="242.25" customHeight="1" thickBot="1">
      <c r="A15" s="240" t="s">
        <v>212</v>
      </c>
      <c r="B15" s="241"/>
      <c r="C15" s="241"/>
      <c r="D15" s="241"/>
      <c r="E15" s="241"/>
      <c r="F15" s="241"/>
      <c r="G15" s="241"/>
      <c r="H15" s="241"/>
      <c r="I15" s="242"/>
    </row>
    <row r="16" spans="1:15" ht="86.25" customHeight="1">
      <c r="A16" s="238" t="s">
        <v>145</v>
      </c>
      <c r="B16" s="239"/>
      <c r="C16" s="239"/>
      <c r="D16" s="239"/>
      <c r="E16" s="239"/>
      <c r="F16" s="239"/>
      <c r="G16" s="239"/>
      <c r="H16" s="239"/>
      <c r="I16" s="239"/>
    </row>
  </sheetData>
  <mergeCells count="13">
    <mergeCell ref="B5:D5"/>
    <mergeCell ref="H5:I5"/>
    <mergeCell ref="A2:I2"/>
    <mergeCell ref="B3:D3"/>
    <mergeCell ref="F3:I3"/>
    <mergeCell ref="B4:D4"/>
    <mergeCell ref="F4:I4"/>
    <mergeCell ref="A16:I16"/>
    <mergeCell ref="A15:I15"/>
    <mergeCell ref="A7:I7"/>
    <mergeCell ref="A14:E14"/>
    <mergeCell ref="B6:D6"/>
    <mergeCell ref="F6:I6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63"/>
  <sheetViews>
    <sheetView view="pageBreakPreview" topLeftCell="A4" zoomScale="70" zoomScaleNormal="100" zoomScaleSheetLayoutView="70" workbookViewId="0">
      <selection activeCell="Y15" sqref="Y15"/>
    </sheetView>
  </sheetViews>
  <sheetFormatPr defaultRowHeight="17"/>
  <cols>
    <col min="1" max="1" width="11.08203125" customWidth="1"/>
    <col min="2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130</v>
      </c>
      <c r="B1" s="12"/>
      <c r="C1" s="12"/>
      <c r="D1" s="12"/>
      <c r="E1" s="12"/>
      <c r="F1" s="12"/>
      <c r="G1" s="13"/>
      <c r="H1" s="13"/>
      <c r="I1" s="13"/>
    </row>
    <row r="2" spans="1:15" ht="34.5" customHeight="1" thickBot="1">
      <c r="A2" s="150" t="s">
        <v>168</v>
      </c>
      <c r="B2" s="150"/>
      <c r="C2" s="150"/>
      <c r="D2" s="150"/>
      <c r="E2" s="150"/>
      <c r="F2" s="150"/>
      <c r="G2" s="150"/>
      <c r="H2" s="150"/>
      <c r="I2" s="150"/>
    </row>
    <row r="3" spans="1:15" ht="25.5" customHeight="1">
      <c r="A3" s="44" t="s">
        <v>38</v>
      </c>
      <c r="B3" s="151">
        <v>2021</v>
      </c>
      <c r="C3" s="151"/>
      <c r="D3" s="151"/>
      <c r="E3" s="45" t="s">
        <v>39</v>
      </c>
      <c r="F3" s="151">
        <v>1</v>
      </c>
      <c r="G3" s="151"/>
      <c r="H3" s="151"/>
      <c r="I3" s="152"/>
      <c r="N3" s="21" t="s">
        <v>67</v>
      </c>
      <c r="O3" s="20" t="s">
        <v>77</v>
      </c>
    </row>
    <row r="4" spans="1:15" ht="25.5" customHeight="1">
      <c r="A4" s="31" t="s">
        <v>1</v>
      </c>
      <c r="B4" s="123" t="str">
        <f>VLOOKUP(L4,'0.기본정보입력(필수)'!A2:L3,2,0)</f>
        <v>융합공과대학</v>
      </c>
      <c r="C4" s="123"/>
      <c r="D4" s="123"/>
      <c r="E4" s="29" t="s">
        <v>2</v>
      </c>
      <c r="F4" s="123" t="str">
        <f>VLOOKUP(L4,'0.기본정보입력(필수)'!A2:L3,3,0)</f>
        <v>컴퓨터과학과</v>
      </c>
      <c r="G4" s="123"/>
      <c r="H4" s="123"/>
      <c r="I4" s="140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23" t="str">
        <f>VLOOKUP(L4,'0.기본정보입력(필수)'!A2:L3,4,0)</f>
        <v>캡스톤디자인</v>
      </c>
      <c r="C5" s="123"/>
      <c r="D5" s="123"/>
      <c r="E5" s="29" t="s">
        <v>4</v>
      </c>
      <c r="F5" s="28">
        <f>VLOOKUP(L4,'0.기본정보입력(필수)'!A2:L3,5,0)</f>
        <v>2</v>
      </c>
      <c r="G5" s="29" t="s">
        <v>12</v>
      </c>
      <c r="H5" s="123" t="str">
        <f>VLOOKUP(L4,'0.기본정보입력(필수)'!A2:L3,6,0)</f>
        <v>백윤철 교수님</v>
      </c>
      <c r="I5" s="140"/>
      <c r="N5" s="21" t="s">
        <v>69</v>
      </c>
      <c r="O5" s="20" t="s">
        <v>79</v>
      </c>
    </row>
    <row r="6" spans="1:15" ht="25.5" customHeight="1">
      <c r="A6" s="31" t="s">
        <v>6</v>
      </c>
      <c r="B6" s="123" t="str">
        <f>VLOOKUP(L4,'0.기본정보입력(필수)'!A2:L3,7,0)</f>
        <v>Voice Cloning</v>
      </c>
      <c r="C6" s="123"/>
      <c r="D6" s="123"/>
      <c r="E6" s="29" t="s">
        <v>7</v>
      </c>
      <c r="F6" s="123" t="str">
        <f>VLOOKUP(L4,'0.기본정보입력(필수)'!A2:L3,8,0)</f>
        <v>너목들팀</v>
      </c>
      <c r="G6" s="123"/>
      <c r="H6" s="123"/>
      <c r="I6" s="140"/>
    </row>
    <row r="7" spans="1:15" ht="25.5" customHeight="1">
      <c r="A7" s="31" t="s">
        <v>88</v>
      </c>
      <c r="B7" s="123"/>
      <c r="C7" s="123"/>
      <c r="D7" s="123"/>
      <c r="E7" s="29" t="s">
        <v>89</v>
      </c>
      <c r="F7" s="123"/>
      <c r="G7" s="123"/>
      <c r="H7" s="123"/>
      <c r="I7" s="140"/>
    </row>
    <row r="8" spans="1:15" ht="25.5" customHeight="1">
      <c r="A8" s="73" t="s">
        <v>11</v>
      </c>
      <c r="B8" s="123" t="str">
        <f>VLOOKUP(L4,'0.기본정보입력(필수)'!A2:L3,9,0)</f>
        <v>전공트랙</v>
      </c>
      <c r="C8" s="123"/>
      <c r="D8" s="123"/>
      <c r="E8" s="74" t="s">
        <v>10</v>
      </c>
      <c r="F8" s="123" t="str">
        <f>VLOOKUP(L4,'0.기본정보입력(필수)'!A2:L3,10,0)</f>
        <v>소프트웨어형</v>
      </c>
      <c r="G8" s="123"/>
      <c r="H8" s="123"/>
      <c r="I8" s="140"/>
    </row>
    <row r="9" spans="1:15" ht="291" customHeight="1">
      <c r="A9" s="31" t="s">
        <v>87</v>
      </c>
      <c r="B9" s="250" t="s">
        <v>169</v>
      </c>
      <c r="C9" s="251"/>
      <c r="D9" s="251"/>
      <c r="E9" s="251"/>
      <c r="F9" s="251"/>
      <c r="G9" s="251"/>
      <c r="H9" s="251"/>
      <c r="I9" s="252"/>
    </row>
    <row r="10" spans="1:15" ht="78" customHeight="1">
      <c r="A10" s="253" t="s">
        <v>144</v>
      </c>
      <c r="B10" s="254"/>
      <c r="C10" s="254"/>
      <c r="D10" s="254"/>
      <c r="E10" s="254"/>
      <c r="F10" s="254"/>
      <c r="G10" s="254"/>
      <c r="H10" s="254"/>
      <c r="I10" s="255"/>
    </row>
    <row r="11" spans="1:15" ht="27" customHeight="1">
      <c r="A11" s="133" t="s">
        <v>90</v>
      </c>
      <c r="B11" s="127"/>
      <c r="C11" s="127"/>
      <c r="D11" s="127"/>
      <c r="E11" s="127" t="s">
        <v>93</v>
      </c>
      <c r="F11" s="127"/>
      <c r="G11" s="127"/>
      <c r="H11" s="127"/>
      <c r="I11" s="220"/>
    </row>
    <row r="12" spans="1:15" ht="31.5" customHeight="1">
      <c r="A12" s="31" t="s">
        <v>91</v>
      </c>
      <c r="B12" s="29" t="s">
        <v>92</v>
      </c>
      <c r="C12" s="29" t="s">
        <v>91</v>
      </c>
      <c r="D12" s="29" t="s">
        <v>92</v>
      </c>
      <c r="E12" s="244" t="s">
        <v>94</v>
      </c>
      <c r="F12" s="123"/>
      <c r="G12" s="123"/>
      <c r="H12" s="123"/>
      <c r="I12" s="140"/>
    </row>
    <row r="13" spans="1:15" ht="31.5" customHeight="1">
      <c r="A13" s="22"/>
      <c r="B13" s="30"/>
      <c r="C13" s="30"/>
      <c r="D13" s="30"/>
      <c r="E13" s="123"/>
      <c r="F13" s="123"/>
      <c r="G13" s="123"/>
      <c r="H13" s="123"/>
      <c r="I13" s="140"/>
    </row>
    <row r="14" spans="1:15" ht="31.5" customHeight="1">
      <c r="A14" s="22"/>
      <c r="B14" s="30"/>
      <c r="C14" s="30"/>
      <c r="D14" s="30"/>
      <c r="E14" s="123"/>
      <c r="F14" s="123"/>
      <c r="G14" s="123"/>
      <c r="H14" s="123"/>
      <c r="I14" s="140"/>
    </row>
    <row r="15" spans="1:15" ht="31.5" customHeight="1">
      <c r="A15" s="22"/>
      <c r="B15" s="30"/>
      <c r="C15" s="30"/>
      <c r="D15" s="30"/>
      <c r="E15" s="123"/>
      <c r="F15" s="123"/>
      <c r="G15" s="123"/>
      <c r="H15" s="123"/>
      <c r="I15" s="140"/>
    </row>
    <row r="16" spans="1:15" ht="31.5" customHeight="1">
      <c r="A16" s="22"/>
      <c r="B16" s="30"/>
      <c r="C16" s="30"/>
      <c r="D16" s="30"/>
      <c r="E16" s="123"/>
      <c r="F16" s="123"/>
      <c r="G16" s="123"/>
      <c r="H16" s="123"/>
      <c r="I16" s="140"/>
    </row>
    <row r="17" spans="1:9" ht="31.5" customHeight="1" thickBot="1">
      <c r="A17" s="23"/>
      <c r="B17" s="38"/>
      <c r="C17" s="38"/>
      <c r="D17" s="38"/>
      <c r="E17" s="245"/>
      <c r="F17" s="245"/>
      <c r="G17" s="245"/>
      <c r="H17" s="245"/>
      <c r="I17" s="246"/>
    </row>
    <row r="18" spans="1:9" ht="16.5" customHeight="1">
      <c r="A18" s="14" t="s">
        <v>170</v>
      </c>
      <c r="B18" s="12"/>
      <c r="C18" s="12"/>
      <c r="D18" s="12"/>
      <c r="E18" s="12"/>
      <c r="F18" s="12"/>
      <c r="G18" s="13"/>
      <c r="H18" s="13"/>
      <c r="I18" s="13"/>
    </row>
    <row r="19" spans="1:9" ht="34.5" customHeight="1" thickBot="1">
      <c r="A19" s="150" t="s">
        <v>171</v>
      </c>
      <c r="B19" s="150"/>
      <c r="C19" s="150"/>
      <c r="D19" s="150"/>
      <c r="E19" s="150"/>
      <c r="F19" s="150"/>
      <c r="G19" s="150"/>
      <c r="H19" s="150"/>
      <c r="I19" s="150"/>
    </row>
    <row r="20" spans="1:9" ht="26" thickBot="1">
      <c r="A20" s="221" t="s">
        <v>121</v>
      </c>
      <c r="B20" s="222"/>
      <c r="C20" s="222"/>
      <c r="D20" s="222"/>
      <c r="E20" s="222"/>
      <c r="F20" s="222"/>
      <c r="G20" s="222"/>
      <c r="H20" s="222"/>
      <c r="I20" s="223"/>
    </row>
    <row r="21" spans="1:9">
      <c r="A21" s="247"/>
      <c r="B21" s="248"/>
      <c r="C21" s="248"/>
      <c r="D21" s="248"/>
      <c r="E21" s="248"/>
      <c r="F21" s="248"/>
      <c r="G21" s="248"/>
      <c r="H21" s="248"/>
      <c r="I21" s="249"/>
    </row>
    <row r="22" spans="1:9">
      <c r="A22" s="224"/>
      <c r="B22" s="225"/>
      <c r="C22" s="225"/>
      <c r="D22" s="225"/>
      <c r="E22" s="225"/>
      <c r="F22" s="225"/>
      <c r="G22" s="225"/>
      <c r="H22" s="225"/>
      <c r="I22" s="226"/>
    </row>
    <row r="23" spans="1:9">
      <c r="A23" s="224"/>
      <c r="B23" s="225"/>
      <c r="C23" s="225"/>
      <c r="D23" s="225"/>
      <c r="E23" s="225"/>
      <c r="F23" s="225"/>
      <c r="G23" s="225"/>
      <c r="H23" s="225"/>
      <c r="I23" s="226"/>
    </row>
    <row r="24" spans="1:9">
      <c r="A24" s="224"/>
      <c r="B24" s="225"/>
      <c r="C24" s="225"/>
      <c r="D24" s="225"/>
      <c r="E24" s="225"/>
      <c r="F24" s="225"/>
      <c r="G24" s="225"/>
      <c r="H24" s="225"/>
      <c r="I24" s="226"/>
    </row>
    <row r="25" spans="1:9">
      <c r="A25" s="224"/>
      <c r="B25" s="225"/>
      <c r="C25" s="225"/>
      <c r="D25" s="225"/>
      <c r="E25" s="225"/>
      <c r="F25" s="225"/>
      <c r="G25" s="225"/>
      <c r="H25" s="225"/>
      <c r="I25" s="226"/>
    </row>
    <row r="26" spans="1:9">
      <c r="A26" s="224"/>
      <c r="B26" s="225"/>
      <c r="C26" s="225"/>
      <c r="D26" s="225"/>
      <c r="E26" s="225"/>
      <c r="F26" s="225"/>
      <c r="G26" s="225"/>
      <c r="H26" s="225"/>
      <c r="I26" s="226"/>
    </row>
    <row r="27" spans="1:9">
      <c r="A27" s="224"/>
      <c r="B27" s="225"/>
      <c r="C27" s="225"/>
      <c r="D27" s="225"/>
      <c r="E27" s="225"/>
      <c r="F27" s="225"/>
      <c r="G27" s="225"/>
      <c r="H27" s="225"/>
      <c r="I27" s="226"/>
    </row>
    <row r="28" spans="1:9">
      <c r="A28" s="224"/>
      <c r="B28" s="225"/>
      <c r="C28" s="225"/>
      <c r="D28" s="225"/>
      <c r="E28" s="225"/>
      <c r="F28" s="225"/>
      <c r="G28" s="225"/>
      <c r="H28" s="225"/>
      <c r="I28" s="226"/>
    </row>
    <row r="29" spans="1:9">
      <c r="A29" s="224"/>
      <c r="B29" s="225"/>
      <c r="C29" s="225"/>
      <c r="D29" s="225"/>
      <c r="E29" s="225"/>
      <c r="F29" s="225"/>
      <c r="G29" s="225"/>
      <c r="H29" s="225"/>
      <c r="I29" s="226"/>
    </row>
    <row r="30" spans="1:9">
      <c r="A30" s="224"/>
      <c r="B30" s="225"/>
      <c r="C30" s="225"/>
      <c r="D30" s="225"/>
      <c r="E30" s="225"/>
      <c r="F30" s="225"/>
      <c r="G30" s="225"/>
      <c r="H30" s="225"/>
      <c r="I30" s="226"/>
    </row>
    <row r="31" spans="1:9">
      <c r="A31" s="224"/>
      <c r="B31" s="225"/>
      <c r="C31" s="225"/>
      <c r="D31" s="225"/>
      <c r="E31" s="225"/>
      <c r="F31" s="225"/>
      <c r="G31" s="225"/>
      <c r="H31" s="225"/>
      <c r="I31" s="226"/>
    </row>
    <row r="32" spans="1:9">
      <c r="A32" s="224"/>
      <c r="B32" s="225"/>
      <c r="C32" s="225"/>
      <c r="D32" s="225"/>
      <c r="E32" s="225"/>
      <c r="F32" s="225"/>
      <c r="G32" s="225"/>
      <c r="H32" s="225"/>
      <c r="I32" s="226"/>
    </row>
    <row r="33" spans="1:9">
      <c r="A33" s="224"/>
      <c r="B33" s="225"/>
      <c r="C33" s="225"/>
      <c r="D33" s="225"/>
      <c r="E33" s="225"/>
      <c r="F33" s="225"/>
      <c r="G33" s="225"/>
      <c r="H33" s="225"/>
      <c r="I33" s="226"/>
    </row>
    <row r="34" spans="1:9">
      <c r="A34" s="224"/>
      <c r="B34" s="225"/>
      <c r="C34" s="225"/>
      <c r="D34" s="225"/>
      <c r="E34" s="225"/>
      <c r="F34" s="225"/>
      <c r="G34" s="225"/>
      <c r="H34" s="225"/>
      <c r="I34" s="226"/>
    </row>
    <row r="35" spans="1:9">
      <c r="A35" s="224"/>
      <c r="B35" s="225"/>
      <c r="C35" s="225"/>
      <c r="D35" s="225"/>
      <c r="E35" s="225"/>
      <c r="F35" s="225"/>
      <c r="G35" s="225"/>
      <c r="H35" s="225"/>
      <c r="I35" s="226"/>
    </row>
    <row r="36" spans="1:9">
      <c r="A36" s="224"/>
      <c r="B36" s="225"/>
      <c r="C36" s="225"/>
      <c r="D36" s="225"/>
      <c r="E36" s="225"/>
      <c r="F36" s="225"/>
      <c r="G36" s="225"/>
      <c r="H36" s="225"/>
      <c r="I36" s="226"/>
    </row>
    <row r="37" spans="1:9">
      <c r="A37" s="224"/>
      <c r="B37" s="225"/>
      <c r="C37" s="225"/>
      <c r="D37" s="225"/>
      <c r="E37" s="225"/>
      <c r="F37" s="225"/>
      <c r="G37" s="225"/>
      <c r="H37" s="225"/>
      <c r="I37" s="226"/>
    </row>
    <row r="38" spans="1:9">
      <c r="A38" s="224"/>
      <c r="B38" s="225"/>
      <c r="C38" s="225"/>
      <c r="D38" s="225"/>
      <c r="E38" s="225"/>
      <c r="F38" s="225"/>
      <c r="G38" s="225"/>
      <c r="H38" s="225"/>
      <c r="I38" s="226"/>
    </row>
    <row r="39" spans="1:9">
      <c r="A39" s="224"/>
      <c r="B39" s="225"/>
      <c r="C39" s="225"/>
      <c r="D39" s="225"/>
      <c r="E39" s="225"/>
      <c r="F39" s="225"/>
      <c r="G39" s="225"/>
      <c r="H39" s="225"/>
      <c r="I39" s="226"/>
    </row>
    <row r="40" spans="1:9">
      <c r="A40" s="224"/>
      <c r="B40" s="225"/>
      <c r="C40" s="225"/>
      <c r="D40" s="225"/>
      <c r="E40" s="225"/>
      <c r="F40" s="225"/>
      <c r="G40" s="225"/>
      <c r="H40" s="225"/>
      <c r="I40" s="226"/>
    </row>
    <row r="41" spans="1:9">
      <c r="A41" s="224"/>
      <c r="B41" s="225"/>
      <c r="C41" s="225"/>
      <c r="D41" s="225"/>
      <c r="E41" s="225"/>
      <c r="F41" s="225"/>
      <c r="G41" s="225"/>
      <c r="H41" s="225"/>
      <c r="I41" s="226"/>
    </row>
    <row r="42" spans="1:9">
      <c r="A42" s="224"/>
      <c r="B42" s="225"/>
      <c r="C42" s="225"/>
      <c r="D42" s="225"/>
      <c r="E42" s="225"/>
      <c r="F42" s="225"/>
      <c r="G42" s="225"/>
      <c r="H42" s="225"/>
      <c r="I42" s="226"/>
    </row>
    <row r="43" spans="1:9">
      <c r="A43" s="224"/>
      <c r="B43" s="225"/>
      <c r="C43" s="225"/>
      <c r="D43" s="225"/>
      <c r="E43" s="225"/>
      <c r="F43" s="225"/>
      <c r="G43" s="225"/>
      <c r="H43" s="225"/>
      <c r="I43" s="226"/>
    </row>
    <row r="44" spans="1:9">
      <c r="A44" s="224"/>
      <c r="B44" s="225"/>
      <c r="C44" s="225"/>
      <c r="D44" s="225"/>
      <c r="E44" s="225"/>
      <c r="F44" s="225"/>
      <c r="G44" s="225"/>
      <c r="H44" s="225"/>
      <c r="I44" s="226"/>
    </row>
    <row r="45" spans="1:9">
      <c r="A45" s="224"/>
      <c r="B45" s="225"/>
      <c r="C45" s="225"/>
      <c r="D45" s="225"/>
      <c r="E45" s="225"/>
      <c r="F45" s="225"/>
      <c r="G45" s="225"/>
      <c r="H45" s="225"/>
      <c r="I45" s="226"/>
    </row>
    <row r="46" spans="1:9">
      <c r="A46" s="224"/>
      <c r="B46" s="225"/>
      <c r="C46" s="225"/>
      <c r="D46" s="225"/>
      <c r="E46" s="225"/>
      <c r="F46" s="225"/>
      <c r="G46" s="225"/>
      <c r="H46" s="225"/>
      <c r="I46" s="226"/>
    </row>
    <row r="47" spans="1:9">
      <c r="A47" s="224"/>
      <c r="B47" s="225"/>
      <c r="C47" s="225"/>
      <c r="D47" s="225"/>
      <c r="E47" s="225"/>
      <c r="F47" s="225"/>
      <c r="G47" s="225"/>
      <c r="H47" s="225"/>
      <c r="I47" s="226"/>
    </row>
    <row r="48" spans="1:9">
      <c r="A48" s="224"/>
      <c r="B48" s="225"/>
      <c r="C48" s="225"/>
      <c r="D48" s="225"/>
      <c r="E48" s="225"/>
      <c r="F48" s="225"/>
      <c r="G48" s="225"/>
      <c r="H48" s="225"/>
      <c r="I48" s="226"/>
    </row>
    <row r="49" spans="1:9">
      <c r="A49" s="224"/>
      <c r="B49" s="225"/>
      <c r="C49" s="225"/>
      <c r="D49" s="225"/>
      <c r="E49" s="225"/>
      <c r="F49" s="225"/>
      <c r="G49" s="225"/>
      <c r="H49" s="225"/>
      <c r="I49" s="226"/>
    </row>
    <row r="50" spans="1:9">
      <c r="A50" s="224"/>
      <c r="B50" s="225"/>
      <c r="C50" s="225"/>
      <c r="D50" s="225"/>
      <c r="E50" s="225"/>
      <c r="F50" s="225"/>
      <c r="G50" s="225"/>
      <c r="H50" s="225"/>
      <c r="I50" s="226"/>
    </row>
    <row r="51" spans="1:9">
      <c r="A51" s="224"/>
      <c r="B51" s="225"/>
      <c r="C51" s="225"/>
      <c r="D51" s="225"/>
      <c r="E51" s="225"/>
      <c r="F51" s="225"/>
      <c r="G51" s="225"/>
      <c r="H51" s="225"/>
      <c r="I51" s="226"/>
    </row>
    <row r="52" spans="1:9">
      <c r="A52" s="224"/>
      <c r="B52" s="225"/>
      <c r="C52" s="225"/>
      <c r="D52" s="225"/>
      <c r="E52" s="225"/>
      <c r="F52" s="225"/>
      <c r="G52" s="225"/>
      <c r="H52" s="225"/>
      <c r="I52" s="226"/>
    </row>
    <row r="53" spans="1:9">
      <c r="A53" s="224"/>
      <c r="B53" s="225"/>
      <c r="C53" s="225"/>
      <c r="D53" s="225"/>
      <c r="E53" s="225"/>
      <c r="F53" s="225"/>
      <c r="G53" s="225"/>
      <c r="H53" s="225"/>
      <c r="I53" s="226"/>
    </row>
    <row r="54" spans="1:9">
      <c r="A54" s="224"/>
      <c r="B54" s="225"/>
      <c r="C54" s="225"/>
      <c r="D54" s="225"/>
      <c r="E54" s="225"/>
      <c r="F54" s="225"/>
      <c r="G54" s="225"/>
      <c r="H54" s="225"/>
      <c r="I54" s="226"/>
    </row>
    <row r="55" spans="1:9">
      <c r="A55" s="224"/>
      <c r="B55" s="225"/>
      <c r="C55" s="225"/>
      <c r="D55" s="225"/>
      <c r="E55" s="225"/>
      <c r="F55" s="225"/>
      <c r="G55" s="225"/>
      <c r="H55" s="225"/>
      <c r="I55" s="226"/>
    </row>
    <row r="56" spans="1:9">
      <c r="A56" s="224"/>
      <c r="B56" s="225"/>
      <c r="C56" s="225"/>
      <c r="D56" s="225"/>
      <c r="E56" s="225"/>
      <c r="F56" s="225"/>
      <c r="G56" s="225"/>
      <c r="H56" s="225"/>
      <c r="I56" s="226"/>
    </row>
    <row r="57" spans="1:9">
      <c r="A57" s="224"/>
      <c r="B57" s="225"/>
      <c r="C57" s="225"/>
      <c r="D57" s="225"/>
      <c r="E57" s="225"/>
      <c r="F57" s="225"/>
      <c r="G57" s="225"/>
      <c r="H57" s="225"/>
      <c r="I57" s="226"/>
    </row>
    <row r="58" spans="1:9">
      <c r="A58" s="224"/>
      <c r="B58" s="225"/>
      <c r="C58" s="225"/>
      <c r="D58" s="225"/>
      <c r="E58" s="225"/>
      <c r="F58" s="225"/>
      <c r="G58" s="225"/>
      <c r="H58" s="225"/>
      <c r="I58" s="226"/>
    </row>
    <row r="59" spans="1:9">
      <c r="A59" s="224"/>
      <c r="B59" s="225"/>
      <c r="C59" s="225"/>
      <c r="D59" s="225"/>
      <c r="E59" s="225"/>
      <c r="F59" s="225"/>
      <c r="G59" s="225"/>
      <c r="H59" s="225"/>
      <c r="I59" s="226"/>
    </row>
    <row r="60" spans="1:9">
      <c r="A60" s="224"/>
      <c r="B60" s="225"/>
      <c r="C60" s="225"/>
      <c r="D60" s="225"/>
      <c r="E60" s="225"/>
      <c r="F60" s="225"/>
      <c r="G60" s="225"/>
      <c r="H60" s="225"/>
      <c r="I60" s="226"/>
    </row>
    <row r="61" spans="1:9">
      <c r="A61" s="224"/>
      <c r="B61" s="225"/>
      <c r="C61" s="225"/>
      <c r="D61" s="225"/>
      <c r="E61" s="225"/>
      <c r="F61" s="225"/>
      <c r="G61" s="225"/>
      <c r="H61" s="225"/>
      <c r="I61" s="226"/>
    </row>
    <row r="62" spans="1:9">
      <c r="A62" s="224"/>
      <c r="B62" s="225"/>
      <c r="C62" s="225"/>
      <c r="D62" s="225"/>
      <c r="E62" s="225"/>
      <c r="F62" s="225"/>
      <c r="G62" s="225"/>
      <c r="H62" s="225"/>
      <c r="I62" s="226"/>
    </row>
    <row r="63" spans="1:9" ht="17.5" thickBot="1">
      <c r="A63" s="227"/>
      <c r="B63" s="228"/>
      <c r="C63" s="228"/>
      <c r="D63" s="228"/>
      <c r="E63" s="228"/>
      <c r="F63" s="228"/>
      <c r="G63" s="228"/>
      <c r="H63" s="228"/>
      <c r="I63" s="229"/>
    </row>
  </sheetData>
  <mergeCells count="21">
    <mergeCell ref="A2:I2"/>
    <mergeCell ref="B3:D3"/>
    <mergeCell ref="F3:I3"/>
    <mergeCell ref="B4:D4"/>
    <mergeCell ref="F4:I4"/>
    <mergeCell ref="E11:I11"/>
    <mergeCell ref="E12:I17"/>
    <mergeCell ref="A19:I19"/>
    <mergeCell ref="A21:I63"/>
    <mergeCell ref="B5:D5"/>
    <mergeCell ref="H5:I5"/>
    <mergeCell ref="B6:D6"/>
    <mergeCell ref="F6:I6"/>
    <mergeCell ref="B7:D7"/>
    <mergeCell ref="F7:I7"/>
    <mergeCell ref="B9:I9"/>
    <mergeCell ref="A20:I20"/>
    <mergeCell ref="A10:I10"/>
    <mergeCell ref="A11:D11"/>
    <mergeCell ref="B8:D8"/>
    <mergeCell ref="F8:I8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7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11</vt:i4>
      </vt:variant>
    </vt:vector>
  </HeadingPairs>
  <TitlesOfParts>
    <vt:vector size="25" baseType="lpstr">
      <vt:lpstr>0.안내문(필독)</vt:lpstr>
      <vt:lpstr>0.기본정보입력(필수)</vt:lpstr>
      <vt:lpstr>1.과제계획서</vt:lpstr>
      <vt:lpstr>2.과제세부계획서</vt:lpstr>
      <vt:lpstr>3.산학연계확인서</vt:lpstr>
      <vt:lpstr>4.지원금 정산서</vt:lpstr>
      <vt:lpstr>5.재료비 지출 내역서</vt:lpstr>
      <vt:lpstr>6.문헌기부채납신청서</vt:lpstr>
      <vt:lpstr>7.활동보고서</vt:lpstr>
      <vt:lpstr>8.특별강의,자문확인서</vt:lpstr>
      <vt:lpstr>9.검수 및 인수 확인서</vt:lpstr>
      <vt:lpstr>10.결과보고서</vt:lpstr>
      <vt:lpstr>특강 및 자문료 지급 기준</vt:lpstr>
      <vt:lpstr>사업자등록증</vt:lpstr>
      <vt:lpstr>'0.기본정보입력(필수)'!Print_Area</vt:lpstr>
      <vt:lpstr>'1.과제계획서'!Print_Area</vt:lpstr>
      <vt:lpstr>'10.결과보고서'!Print_Area</vt:lpstr>
      <vt:lpstr>'2.과제세부계획서'!Print_Area</vt:lpstr>
      <vt:lpstr>'3.산학연계확인서'!Print_Area</vt:lpstr>
      <vt:lpstr>'4.지원금 정산서'!Print_Area</vt:lpstr>
      <vt:lpstr>'5.재료비 지출 내역서'!Print_Area</vt:lpstr>
      <vt:lpstr>'6.문헌기부채납신청서'!Print_Area</vt:lpstr>
      <vt:lpstr>'7.활동보고서'!Print_Area</vt:lpstr>
      <vt:lpstr>'8.특별강의,자문확인서'!Print_Area</vt:lpstr>
      <vt:lpstr>'특강 및 자문료 지급 기준'!Print_Area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2021-03-04T08:01:57Z</cp:lastPrinted>
  <dcterms:created xsi:type="dcterms:W3CDTF">2020-08-25T01:23:41Z</dcterms:created>
  <dcterms:modified xsi:type="dcterms:W3CDTF">2021-03-18T16:03:58Z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C:\Users\user\Desktop\통합 문서100.xlsx</vt:lpwstr>
  </property>
</Properties>
</file>