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e\Desktop\Data Scientist Course\09.EDA Project\lol_curse_winrate\220704\"/>
    </mc:Choice>
  </mc:AlternateContent>
  <xr:revisionPtr revIDLastSave="0" documentId="13_ncr:1_{4BE6801A-1405-471A-87FA-50BE0DBD754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user_비율" sheetId="1" r:id="rId1"/>
    <sheet name="User_승률" sheetId="8" r:id="rId2"/>
    <sheet name="Sheet1" sheetId="9" r:id="rId3"/>
    <sheet name="Sheet2" sheetId="10" r:id="rId4"/>
    <sheet name="Sheet3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1" l="1"/>
  <c r="E12" i="11"/>
  <c r="F11" i="11"/>
  <c r="F9" i="11"/>
  <c r="E11" i="11"/>
  <c r="D11" i="11"/>
  <c r="E10" i="11"/>
  <c r="D10" i="11"/>
  <c r="F10" i="11" s="1"/>
  <c r="E9" i="11"/>
  <c r="D9" i="11"/>
  <c r="F4" i="11"/>
  <c r="F5" i="11"/>
  <c r="F6" i="11"/>
  <c r="F7" i="11"/>
  <c r="F8" i="11"/>
  <c r="F3" i="11"/>
  <c r="J22" i="10"/>
  <c r="J21" i="10"/>
  <c r="J20" i="10"/>
  <c r="J19" i="10"/>
  <c r="J18" i="10"/>
  <c r="J17" i="10"/>
  <c r="J16" i="10"/>
  <c r="L9" i="10"/>
  <c r="L8" i="10"/>
  <c r="L7" i="10"/>
  <c r="L6" i="10"/>
  <c r="L5" i="10"/>
  <c r="L4" i="10"/>
  <c r="L3" i="10"/>
  <c r="I2" i="10"/>
  <c r="H2" i="10"/>
  <c r="G2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G3" i="10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B21" i="9"/>
  <c r="B22" i="9"/>
  <c r="B20" i="9"/>
  <c r="A21" i="9"/>
  <c r="A22" i="9"/>
  <c r="A20" i="9"/>
  <c r="M9" i="9"/>
  <c r="M8" i="9"/>
  <c r="M7" i="9"/>
  <c r="M6" i="9"/>
  <c r="M5" i="9"/>
  <c r="M4" i="9"/>
  <c r="M3" i="9"/>
  <c r="G4" i="9"/>
  <c r="G5" i="9"/>
  <c r="G6" i="9"/>
  <c r="G7" i="9"/>
  <c r="G8" i="9"/>
  <c r="G9" i="9"/>
  <c r="G3" i="9"/>
  <c r="F12" i="11" l="1"/>
  <c r="B18" i="9"/>
  <c r="C18" i="9"/>
  <c r="D18" i="9"/>
  <c r="E18" i="9"/>
  <c r="F18" i="9"/>
  <c r="G18" i="9"/>
  <c r="H18" i="9"/>
  <c r="A18" i="9"/>
  <c r="K12" i="8"/>
  <c r="K11" i="8"/>
  <c r="K10" i="8"/>
  <c r="K13" i="8"/>
  <c r="K14" i="8"/>
  <c r="K15" i="8"/>
  <c r="K16" i="8"/>
  <c r="H2" i="8"/>
  <c r="K2" i="8" s="1"/>
  <c r="H3" i="8"/>
  <c r="I3" i="8"/>
  <c r="K3" i="8" s="1"/>
  <c r="J3" i="8"/>
  <c r="H4" i="8"/>
  <c r="I4" i="8"/>
  <c r="J4" i="8"/>
  <c r="P2" i="8" s="1"/>
  <c r="K4" i="8"/>
  <c r="H5" i="8"/>
  <c r="N3" i="8" s="1"/>
  <c r="I5" i="8"/>
  <c r="K5" i="8" s="1"/>
  <c r="J5" i="8"/>
  <c r="H6" i="8"/>
  <c r="I6" i="8"/>
  <c r="K6" i="8" s="1"/>
  <c r="J6" i="8"/>
  <c r="H7" i="8"/>
  <c r="I7" i="8"/>
  <c r="J7" i="8"/>
  <c r="K7" i="8"/>
  <c r="H8" i="8"/>
  <c r="I8" i="8"/>
  <c r="K8" i="8" s="1"/>
  <c r="J8" i="8"/>
  <c r="H9" i="8"/>
  <c r="K9" i="8"/>
  <c r="N2" i="8"/>
  <c r="Q6" i="8"/>
  <c r="Q5" i="8"/>
  <c r="O6" i="8"/>
  <c r="P6" i="8"/>
  <c r="N6" i="8"/>
  <c r="O5" i="8"/>
  <c r="P5" i="8"/>
  <c r="N5" i="8"/>
  <c r="H30" i="8"/>
  <c r="H29" i="8"/>
  <c r="H32" i="8"/>
  <c r="H31" i="8"/>
  <c r="H34" i="8"/>
  <c r="H33" i="8"/>
  <c r="H36" i="8"/>
  <c r="H35" i="8"/>
  <c r="H38" i="8"/>
  <c r="H37" i="8"/>
  <c r="H39" i="8"/>
  <c r="B40" i="8"/>
  <c r="B39" i="8"/>
  <c r="B38" i="8"/>
  <c r="B37" i="8"/>
  <c r="B36" i="8"/>
  <c r="B35" i="8"/>
  <c r="B34" i="8"/>
  <c r="B33" i="8"/>
  <c r="B32" i="8"/>
  <c r="B31" i="8"/>
  <c r="B30" i="8"/>
  <c r="B29" i="8"/>
  <c r="P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B33" i="1"/>
  <c r="C19" i="1" s="1"/>
  <c r="C36" i="1"/>
  <c r="C37" i="1"/>
  <c r="C38" i="1"/>
  <c r="C39" i="1"/>
  <c r="C40" i="1"/>
  <c r="C41" i="1"/>
  <c r="B10" i="1"/>
  <c r="C3" i="1" s="1"/>
  <c r="O3" i="8" l="1"/>
  <c r="Q3" i="8" s="1"/>
  <c r="O2" i="8"/>
  <c r="Q2" i="8" s="1"/>
  <c r="C42" i="1"/>
  <c r="C24" i="1"/>
  <c r="C22" i="1"/>
  <c r="C16" i="1"/>
  <c r="C23" i="1"/>
  <c r="C15" i="1"/>
  <c r="C18" i="1"/>
  <c r="C33" i="1"/>
  <c r="C17" i="1"/>
  <c r="C30" i="1"/>
  <c r="C29" i="1"/>
  <c r="C14" i="1"/>
  <c r="C28" i="1"/>
  <c r="C13" i="1"/>
  <c r="C26" i="1"/>
  <c r="C25" i="1"/>
  <c r="C27" i="1"/>
  <c r="C12" i="1"/>
  <c r="C21" i="1"/>
  <c r="C32" i="1"/>
  <c r="C20" i="1"/>
  <c r="C31" i="1"/>
  <c r="C7" i="1"/>
  <c r="C6" i="1"/>
  <c r="C9" i="1"/>
  <c r="C5" i="1"/>
  <c r="C2" i="1"/>
  <c r="C4" i="1"/>
  <c r="C8" i="1"/>
</calcChain>
</file>

<file path=xl/sharedStrings.xml><?xml version="1.0" encoding="utf-8"?>
<sst xmlns="http://schemas.openxmlformats.org/spreadsheetml/2006/main" count="250" uniqueCount="113">
  <si>
    <t>Unranked</t>
  </si>
  <si>
    <t>Bronze</t>
  </si>
  <si>
    <t>Silver</t>
  </si>
  <si>
    <t>Gold</t>
  </si>
  <si>
    <t>Platinum</t>
  </si>
  <si>
    <t>Diamond</t>
  </si>
  <si>
    <t>Master</t>
  </si>
  <si>
    <t>tier</t>
    <phoneticPr fontId="18" type="noConversion"/>
  </si>
  <si>
    <t>count</t>
    <phoneticPr fontId="18" type="noConversion"/>
  </si>
  <si>
    <t>Iron</t>
    <phoneticPr fontId="18" type="noConversion"/>
  </si>
  <si>
    <t>Bronze 4</t>
    <phoneticPr fontId="18" type="noConversion"/>
  </si>
  <si>
    <t>Bronze 3</t>
    <phoneticPr fontId="18" type="noConversion"/>
  </si>
  <si>
    <t xml:space="preserve">Bronze 2 </t>
    <phoneticPr fontId="18" type="noConversion"/>
  </si>
  <si>
    <t xml:space="preserve">Bronze 1 </t>
    <phoneticPr fontId="18" type="noConversion"/>
  </si>
  <si>
    <t>Silver 4</t>
    <phoneticPr fontId="18" type="noConversion"/>
  </si>
  <si>
    <t>Silver 3</t>
    <phoneticPr fontId="18" type="noConversion"/>
  </si>
  <si>
    <t>Silver 2</t>
    <phoneticPr fontId="18" type="noConversion"/>
  </si>
  <si>
    <t xml:space="preserve">Silver 1 </t>
    <phoneticPr fontId="18" type="noConversion"/>
  </si>
  <si>
    <t xml:space="preserve">Gold 4 </t>
    <phoneticPr fontId="18" type="noConversion"/>
  </si>
  <si>
    <t>Gold 3</t>
    <phoneticPr fontId="18" type="noConversion"/>
  </si>
  <si>
    <t>Gold 2</t>
    <phoneticPr fontId="18" type="noConversion"/>
  </si>
  <si>
    <t>Gold 1</t>
    <phoneticPr fontId="18" type="noConversion"/>
  </si>
  <si>
    <t xml:space="preserve">Platinum 4 </t>
    <phoneticPr fontId="18" type="noConversion"/>
  </si>
  <si>
    <t>Platinum 3</t>
    <phoneticPr fontId="18" type="noConversion"/>
  </si>
  <si>
    <t>Platinum 2</t>
    <phoneticPr fontId="18" type="noConversion"/>
  </si>
  <si>
    <t>Platinum 1</t>
    <phoneticPr fontId="18" type="noConversion"/>
  </si>
  <si>
    <t xml:space="preserve">Diamond 4 </t>
    <phoneticPr fontId="18" type="noConversion"/>
  </si>
  <si>
    <t xml:space="preserve">Diamond 3 </t>
    <phoneticPr fontId="18" type="noConversion"/>
  </si>
  <si>
    <t xml:space="preserve">Diamond 2 </t>
    <phoneticPr fontId="18" type="noConversion"/>
  </si>
  <si>
    <t>Diamond 1</t>
    <phoneticPr fontId="18" type="noConversion"/>
  </si>
  <si>
    <t xml:space="preserve">Master </t>
    <phoneticPr fontId="18" type="noConversion"/>
  </si>
  <si>
    <t>Iron 1</t>
    <phoneticPr fontId="18" type="noConversion"/>
  </si>
  <si>
    <t>Iron 2</t>
    <phoneticPr fontId="18" type="noConversion"/>
  </si>
  <si>
    <t>Iron 3</t>
    <phoneticPr fontId="18" type="noConversion"/>
  </si>
  <si>
    <t>Unranked</t>
    <phoneticPr fontId="18" type="noConversion"/>
  </si>
  <si>
    <t xml:space="preserve">Master </t>
  </si>
  <si>
    <t>Diamond 3</t>
    <phoneticPr fontId="18" type="noConversion"/>
  </si>
  <si>
    <t>Diamond 4</t>
    <phoneticPr fontId="18" type="noConversion"/>
  </si>
  <si>
    <t>Gold 4</t>
    <phoneticPr fontId="18" type="noConversion"/>
  </si>
  <si>
    <t>Platinum 4</t>
    <phoneticPr fontId="18" type="noConversion"/>
  </si>
  <si>
    <t>Master</t>
    <phoneticPr fontId="18" type="noConversion"/>
  </si>
  <si>
    <t>Diamond</t>
    <phoneticPr fontId="18" type="noConversion"/>
  </si>
  <si>
    <t>Platinum</t>
    <phoneticPr fontId="18" type="noConversion"/>
  </si>
  <si>
    <t>Gold</t>
    <phoneticPr fontId="18" type="noConversion"/>
  </si>
  <si>
    <t>Silver</t>
    <phoneticPr fontId="18" type="noConversion"/>
  </si>
  <si>
    <t>Bronze</t>
    <phoneticPr fontId="18" type="noConversion"/>
  </si>
  <si>
    <t>승</t>
    <phoneticPr fontId="18" type="noConversion"/>
  </si>
  <si>
    <t>패</t>
    <phoneticPr fontId="18" type="noConversion"/>
  </si>
  <si>
    <t>티어</t>
    <phoneticPr fontId="18" type="noConversion"/>
  </si>
  <si>
    <t>합</t>
    <phoneticPr fontId="18" type="noConversion"/>
  </si>
  <si>
    <t>비율</t>
    <phoneticPr fontId="18" type="noConversion"/>
  </si>
  <si>
    <t>고티어</t>
    <phoneticPr fontId="18" type="noConversion"/>
  </si>
  <si>
    <t>저티어</t>
    <phoneticPr fontId="18" type="noConversion"/>
  </si>
  <si>
    <t>1,2</t>
    <phoneticPr fontId="18" type="noConversion"/>
  </si>
  <si>
    <t xml:space="preserve">Iron 1 </t>
    <phoneticPr fontId="18" type="noConversion"/>
  </si>
  <si>
    <t xml:space="preserve">Iron 2 </t>
    <phoneticPr fontId="18" type="noConversion"/>
  </si>
  <si>
    <t>평균</t>
    <phoneticPr fontId="18" type="noConversion"/>
  </si>
  <si>
    <t>표본</t>
    <phoneticPr fontId="18" type="noConversion"/>
  </si>
  <si>
    <t>Iron</t>
  </si>
  <si>
    <t>Grandmaster</t>
    <phoneticPr fontId="18" type="noConversion"/>
  </si>
  <si>
    <t>challenger</t>
    <phoneticPr fontId="18" type="noConversion"/>
  </si>
  <si>
    <t>평균 데이터</t>
    <phoneticPr fontId="18" type="noConversion"/>
  </si>
  <si>
    <t>표본 데이터</t>
    <phoneticPr fontId="18" type="noConversion"/>
  </si>
  <si>
    <t>증감율</t>
    <phoneticPr fontId="18" type="noConversion"/>
  </si>
  <si>
    <t>Challenger</t>
    <phoneticPr fontId="18" type="noConversion"/>
  </si>
  <si>
    <t>Kill 총합</t>
    <phoneticPr fontId="18" type="noConversion"/>
  </si>
  <si>
    <t>Death 총합</t>
    <phoneticPr fontId="18" type="noConversion"/>
  </si>
  <si>
    <t>Assist 총합</t>
    <phoneticPr fontId="18" type="noConversion"/>
  </si>
  <si>
    <t>게임판수</t>
    <phoneticPr fontId="18" type="noConversion"/>
  </si>
  <si>
    <t>표본 평균 Kill / Death / Assist</t>
    <phoneticPr fontId="18" type="noConversion"/>
  </si>
  <si>
    <t>전체 평균 Kill / Death / Assist</t>
    <phoneticPr fontId="18" type="noConversion"/>
  </si>
  <si>
    <t>평균 Data K/D/A</t>
    <phoneticPr fontId="18" type="noConversion"/>
  </si>
  <si>
    <t>W/L   mode</t>
  </si>
  <si>
    <t>LOSS  솔로랭크    7813</t>
  </si>
  <si>
    <t xml:space="preserve">      칼바람     2579</t>
  </si>
  <si>
    <t xml:space="preserve">      일반      1238</t>
  </si>
  <si>
    <t xml:space="preserve">      자유랭크    1023</t>
  </si>
  <si>
    <t xml:space="preserve">      URF      694</t>
  </si>
  <si>
    <t xml:space="preserve">      단일       121</t>
  </si>
  <si>
    <t>WIN   솔로랭크    7281</t>
  </si>
  <si>
    <t xml:space="preserve">      칼바람     2567</t>
  </si>
  <si>
    <t xml:space="preserve">      일반      1236</t>
  </si>
  <si>
    <t xml:space="preserve">      자유랭크    1118</t>
  </si>
  <si>
    <t xml:space="preserve">      URF      680</t>
  </si>
  <si>
    <t xml:space="preserve">      단일       113</t>
  </si>
  <si>
    <t>솔로랭크</t>
    <phoneticPr fontId="18" type="noConversion"/>
  </si>
  <si>
    <t>칼바람</t>
    <phoneticPr fontId="18" type="noConversion"/>
  </si>
  <si>
    <t>일반</t>
    <phoneticPr fontId="18" type="noConversion"/>
  </si>
  <si>
    <t>자유랭크</t>
    <phoneticPr fontId="18" type="noConversion"/>
  </si>
  <si>
    <t>URF</t>
    <phoneticPr fontId="18" type="noConversion"/>
  </si>
  <si>
    <t>단일모드</t>
    <phoneticPr fontId="18" type="noConversion"/>
  </si>
  <si>
    <t>Win</t>
    <phoneticPr fontId="18" type="noConversion"/>
  </si>
  <si>
    <t>Mode</t>
    <phoneticPr fontId="18" type="noConversion"/>
  </si>
  <si>
    <t>Lose</t>
    <phoneticPr fontId="18" type="noConversion"/>
  </si>
  <si>
    <t>승률</t>
    <phoneticPr fontId="18" type="noConversion"/>
  </si>
  <si>
    <t>랭크게임</t>
    <phoneticPr fontId="18" type="noConversion"/>
  </si>
  <si>
    <t>일반게임</t>
    <phoneticPr fontId="18" type="noConversion"/>
  </si>
  <si>
    <t>스페셜게임</t>
    <phoneticPr fontId="18" type="noConversion"/>
  </si>
  <si>
    <t>Total</t>
    <phoneticPr fontId="18" type="noConversion"/>
  </si>
  <si>
    <t xml:space="preserve">Position  W/L </t>
  </si>
  <si>
    <t>adc       LOSS    2713</t>
  </si>
  <si>
    <t xml:space="preserve">          WIN     2665</t>
  </si>
  <si>
    <t>jungle    LOSS    2890</t>
  </si>
  <si>
    <t xml:space="preserve">          WIN     2825</t>
  </si>
  <si>
    <t>mid       LOSS    2749</t>
  </si>
  <si>
    <t xml:space="preserve">          WIN     2677</t>
  </si>
  <si>
    <t>support   LOSS    2489</t>
  </si>
  <si>
    <t xml:space="preserve">          WIN     2331</t>
  </si>
  <si>
    <t>top       LOSS    2627</t>
  </si>
  <si>
    <t xml:space="preserve">          WIN     2497</t>
  </si>
  <si>
    <t>모드별 분석</t>
    <phoneticPr fontId="18" type="noConversion"/>
  </si>
  <si>
    <r>
      <rPr>
        <sz val="6"/>
        <color rgb="FFCCCCCC"/>
        <rFont val="맑은 고딕"/>
        <family val="2"/>
        <charset val="129"/>
      </rPr>
      <t>포지션</t>
    </r>
    <r>
      <rPr>
        <sz val="6"/>
        <color rgb="FFCCCCCC"/>
        <rFont val="Courier New"/>
        <family val="3"/>
      </rPr>
      <t xml:space="preserve"> </t>
    </r>
    <r>
      <rPr>
        <sz val="6"/>
        <color rgb="FFCCCCCC"/>
        <rFont val="맑은 고딕"/>
        <family val="2"/>
        <charset val="129"/>
      </rPr>
      <t>별</t>
    </r>
    <r>
      <rPr>
        <sz val="6"/>
        <color rgb="FFCCCCCC"/>
        <rFont val="Courier New"/>
        <family val="3"/>
      </rPr>
      <t xml:space="preserve"> </t>
    </r>
    <r>
      <rPr>
        <sz val="6"/>
        <color rgb="FFCCCCCC"/>
        <rFont val="맑은 고딕"/>
        <family val="2"/>
        <charset val="129"/>
      </rPr>
      <t>분석</t>
    </r>
    <phoneticPr fontId="18" type="noConversion"/>
  </si>
  <si>
    <r>
      <rPr>
        <sz val="6"/>
        <color rgb="FFCCCCCC"/>
        <rFont val="맑은 고딕"/>
        <family val="2"/>
        <charset val="129"/>
      </rPr>
      <t>챔피언</t>
    </r>
    <r>
      <rPr>
        <sz val="6"/>
        <color rgb="FFCCCCCC"/>
        <rFont val="Courier New"/>
        <family val="3"/>
      </rPr>
      <t xml:space="preserve"> </t>
    </r>
    <r>
      <rPr>
        <sz val="6"/>
        <color rgb="FFCCCCCC"/>
        <rFont val="맑은 고딕"/>
        <family val="2"/>
        <charset val="129"/>
      </rPr>
      <t>별</t>
    </r>
    <r>
      <rPr>
        <sz val="6"/>
        <color rgb="FFCCCCCC"/>
        <rFont val="Courier New"/>
        <family val="3"/>
      </rPr>
      <t xml:space="preserve"> </t>
    </r>
    <r>
      <rPr>
        <sz val="6"/>
        <color rgb="FFCCCCCC"/>
        <rFont val="맑은 고딕"/>
        <family val="2"/>
        <charset val="129"/>
      </rPr>
      <t>분석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</si>
</sst>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.00_ 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Courier New"/>
      <family val="3"/>
    </font>
    <font>
      <sz val="1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theme="1"/>
      <name val="Rix모던고딕 B"/>
      <family val="3"/>
      <charset val="129"/>
    </font>
    <font>
      <sz val="6"/>
      <color rgb="FFCCCCCC"/>
      <name val="Courier New"/>
      <family val="3"/>
    </font>
    <font>
      <sz val="6"/>
      <color rgb="FFCCCCCC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>
      <alignment vertical="center"/>
    </xf>
    <xf numFmtId="9" fontId="0" fillId="0" borderId="0" xfId="0" applyNumberFormat="1">
      <alignment vertical="center"/>
    </xf>
    <xf numFmtId="41" fontId="0" fillId="0" borderId="0" xfId="43" applyFont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43" fontId="0" fillId="0" borderId="0" xfId="43" applyNumberFormat="1" applyFont="1">
      <alignment vertical="center"/>
    </xf>
    <xf numFmtId="41" fontId="0" fillId="0" borderId="0" xfId="43" applyFont="1" applyAlignment="1">
      <alignment horizontal="center" vertical="center"/>
    </xf>
    <xf numFmtId="41" fontId="0" fillId="0" borderId="0" xfId="43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" xfId="43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user_비율!$A$2:$A$9</c:f>
              <c:strCache>
                <c:ptCount val="8"/>
                <c:pt idx="0">
                  <c:v>Unranked</c:v>
                </c:pt>
                <c:pt idx="1">
                  <c:v>Iron</c:v>
                </c:pt>
                <c:pt idx="2">
                  <c:v>Bronze</c:v>
                </c:pt>
                <c:pt idx="3">
                  <c:v>Silver</c:v>
                </c:pt>
                <c:pt idx="4">
                  <c:v>Gold</c:v>
                </c:pt>
                <c:pt idx="5">
                  <c:v>Platinum</c:v>
                </c:pt>
                <c:pt idx="6">
                  <c:v>Diamond</c:v>
                </c:pt>
                <c:pt idx="7">
                  <c:v>Master</c:v>
                </c:pt>
              </c:strCache>
            </c:strRef>
          </c:cat>
          <c:val>
            <c:numRef>
              <c:f>user_비율!$B$2:$B$9</c:f>
              <c:numCache>
                <c:formatCode>General</c:formatCode>
                <c:ptCount val="8"/>
                <c:pt idx="0">
                  <c:v>228</c:v>
                </c:pt>
                <c:pt idx="1">
                  <c:v>9</c:v>
                </c:pt>
                <c:pt idx="2">
                  <c:v>94</c:v>
                </c:pt>
                <c:pt idx="3">
                  <c:v>286</c:v>
                </c:pt>
                <c:pt idx="4">
                  <c:v>254</c:v>
                </c:pt>
                <c:pt idx="5">
                  <c:v>74</c:v>
                </c:pt>
                <c:pt idx="6">
                  <c:v>18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C-47CB-978B-EA566942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33679"/>
        <c:axId val="61734095"/>
      </c:barChart>
      <c:catAx>
        <c:axId val="617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34095"/>
        <c:crosses val="autoZero"/>
        <c:auto val="1"/>
        <c:lblAlgn val="ctr"/>
        <c:lblOffset val="100"/>
        <c:noMultiLvlLbl val="0"/>
      </c:catAx>
      <c:valAx>
        <c:axId val="617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user_비율!$J$17:$J$40</c:f>
              <c:strCache>
                <c:ptCount val="24"/>
                <c:pt idx="0">
                  <c:v>Iron 3</c:v>
                </c:pt>
                <c:pt idx="1">
                  <c:v>Iron 2 </c:v>
                </c:pt>
                <c:pt idx="2">
                  <c:v>Iron 1 </c:v>
                </c:pt>
                <c:pt idx="3">
                  <c:v>Bronze 4</c:v>
                </c:pt>
                <c:pt idx="4">
                  <c:v>Bronze 3</c:v>
                </c:pt>
                <c:pt idx="5">
                  <c:v>Bronze 2 </c:v>
                </c:pt>
                <c:pt idx="6">
                  <c:v>Bronze 1 </c:v>
                </c:pt>
                <c:pt idx="7">
                  <c:v>Silver 4</c:v>
                </c:pt>
                <c:pt idx="8">
                  <c:v>Silver 3</c:v>
                </c:pt>
                <c:pt idx="9">
                  <c:v>Silver 2</c:v>
                </c:pt>
                <c:pt idx="10">
                  <c:v>Silver 1 </c:v>
                </c:pt>
                <c:pt idx="11">
                  <c:v>Gold 4 </c:v>
                </c:pt>
                <c:pt idx="12">
                  <c:v>Gold 3</c:v>
                </c:pt>
                <c:pt idx="13">
                  <c:v>Gold 2</c:v>
                </c:pt>
                <c:pt idx="14">
                  <c:v>Gold 1</c:v>
                </c:pt>
                <c:pt idx="15">
                  <c:v>Platinum 4 </c:v>
                </c:pt>
                <c:pt idx="16">
                  <c:v>Platinum 3</c:v>
                </c:pt>
                <c:pt idx="17">
                  <c:v>Platinum 2</c:v>
                </c:pt>
                <c:pt idx="18">
                  <c:v>Platinum 1</c:v>
                </c:pt>
                <c:pt idx="19">
                  <c:v>Diamond 4 </c:v>
                </c:pt>
                <c:pt idx="20">
                  <c:v>Diamond 3 </c:v>
                </c:pt>
                <c:pt idx="21">
                  <c:v>Diamond 2 </c:v>
                </c:pt>
                <c:pt idx="22">
                  <c:v>Diamond 1</c:v>
                </c:pt>
                <c:pt idx="23">
                  <c:v>Master </c:v>
                </c:pt>
              </c:strCache>
            </c:strRef>
          </c:cat>
          <c:val>
            <c:numRef>
              <c:f>user_비율!$K$17:$K$40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17</c:v>
                </c:pt>
                <c:pt idx="4">
                  <c:v>19</c:v>
                </c:pt>
                <c:pt idx="5">
                  <c:v>29</c:v>
                </c:pt>
                <c:pt idx="6">
                  <c:v>29</c:v>
                </c:pt>
                <c:pt idx="7">
                  <c:v>84</c:v>
                </c:pt>
                <c:pt idx="8">
                  <c:v>64</c:v>
                </c:pt>
                <c:pt idx="9">
                  <c:v>81</c:v>
                </c:pt>
                <c:pt idx="10">
                  <c:v>57</c:v>
                </c:pt>
                <c:pt idx="11">
                  <c:v>124</c:v>
                </c:pt>
                <c:pt idx="12">
                  <c:v>55</c:v>
                </c:pt>
                <c:pt idx="13">
                  <c:v>47</c:v>
                </c:pt>
                <c:pt idx="14">
                  <c:v>28</c:v>
                </c:pt>
                <c:pt idx="15">
                  <c:v>40</c:v>
                </c:pt>
                <c:pt idx="16">
                  <c:v>17</c:v>
                </c:pt>
                <c:pt idx="17">
                  <c:v>8</c:v>
                </c:pt>
                <c:pt idx="18">
                  <c:v>9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0-472A-84AE-81EFE41E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7839"/>
        <c:axId val="63499087"/>
      </c:barChart>
      <c:catAx>
        <c:axId val="6349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99087"/>
        <c:crosses val="autoZero"/>
        <c:auto val="1"/>
        <c:lblAlgn val="ctr"/>
        <c:lblOffset val="100"/>
        <c:noMultiLvlLbl val="0"/>
      </c:catAx>
      <c:valAx>
        <c:axId val="634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9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User_승률!$G$10:$G$16</c:f>
              <c:strCache>
                <c:ptCount val="7"/>
                <c:pt idx="0">
                  <c:v>Iron</c:v>
                </c:pt>
                <c:pt idx="1">
                  <c:v>Bronze</c:v>
                </c:pt>
                <c:pt idx="2">
                  <c:v>Silver</c:v>
                </c:pt>
                <c:pt idx="3">
                  <c:v>Gold</c:v>
                </c:pt>
                <c:pt idx="4">
                  <c:v>Platinum</c:v>
                </c:pt>
                <c:pt idx="5">
                  <c:v>Diamond</c:v>
                </c:pt>
                <c:pt idx="6">
                  <c:v>Master </c:v>
                </c:pt>
              </c:strCache>
            </c:strRef>
          </c:cat>
          <c:val>
            <c:numRef>
              <c:f>User_승률!$K$10:$K$16</c:f>
              <c:numCache>
                <c:formatCode>0.00%</c:formatCode>
                <c:ptCount val="7"/>
                <c:pt idx="0">
                  <c:v>0.46441947565543074</c:v>
                </c:pt>
                <c:pt idx="1">
                  <c:v>0.48038095238095241</c:v>
                </c:pt>
                <c:pt idx="2">
                  <c:v>0.48082989565639406</c:v>
                </c:pt>
                <c:pt idx="3">
                  <c:v>0.49923664122137407</c:v>
                </c:pt>
                <c:pt idx="4">
                  <c:v>0.53435468895078919</c:v>
                </c:pt>
                <c:pt idx="5">
                  <c:v>0.48867924528301887</c:v>
                </c:pt>
                <c:pt idx="6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4-491F-83D3-16A9A39B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98687"/>
        <c:axId val="102897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User_승률!$G$10:$G$16</c15:sqref>
                        </c15:formulaRef>
                      </c:ext>
                    </c:extLst>
                    <c:strCache>
                      <c:ptCount val="7"/>
                      <c:pt idx="0">
                        <c:v>Iron</c:v>
                      </c:pt>
                      <c:pt idx="1">
                        <c:v>Bronze</c:v>
                      </c:pt>
                      <c:pt idx="2">
                        <c:v>Silver</c:v>
                      </c:pt>
                      <c:pt idx="3">
                        <c:v>Gold</c:v>
                      </c:pt>
                      <c:pt idx="4">
                        <c:v>Platinum</c:v>
                      </c:pt>
                      <c:pt idx="5">
                        <c:v>Diamond</c:v>
                      </c:pt>
                      <c:pt idx="6">
                        <c:v>Master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User_승률!$H$10:$H$16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267</c:v>
                      </c:pt>
                      <c:pt idx="1">
                        <c:v>2625</c:v>
                      </c:pt>
                      <c:pt idx="2">
                        <c:v>8242</c:v>
                      </c:pt>
                      <c:pt idx="3">
                        <c:v>7205</c:v>
                      </c:pt>
                      <c:pt idx="4">
                        <c:v>2154</c:v>
                      </c:pt>
                      <c:pt idx="5">
                        <c:v>530</c:v>
                      </c:pt>
                      <c:pt idx="6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14-491F-83D3-16A9A39BAE1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User_승률!$G$10:$G$16</c15:sqref>
                        </c15:formulaRef>
                      </c:ext>
                    </c:extLst>
                    <c:strCache>
                      <c:ptCount val="7"/>
                      <c:pt idx="0">
                        <c:v>Iron</c:v>
                      </c:pt>
                      <c:pt idx="1">
                        <c:v>Bronze</c:v>
                      </c:pt>
                      <c:pt idx="2">
                        <c:v>Silver</c:v>
                      </c:pt>
                      <c:pt idx="3">
                        <c:v>Gold</c:v>
                      </c:pt>
                      <c:pt idx="4">
                        <c:v>Platinum</c:v>
                      </c:pt>
                      <c:pt idx="5">
                        <c:v>Diamond</c:v>
                      </c:pt>
                      <c:pt idx="6">
                        <c:v>Master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User_승률!$I$10:$I$16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124</c:v>
                      </c:pt>
                      <c:pt idx="1">
                        <c:v>1261</c:v>
                      </c:pt>
                      <c:pt idx="2">
                        <c:v>3963</c:v>
                      </c:pt>
                      <c:pt idx="3">
                        <c:v>3597</c:v>
                      </c:pt>
                      <c:pt idx="4">
                        <c:v>1151</c:v>
                      </c:pt>
                      <c:pt idx="5">
                        <c:v>259</c:v>
                      </c:pt>
                      <c:pt idx="6" formatCode="General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14-491F-83D3-16A9A39BAE1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User_승률!$G$10:$G$16</c15:sqref>
                        </c15:formulaRef>
                      </c:ext>
                    </c:extLst>
                    <c:strCache>
                      <c:ptCount val="7"/>
                      <c:pt idx="0">
                        <c:v>Iron</c:v>
                      </c:pt>
                      <c:pt idx="1">
                        <c:v>Bronze</c:v>
                      </c:pt>
                      <c:pt idx="2">
                        <c:v>Silver</c:v>
                      </c:pt>
                      <c:pt idx="3">
                        <c:v>Gold</c:v>
                      </c:pt>
                      <c:pt idx="4">
                        <c:v>Platinum</c:v>
                      </c:pt>
                      <c:pt idx="5">
                        <c:v>Diamond</c:v>
                      </c:pt>
                      <c:pt idx="6">
                        <c:v>Master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User_승률!$J$10:$J$16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143</c:v>
                      </c:pt>
                      <c:pt idx="1">
                        <c:v>1364</c:v>
                      </c:pt>
                      <c:pt idx="2">
                        <c:v>4279</c:v>
                      </c:pt>
                      <c:pt idx="3">
                        <c:v>3608</c:v>
                      </c:pt>
                      <c:pt idx="4">
                        <c:v>1003</c:v>
                      </c:pt>
                      <c:pt idx="5">
                        <c:v>271</c:v>
                      </c:pt>
                      <c:pt idx="6" formatCode="General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14-491F-83D3-16A9A39BAE1F}"/>
                  </c:ext>
                </c:extLst>
              </c15:ser>
            </c15:filteredBarSeries>
          </c:ext>
        </c:extLst>
      </c:barChart>
      <c:catAx>
        <c:axId val="1028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897855"/>
        <c:crosses val="autoZero"/>
        <c:auto val="1"/>
        <c:lblAlgn val="ctr"/>
        <c:lblOffset val="100"/>
        <c:noMultiLvlLbl val="0"/>
      </c:catAx>
      <c:valAx>
        <c:axId val="1028978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8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57150</xdr:rowOff>
    </xdr:from>
    <xdr:to>
      <xdr:col>15</xdr:col>
      <xdr:colOff>361950</xdr:colOff>
      <xdr:row>14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7CC7E3-262A-811D-8C0B-89C1FF55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395287</xdr:colOff>
      <xdr:row>15</xdr:row>
      <xdr:rowOff>142875</xdr:rowOff>
    </xdr:from>
    <xdr:to>
      <xdr:col>18</xdr:col>
      <xdr:colOff>166687</xdr:colOff>
      <xdr:row>28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1585EC-1442-C4BE-1753-CA7E735FC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7</xdr:row>
      <xdr:rowOff>171450</xdr:rowOff>
    </xdr:from>
    <xdr:to>
      <xdr:col>18</xdr:col>
      <xdr:colOff>628650</xdr:colOff>
      <xdr:row>20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D299CD-6F06-91A0-256A-E2366DDC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opLeftCell="A12" workbookViewId="0">
      <selection activeCell="K17" sqref="J17:K40"/>
    </sheetView>
  </sheetViews>
  <sheetFormatPr defaultRowHeight="17"/>
  <sheetData>
    <row r="1" spans="1:7">
      <c r="A1" t="s">
        <v>7</v>
      </c>
      <c r="B1" t="s">
        <v>8</v>
      </c>
    </row>
    <row r="2" spans="1:7">
      <c r="A2" t="s">
        <v>0</v>
      </c>
      <c r="B2">
        <v>228</v>
      </c>
      <c r="C2" s="3">
        <f>B2/$B$10</f>
        <v>0.23651452282157676</v>
      </c>
    </row>
    <row r="3" spans="1:7">
      <c r="A3" t="s">
        <v>9</v>
      </c>
      <c r="B3">
        <v>9</v>
      </c>
      <c r="C3" s="3">
        <f t="shared" ref="C3:C9" si="0">B3/$B$10</f>
        <v>9.3360995850622405E-3</v>
      </c>
    </row>
    <row r="4" spans="1:7">
      <c r="A4" t="s">
        <v>1</v>
      </c>
      <c r="B4">
        <v>94</v>
      </c>
      <c r="C4" s="3">
        <f t="shared" si="0"/>
        <v>9.7510373443983403E-2</v>
      </c>
    </row>
    <row r="5" spans="1:7">
      <c r="A5" t="s">
        <v>2</v>
      </c>
      <c r="B5">
        <v>286</v>
      </c>
      <c r="C5" s="3">
        <f t="shared" si="0"/>
        <v>0.2966804979253112</v>
      </c>
    </row>
    <row r="6" spans="1:7">
      <c r="A6" t="s">
        <v>3</v>
      </c>
      <c r="B6">
        <v>254</v>
      </c>
      <c r="C6" s="3">
        <f t="shared" si="0"/>
        <v>0.26348547717842324</v>
      </c>
    </row>
    <row r="7" spans="1:7">
      <c r="A7" t="s">
        <v>4</v>
      </c>
      <c r="B7">
        <v>74</v>
      </c>
      <c r="C7" s="3">
        <f t="shared" si="0"/>
        <v>7.6763485477178428E-2</v>
      </c>
    </row>
    <row r="8" spans="1:7">
      <c r="A8" t="s">
        <v>5</v>
      </c>
      <c r="B8">
        <v>18</v>
      </c>
      <c r="C8" s="3">
        <f t="shared" si="0"/>
        <v>1.8672199170124481E-2</v>
      </c>
    </row>
    <row r="9" spans="1:7">
      <c r="A9" t="s">
        <v>6</v>
      </c>
      <c r="B9">
        <v>1</v>
      </c>
      <c r="C9" s="3">
        <f t="shared" si="0"/>
        <v>1.037344398340249E-3</v>
      </c>
    </row>
    <row r="10" spans="1:7">
      <c r="B10">
        <f>SUM(B2:B9)</f>
        <v>964</v>
      </c>
    </row>
    <row r="12" spans="1:7" ht="17.5">
      <c r="A12" s="4" t="s">
        <v>10</v>
      </c>
      <c r="B12">
        <v>17</v>
      </c>
      <c r="C12" s="3">
        <f t="shared" ref="C12:C33" si="1">B12/$B$33</f>
        <v>2.3383768913342505E-2</v>
      </c>
    </row>
    <row r="13" spans="1:7" ht="17.5">
      <c r="A13" s="5" t="s">
        <v>11</v>
      </c>
      <c r="B13">
        <v>19</v>
      </c>
      <c r="C13" s="3">
        <f t="shared" si="1"/>
        <v>2.6134800550206328E-2</v>
      </c>
      <c r="G13" s="4"/>
    </row>
    <row r="14" spans="1:7" ht="17.5">
      <c r="A14" s="5" t="s">
        <v>12</v>
      </c>
      <c r="B14">
        <v>29</v>
      </c>
      <c r="C14" s="3">
        <f t="shared" si="1"/>
        <v>3.9889958734525444E-2</v>
      </c>
      <c r="G14" s="5"/>
    </row>
    <row r="15" spans="1:7" ht="17.5">
      <c r="A15" s="5" t="s">
        <v>13</v>
      </c>
      <c r="B15">
        <v>29</v>
      </c>
      <c r="C15" s="3">
        <f t="shared" si="1"/>
        <v>3.9889958734525444E-2</v>
      </c>
      <c r="G15" s="5"/>
    </row>
    <row r="16" spans="1:7" ht="17.5">
      <c r="A16" s="5" t="s">
        <v>14</v>
      </c>
      <c r="B16">
        <v>84</v>
      </c>
      <c r="C16" s="3">
        <f t="shared" si="1"/>
        <v>0.1155433287482806</v>
      </c>
      <c r="G16" s="5"/>
    </row>
    <row r="17" spans="1:17" ht="17.5">
      <c r="A17" s="5" t="s">
        <v>15</v>
      </c>
      <c r="B17">
        <v>64</v>
      </c>
      <c r="C17" s="3">
        <f t="shared" si="1"/>
        <v>8.8033012379642367E-2</v>
      </c>
      <c r="G17" s="5"/>
      <c r="J17" s="5" t="s">
        <v>33</v>
      </c>
      <c r="K17">
        <v>4</v>
      </c>
      <c r="M17" s="5"/>
      <c r="N17" s="2"/>
    </row>
    <row r="18" spans="1:17" ht="17.5">
      <c r="A18" s="5" t="s">
        <v>16</v>
      </c>
      <c r="B18">
        <v>81</v>
      </c>
      <c r="C18" s="3">
        <f t="shared" si="1"/>
        <v>0.11141678129298486</v>
      </c>
      <c r="G18" s="5"/>
      <c r="J18" s="5" t="s">
        <v>55</v>
      </c>
      <c r="K18">
        <v>3</v>
      </c>
      <c r="M18" s="5"/>
      <c r="N18" s="2"/>
    </row>
    <row r="19" spans="1:17" ht="17.5">
      <c r="A19" s="5" t="s">
        <v>17</v>
      </c>
      <c r="B19">
        <v>57</v>
      </c>
      <c r="C19" s="3">
        <f t="shared" si="1"/>
        <v>7.8404401650618988E-2</v>
      </c>
      <c r="G19" s="5"/>
      <c r="J19" s="5" t="s">
        <v>54</v>
      </c>
      <c r="K19">
        <v>2</v>
      </c>
      <c r="M19" s="5"/>
      <c r="N19" s="2"/>
    </row>
    <row r="20" spans="1:17" ht="17.5">
      <c r="A20" s="5" t="s">
        <v>18</v>
      </c>
      <c r="B20">
        <v>124</v>
      </c>
      <c r="C20" s="3">
        <f t="shared" si="1"/>
        <v>0.17056396148555708</v>
      </c>
      <c r="F20" t="s">
        <v>9</v>
      </c>
      <c r="G20">
        <v>9</v>
      </c>
      <c r="J20" s="4" t="s">
        <v>10</v>
      </c>
      <c r="K20">
        <v>17</v>
      </c>
      <c r="M20" s="5"/>
      <c r="N20" s="2"/>
    </row>
    <row r="21" spans="1:17" ht="17.5">
      <c r="A21" s="5" t="s">
        <v>19</v>
      </c>
      <c r="B21">
        <v>55</v>
      </c>
      <c r="C21" s="3">
        <f t="shared" si="1"/>
        <v>7.5653370013755161E-2</v>
      </c>
      <c r="F21" t="s">
        <v>1</v>
      </c>
      <c r="G21">
        <v>94</v>
      </c>
      <c r="J21" s="5" t="s">
        <v>11</v>
      </c>
      <c r="K21">
        <v>19</v>
      </c>
      <c r="M21" s="5"/>
      <c r="N21" s="2"/>
    </row>
    <row r="22" spans="1:17" ht="17.5">
      <c r="A22" s="5" t="s">
        <v>20</v>
      </c>
      <c r="B22">
        <v>47</v>
      </c>
      <c r="C22" s="3">
        <f t="shared" si="1"/>
        <v>6.4649243466299869E-2</v>
      </c>
      <c r="F22" t="s">
        <v>2</v>
      </c>
      <c r="G22">
        <v>286</v>
      </c>
      <c r="J22" s="5" t="s">
        <v>12</v>
      </c>
      <c r="K22">
        <v>29</v>
      </c>
      <c r="M22" s="5"/>
      <c r="N22" s="2"/>
    </row>
    <row r="23" spans="1:17" ht="17.5">
      <c r="A23" s="5" t="s">
        <v>21</v>
      </c>
      <c r="B23">
        <v>28</v>
      </c>
      <c r="C23" s="3">
        <f t="shared" si="1"/>
        <v>3.8514442916093537E-2</v>
      </c>
      <c r="F23" t="s">
        <v>3</v>
      </c>
      <c r="G23">
        <v>254</v>
      </c>
      <c r="J23" s="5" t="s">
        <v>13</v>
      </c>
      <c r="K23">
        <v>29</v>
      </c>
      <c r="M23" s="5"/>
      <c r="N23" s="2"/>
    </row>
    <row r="24" spans="1:17" ht="17.5">
      <c r="A24" s="5" t="s">
        <v>22</v>
      </c>
      <c r="B24">
        <v>40</v>
      </c>
      <c r="C24" s="3">
        <f t="shared" si="1"/>
        <v>5.5020632737276476E-2</v>
      </c>
      <c r="F24" t="s">
        <v>4</v>
      </c>
      <c r="G24">
        <v>74</v>
      </c>
      <c r="J24" s="5" t="s">
        <v>14</v>
      </c>
      <c r="K24">
        <v>84</v>
      </c>
      <c r="M24" s="5"/>
      <c r="N24" s="2"/>
    </row>
    <row r="25" spans="1:17" ht="17.5">
      <c r="A25" s="5" t="s">
        <v>23</v>
      </c>
      <c r="B25">
        <v>17</v>
      </c>
      <c r="C25" s="3">
        <f t="shared" si="1"/>
        <v>2.3383768913342505E-2</v>
      </c>
      <c r="F25" t="s">
        <v>5</v>
      </c>
      <c r="G25">
        <v>18</v>
      </c>
      <c r="J25" s="5" t="s">
        <v>15</v>
      </c>
      <c r="K25">
        <v>64</v>
      </c>
      <c r="M25" s="5"/>
      <c r="N25" s="2"/>
      <c r="Q25" s="5"/>
    </row>
    <row r="26" spans="1:17" ht="17.5">
      <c r="A26" s="5" t="s">
        <v>24</v>
      </c>
      <c r="B26">
        <v>8</v>
      </c>
      <c r="C26" s="3">
        <f t="shared" si="1"/>
        <v>1.1004126547455296E-2</v>
      </c>
      <c r="F26" t="s">
        <v>6</v>
      </c>
      <c r="G26">
        <v>1</v>
      </c>
      <c r="J26" s="5" t="s">
        <v>16</v>
      </c>
      <c r="K26">
        <v>81</v>
      </c>
      <c r="M26" s="5"/>
      <c r="N26" s="2"/>
      <c r="Q26" s="5"/>
    </row>
    <row r="27" spans="1:17" ht="17.5">
      <c r="A27" s="5" t="s">
        <v>25</v>
      </c>
      <c r="B27">
        <v>9</v>
      </c>
      <c r="C27" s="3">
        <f t="shared" si="1"/>
        <v>1.2379642365887207E-2</v>
      </c>
      <c r="G27" s="5"/>
      <c r="J27" s="5" t="s">
        <v>17</v>
      </c>
      <c r="K27">
        <v>57</v>
      </c>
      <c r="M27" s="5"/>
      <c r="N27" s="2"/>
      <c r="Q27" s="5"/>
    </row>
    <row r="28" spans="1:17" ht="17.5">
      <c r="A28" s="5" t="s">
        <v>26</v>
      </c>
      <c r="B28">
        <v>13</v>
      </c>
      <c r="C28" s="3">
        <f t="shared" si="1"/>
        <v>1.7881705639614855E-2</v>
      </c>
      <c r="G28" s="5"/>
      <c r="J28" s="5" t="s">
        <v>18</v>
      </c>
      <c r="K28">
        <v>124</v>
      </c>
      <c r="M28" s="5"/>
      <c r="N28" s="2"/>
      <c r="Q28" s="5"/>
    </row>
    <row r="29" spans="1:17" ht="17.5">
      <c r="A29" s="5" t="s">
        <v>27</v>
      </c>
      <c r="B29">
        <v>2</v>
      </c>
      <c r="C29" s="3">
        <f t="shared" si="1"/>
        <v>2.751031636863824E-3</v>
      </c>
      <c r="G29" s="5"/>
      <c r="J29" s="5" t="s">
        <v>19</v>
      </c>
      <c r="K29">
        <v>55</v>
      </c>
      <c r="M29" s="5"/>
      <c r="N29" s="2"/>
      <c r="Q29" s="5"/>
    </row>
    <row r="30" spans="1:17" ht="17.5">
      <c r="A30" s="5" t="s">
        <v>28</v>
      </c>
      <c r="B30">
        <v>1</v>
      </c>
      <c r="C30" s="3">
        <f t="shared" si="1"/>
        <v>1.375515818431912E-3</v>
      </c>
      <c r="G30" s="5"/>
      <c r="J30" s="5" t="s">
        <v>20</v>
      </c>
      <c r="K30">
        <v>47</v>
      </c>
      <c r="M30" s="5"/>
      <c r="N30" s="2"/>
      <c r="Q30" s="5"/>
    </row>
    <row r="31" spans="1:17" ht="17.5">
      <c r="A31" s="5" t="s">
        <v>29</v>
      </c>
      <c r="B31">
        <v>2</v>
      </c>
      <c r="C31" s="3">
        <f t="shared" si="1"/>
        <v>2.751031636863824E-3</v>
      </c>
      <c r="G31" s="5"/>
      <c r="J31" s="5" t="s">
        <v>21</v>
      </c>
      <c r="K31">
        <v>28</v>
      </c>
      <c r="M31" s="5"/>
      <c r="N31" s="2"/>
      <c r="Q31" s="4"/>
    </row>
    <row r="32" spans="1:17" ht="17.5">
      <c r="A32" s="6" t="s">
        <v>30</v>
      </c>
      <c r="B32">
        <v>1</v>
      </c>
      <c r="C32" s="3">
        <f t="shared" si="1"/>
        <v>1.375515818431912E-3</v>
      </c>
      <c r="G32" s="5"/>
      <c r="J32" s="5" t="s">
        <v>22</v>
      </c>
      <c r="K32">
        <v>40</v>
      </c>
      <c r="M32" s="5"/>
      <c r="N32" s="2"/>
      <c r="Q32" s="4"/>
    </row>
    <row r="33" spans="1:14" ht="17.5">
      <c r="B33">
        <f>SUM(B12:B32)</f>
        <v>727</v>
      </c>
      <c r="C33" s="3">
        <f t="shared" si="1"/>
        <v>1</v>
      </c>
      <c r="G33" s="6"/>
      <c r="J33" s="5" t="s">
        <v>23</v>
      </c>
      <c r="K33">
        <v>17</v>
      </c>
      <c r="M33" s="5"/>
      <c r="N33" s="2"/>
    </row>
    <row r="34" spans="1:14" ht="17.5">
      <c r="G34" s="6"/>
      <c r="J34" s="5" t="s">
        <v>24</v>
      </c>
      <c r="K34">
        <v>8</v>
      </c>
      <c r="M34" s="5"/>
      <c r="N34" s="2"/>
    </row>
    <row r="35" spans="1:14" ht="17.5">
      <c r="J35" s="5" t="s">
        <v>25</v>
      </c>
      <c r="K35">
        <v>9</v>
      </c>
      <c r="M35" s="5"/>
      <c r="N35" s="2"/>
    </row>
    <row r="36" spans="1:14" ht="17.5">
      <c r="A36" t="s">
        <v>45</v>
      </c>
      <c r="B36">
        <v>94</v>
      </c>
      <c r="C36" s="3">
        <f t="shared" ref="C36:C41" si="2">B36/$B$42</f>
        <v>0.12929848693259974</v>
      </c>
      <c r="J36" s="5" t="s">
        <v>26</v>
      </c>
      <c r="K36">
        <v>13</v>
      </c>
      <c r="M36" s="5"/>
      <c r="N36" s="2"/>
    </row>
    <row r="37" spans="1:14" ht="17.5">
      <c r="A37" t="s">
        <v>44</v>
      </c>
      <c r="B37">
        <v>286</v>
      </c>
      <c r="C37" s="3">
        <f t="shared" si="2"/>
        <v>0.39339752407152684</v>
      </c>
      <c r="J37" s="5" t="s">
        <v>27</v>
      </c>
      <c r="K37">
        <v>2</v>
      </c>
      <c r="M37" s="5"/>
      <c r="N37" s="2"/>
    </row>
    <row r="38" spans="1:14" ht="17.5">
      <c r="A38" t="s">
        <v>43</v>
      </c>
      <c r="B38">
        <v>254</v>
      </c>
      <c r="C38" s="3">
        <f t="shared" si="2"/>
        <v>0.34938101788170561</v>
      </c>
      <c r="J38" s="5" t="s">
        <v>28</v>
      </c>
      <c r="K38">
        <v>1</v>
      </c>
      <c r="M38" s="5"/>
      <c r="N38" s="2"/>
    </row>
    <row r="39" spans="1:14" ht="17.5">
      <c r="A39" t="s">
        <v>42</v>
      </c>
      <c r="B39">
        <v>74</v>
      </c>
      <c r="C39" s="3">
        <f t="shared" si="2"/>
        <v>0.10178817056396149</v>
      </c>
      <c r="J39" s="5" t="s">
        <v>29</v>
      </c>
      <c r="K39">
        <v>2</v>
      </c>
      <c r="M39" s="5"/>
      <c r="N39" s="2"/>
    </row>
    <row r="40" spans="1:14" ht="17.5">
      <c r="A40" t="s">
        <v>41</v>
      </c>
      <c r="B40">
        <v>18</v>
      </c>
      <c r="C40" s="3">
        <f t="shared" si="2"/>
        <v>2.4759284731774415E-2</v>
      </c>
      <c r="J40" s="6" t="s">
        <v>30</v>
      </c>
      <c r="K40">
        <v>1</v>
      </c>
      <c r="M40" s="5"/>
      <c r="N40" s="2"/>
    </row>
    <row r="41" spans="1:14" ht="17.5">
      <c r="A41" t="s">
        <v>40</v>
      </c>
      <c r="B41">
        <v>1</v>
      </c>
      <c r="C41" s="3">
        <f t="shared" si="2"/>
        <v>1.375515818431912E-3</v>
      </c>
      <c r="M41" s="5"/>
      <c r="N41" s="2"/>
    </row>
    <row r="42" spans="1:14" ht="17.5">
      <c r="B42">
        <v>727</v>
      </c>
      <c r="C42" s="7">
        <f>SUM(C35:C41)</f>
        <v>1</v>
      </c>
      <c r="M42" s="5"/>
      <c r="N42" s="2"/>
    </row>
    <row r="43" spans="1:14" ht="17.5">
      <c r="M43" s="5"/>
      <c r="N43" s="2"/>
    </row>
    <row r="44" spans="1:14" ht="17.5">
      <c r="M44" s="5"/>
      <c r="N44" s="2"/>
    </row>
    <row r="45" spans="1:14" ht="17.5">
      <c r="M45" s="5"/>
      <c r="N45" s="2"/>
    </row>
    <row r="46" spans="1:14" ht="17.5">
      <c r="M46" s="5"/>
      <c r="N46" s="2"/>
    </row>
    <row r="47" spans="1:14" ht="17.5">
      <c r="M47" s="5"/>
      <c r="N47" s="2"/>
    </row>
    <row r="48" spans="1:14" ht="17.5">
      <c r="M48" s="5"/>
      <c r="N48" s="2"/>
    </row>
    <row r="49" spans="1:14" ht="17.5">
      <c r="M49" s="5"/>
      <c r="N49" s="2"/>
    </row>
    <row r="50" spans="1:14" ht="17.5">
      <c r="M50" s="5"/>
      <c r="N50" s="2"/>
    </row>
    <row r="51" spans="1:14" ht="17.5">
      <c r="M51" s="5"/>
      <c r="N51" s="2"/>
    </row>
    <row r="52" spans="1:14" ht="17.5">
      <c r="M52" s="5"/>
      <c r="N52" s="2"/>
    </row>
    <row r="53" spans="1:14" ht="17.5">
      <c r="M53" s="5"/>
      <c r="N53" s="2"/>
    </row>
    <row r="54" spans="1:14" ht="17.5">
      <c r="A54" s="1"/>
      <c r="B54" s="2"/>
      <c r="C54" s="5"/>
      <c r="M54" s="5"/>
      <c r="N54" s="2"/>
    </row>
    <row r="55" spans="1:14" ht="17.5">
      <c r="A55" s="1"/>
      <c r="B55" s="2"/>
      <c r="C55" s="5"/>
      <c r="G55" s="5"/>
      <c r="M55" s="5"/>
      <c r="N55" s="2"/>
    </row>
    <row r="56" spans="1:14" ht="17.5">
      <c r="A56" s="1"/>
      <c r="B56" s="2"/>
      <c r="C56" s="5"/>
      <c r="G56" s="5"/>
      <c r="M56" s="5"/>
      <c r="N56" s="2"/>
    </row>
    <row r="57" spans="1:14" ht="17.5">
      <c r="A57" s="1"/>
      <c r="B57" s="2"/>
      <c r="C57" s="5"/>
      <c r="G57" s="5"/>
      <c r="M57" s="4"/>
      <c r="N57" s="2"/>
    </row>
    <row r="58" spans="1:14" ht="17.5">
      <c r="A58" s="1"/>
      <c r="B58" s="2"/>
      <c r="C58" s="5"/>
      <c r="G58" s="5"/>
      <c r="M58" s="4"/>
      <c r="N58" s="2"/>
    </row>
    <row r="59" spans="1:14" ht="17.5">
      <c r="A59" s="1"/>
      <c r="B59" s="2"/>
      <c r="C59" s="5"/>
      <c r="M59" s="2"/>
      <c r="N59" s="2"/>
    </row>
    <row r="60" spans="1:14" ht="17.5">
      <c r="A60" s="1"/>
      <c r="B60" s="2"/>
      <c r="C60" s="5"/>
      <c r="M60" s="2"/>
      <c r="N60" s="2"/>
    </row>
    <row r="61" spans="1:14">
      <c r="A61" s="1"/>
      <c r="B61" s="2"/>
      <c r="C61" s="2"/>
      <c r="M61" s="2"/>
      <c r="N61" s="2"/>
    </row>
    <row r="62" spans="1:14">
      <c r="A62" s="1"/>
      <c r="B62" s="2"/>
      <c r="C62" s="2"/>
      <c r="M62" s="2"/>
      <c r="N62" s="2"/>
    </row>
    <row r="63" spans="1:14">
      <c r="M63" s="2"/>
      <c r="N63" s="2"/>
    </row>
    <row r="64" spans="1:14">
      <c r="M64" s="2"/>
      <c r="N64" s="2"/>
    </row>
    <row r="65" spans="13:14">
      <c r="M65" s="2"/>
      <c r="N65" s="2"/>
    </row>
    <row r="66" spans="13:14">
      <c r="M66" s="2"/>
      <c r="N66" s="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workbookViewId="0">
      <selection activeCell="G16" sqref="G9:G16"/>
    </sheetView>
  </sheetViews>
  <sheetFormatPr defaultRowHeight="17"/>
  <cols>
    <col min="1" max="1" width="11.75" bestFit="1" customWidth="1"/>
    <col min="2" max="2" width="11.75" customWidth="1"/>
    <col min="4" max="4" width="11.75" bestFit="1" customWidth="1"/>
    <col min="6" max="6" width="9.08203125" style="3" customWidth="1"/>
    <col min="8" max="10" width="9" style="8"/>
  </cols>
  <sheetData>
    <row r="1" spans="1:17">
      <c r="A1" t="s">
        <v>48</v>
      </c>
      <c r="B1" t="s">
        <v>49</v>
      </c>
      <c r="C1" t="s">
        <v>46</v>
      </c>
      <c r="D1" t="s">
        <v>47</v>
      </c>
      <c r="E1" t="s">
        <v>50</v>
      </c>
      <c r="G1" t="s">
        <v>48</v>
      </c>
      <c r="H1" s="8" t="s">
        <v>49</v>
      </c>
      <c r="I1" s="8" t="s">
        <v>46</v>
      </c>
      <c r="J1" s="8" t="s">
        <v>47</v>
      </c>
    </row>
    <row r="2" spans="1:17">
      <c r="A2" t="s">
        <v>35</v>
      </c>
      <c r="B2">
        <f>SUM(C2:D2)</f>
        <v>30</v>
      </c>
      <c r="C2">
        <v>17</v>
      </c>
      <c r="D2">
        <v>13</v>
      </c>
      <c r="E2" s="3">
        <v>0.56666666666666665</v>
      </c>
      <c r="G2" t="s">
        <v>35</v>
      </c>
      <c r="H2" s="8">
        <f>SUM(I2:J2)</f>
        <v>30</v>
      </c>
      <c r="I2">
        <v>17</v>
      </c>
      <c r="J2">
        <v>13</v>
      </c>
      <c r="K2" s="3">
        <f>I2/H2</f>
        <v>0.56666666666666665</v>
      </c>
      <c r="M2" t="s">
        <v>51</v>
      </c>
      <c r="N2" s="9">
        <f>SUM(H2:H4)</f>
        <v>2714</v>
      </c>
      <c r="O2" s="9">
        <f t="shared" ref="O2:P2" si="0">SUM(I2:I4)</f>
        <v>1427</v>
      </c>
      <c r="P2" s="9">
        <f t="shared" si="0"/>
        <v>1287</v>
      </c>
      <c r="Q2" s="3">
        <f>O2/N2</f>
        <v>0.52579218865143695</v>
      </c>
    </row>
    <row r="3" spans="1:17">
      <c r="A3" t="s">
        <v>29</v>
      </c>
      <c r="B3">
        <f t="shared" ref="B3:B26" si="1">SUM(C3:D3)</f>
        <v>60</v>
      </c>
      <c r="C3">
        <v>29</v>
      </c>
      <c r="D3">
        <v>31</v>
      </c>
      <c r="E3" s="3">
        <v>0.48333333333333334</v>
      </c>
      <c r="G3" t="s">
        <v>41</v>
      </c>
      <c r="H3" s="8">
        <f>SUM(B3:B6)</f>
        <v>530</v>
      </c>
      <c r="I3" s="8">
        <f t="shared" ref="I3:J3" si="2">SUM(C3:C6)</f>
        <v>259</v>
      </c>
      <c r="J3" s="8">
        <f t="shared" si="2"/>
        <v>271</v>
      </c>
      <c r="K3" s="3">
        <f t="shared" ref="K3:K16" si="3">I3/H3</f>
        <v>0.48867924528301887</v>
      </c>
      <c r="M3" t="s">
        <v>52</v>
      </c>
      <c r="N3" s="9">
        <f>SUM(H5:H8)</f>
        <v>18339</v>
      </c>
      <c r="O3" s="9">
        <f t="shared" ref="O3:P3" si="4">SUM(I5:I8)</f>
        <v>8945</v>
      </c>
      <c r="P3" s="9">
        <f t="shared" si="4"/>
        <v>9394</v>
      </c>
      <c r="Q3" s="3">
        <f>O3/N3</f>
        <v>0.48775832924368834</v>
      </c>
    </row>
    <row r="4" spans="1:17">
      <c r="A4" t="s">
        <v>28</v>
      </c>
      <c r="B4">
        <f t="shared" si="1"/>
        <v>30</v>
      </c>
      <c r="C4">
        <v>13</v>
      </c>
      <c r="D4">
        <v>17</v>
      </c>
      <c r="E4" s="3">
        <v>0.43333333333333335</v>
      </c>
      <c r="G4" t="s">
        <v>42</v>
      </c>
      <c r="H4" s="8">
        <f>SUM(B7:B10)</f>
        <v>2154</v>
      </c>
      <c r="I4" s="8">
        <f t="shared" ref="I4:J4" si="5">SUM(C7:C10)</f>
        <v>1151</v>
      </c>
      <c r="J4" s="8">
        <f t="shared" si="5"/>
        <v>1003</v>
      </c>
      <c r="K4" s="3">
        <f>I4/H4</f>
        <v>0.53435468895078919</v>
      </c>
    </row>
    <row r="5" spans="1:17">
      <c r="A5" t="s">
        <v>36</v>
      </c>
      <c r="B5">
        <f t="shared" si="1"/>
        <v>60</v>
      </c>
      <c r="C5">
        <v>24</v>
      </c>
      <c r="D5">
        <v>36</v>
      </c>
      <c r="E5" s="3">
        <v>0.4</v>
      </c>
      <c r="G5" t="s">
        <v>43</v>
      </c>
      <c r="H5" s="8">
        <f>SUM(B11:B14)</f>
        <v>7205</v>
      </c>
      <c r="I5" s="8">
        <f t="shared" ref="I5:J5" si="6">SUM(C11:C14)</f>
        <v>3597</v>
      </c>
      <c r="J5" s="8">
        <f t="shared" si="6"/>
        <v>3608</v>
      </c>
      <c r="K5" s="3">
        <f t="shared" si="3"/>
        <v>0.49923664122137407</v>
      </c>
      <c r="M5" t="s">
        <v>53</v>
      </c>
      <c r="N5">
        <f>SUM(B29:B40)</f>
        <v>8359</v>
      </c>
      <c r="O5">
        <f t="shared" ref="O5:P5" si="7">SUM(C29:C40)</f>
        <v>4196</v>
      </c>
      <c r="P5">
        <f t="shared" si="7"/>
        <v>4163</v>
      </c>
      <c r="Q5" s="3">
        <f>O5/N5</f>
        <v>0.50197392032539778</v>
      </c>
    </row>
    <row r="6" spans="1:17">
      <c r="A6" t="s">
        <v>37</v>
      </c>
      <c r="B6">
        <f t="shared" si="1"/>
        <v>380</v>
      </c>
      <c r="C6">
        <v>193</v>
      </c>
      <c r="D6">
        <v>187</v>
      </c>
      <c r="E6" s="3">
        <v>0.50789473684210529</v>
      </c>
      <c r="G6" t="s">
        <v>44</v>
      </c>
      <c r="H6" s="8">
        <f>SUM(B15:B18)</f>
        <v>8242</v>
      </c>
      <c r="I6" s="8">
        <f t="shared" ref="I6:J6" si="8">SUM(C15:C18)</f>
        <v>3963</v>
      </c>
      <c r="J6" s="8">
        <f t="shared" si="8"/>
        <v>4279</v>
      </c>
      <c r="K6" s="3">
        <f t="shared" si="3"/>
        <v>0.48082989565639406</v>
      </c>
      <c r="M6">
        <v>3.4</v>
      </c>
      <c r="N6">
        <f>SUM(H29:H39)</f>
        <v>12664</v>
      </c>
      <c r="O6">
        <f t="shared" ref="O6:P6" si="9">SUM(I29:I39)</f>
        <v>6159</v>
      </c>
      <c r="P6">
        <f t="shared" si="9"/>
        <v>6505</v>
      </c>
      <c r="Q6" s="3">
        <f>O6/N6</f>
        <v>0.48633922931143397</v>
      </c>
    </row>
    <row r="7" spans="1:17">
      <c r="A7" t="s">
        <v>25</v>
      </c>
      <c r="B7">
        <f t="shared" si="1"/>
        <v>261</v>
      </c>
      <c r="C7">
        <v>147</v>
      </c>
      <c r="D7">
        <v>114</v>
      </c>
      <c r="E7" s="3">
        <v>0.56321839080459768</v>
      </c>
      <c r="G7" t="s">
        <v>45</v>
      </c>
      <c r="H7" s="8">
        <f>SUM(B19:B22)</f>
        <v>2625</v>
      </c>
      <c r="I7" s="8">
        <f t="shared" ref="I7:J7" si="10">SUM(C19:C22)</f>
        <v>1261</v>
      </c>
      <c r="J7" s="8">
        <f t="shared" si="10"/>
        <v>1364</v>
      </c>
      <c r="K7" s="3">
        <f t="shared" si="3"/>
        <v>0.48038095238095241</v>
      </c>
    </row>
    <row r="8" spans="1:17">
      <c r="A8" t="s">
        <v>24</v>
      </c>
      <c r="B8">
        <f t="shared" si="1"/>
        <v>215</v>
      </c>
      <c r="C8">
        <v>106</v>
      </c>
      <c r="D8">
        <v>109</v>
      </c>
      <c r="E8" s="3">
        <v>0.49302325581395351</v>
      </c>
      <c r="G8" t="s">
        <v>9</v>
      </c>
      <c r="H8" s="8">
        <f>SUM(B23:B25)</f>
        <v>267</v>
      </c>
      <c r="I8" s="8">
        <f t="shared" ref="I8:J8" si="11">SUM(C23:C25)</f>
        <v>124</v>
      </c>
      <c r="J8" s="8">
        <f t="shared" si="11"/>
        <v>143</v>
      </c>
      <c r="K8" s="3">
        <f t="shared" si="3"/>
        <v>0.46441947565543074</v>
      </c>
    </row>
    <row r="9" spans="1:17">
      <c r="A9" t="s">
        <v>23</v>
      </c>
      <c r="B9">
        <f t="shared" si="1"/>
        <v>498</v>
      </c>
      <c r="C9">
        <v>280</v>
      </c>
      <c r="D9">
        <v>218</v>
      </c>
      <c r="E9" s="3">
        <v>0.56224899598393574</v>
      </c>
      <c r="G9" t="s">
        <v>34</v>
      </c>
      <c r="H9" s="8">
        <f t="shared" ref="H9" si="12">SUM(I9:J9)</f>
        <v>5410</v>
      </c>
      <c r="I9">
        <v>2623</v>
      </c>
      <c r="J9">
        <v>2787</v>
      </c>
      <c r="K9" s="3">
        <f t="shared" si="3"/>
        <v>0.48484288354898336</v>
      </c>
    </row>
    <row r="10" spans="1:17">
      <c r="A10" t="s">
        <v>39</v>
      </c>
      <c r="B10">
        <f t="shared" si="1"/>
        <v>1180</v>
      </c>
      <c r="C10">
        <v>618</v>
      </c>
      <c r="D10">
        <v>562</v>
      </c>
      <c r="E10" s="3">
        <v>0.52372881355932199</v>
      </c>
      <c r="G10" t="s">
        <v>9</v>
      </c>
      <c r="H10" s="8">
        <v>267</v>
      </c>
      <c r="I10" s="8">
        <v>124</v>
      </c>
      <c r="J10" s="8">
        <v>143</v>
      </c>
      <c r="K10" s="3">
        <f t="shared" si="3"/>
        <v>0.46441947565543074</v>
      </c>
    </row>
    <row r="11" spans="1:17">
      <c r="A11" t="s">
        <v>21</v>
      </c>
      <c r="B11">
        <f t="shared" si="1"/>
        <v>762</v>
      </c>
      <c r="C11">
        <v>405</v>
      </c>
      <c r="D11">
        <v>357</v>
      </c>
      <c r="E11" s="3">
        <v>0.53149606299212604</v>
      </c>
      <c r="G11" t="s">
        <v>45</v>
      </c>
      <c r="H11" s="8">
        <v>2625</v>
      </c>
      <c r="I11" s="8">
        <v>1261</v>
      </c>
      <c r="J11" s="8">
        <v>1364</v>
      </c>
      <c r="K11" s="3">
        <f t="shared" si="3"/>
        <v>0.48038095238095241</v>
      </c>
    </row>
    <row r="12" spans="1:17">
      <c r="A12" t="s">
        <v>20</v>
      </c>
      <c r="B12">
        <f t="shared" si="1"/>
        <v>1335</v>
      </c>
      <c r="C12">
        <v>670</v>
      </c>
      <c r="D12">
        <v>665</v>
      </c>
      <c r="E12" s="3">
        <v>0.50187265917602997</v>
      </c>
      <c r="G12" t="s">
        <v>44</v>
      </c>
      <c r="H12" s="8">
        <v>8242</v>
      </c>
      <c r="I12" s="8">
        <v>3963</v>
      </c>
      <c r="J12" s="8">
        <v>4279</v>
      </c>
      <c r="K12" s="3">
        <f t="shared" si="3"/>
        <v>0.48082989565639406</v>
      </c>
    </row>
    <row r="13" spans="1:17">
      <c r="A13" t="s">
        <v>19</v>
      </c>
      <c r="B13">
        <f t="shared" si="1"/>
        <v>1542</v>
      </c>
      <c r="C13">
        <v>764</v>
      </c>
      <c r="D13">
        <v>778</v>
      </c>
      <c r="E13" s="3">
        <v>0.49546044098573283</v>
      </c>
      <c r="G13" t="s">
        <v>43</v>
      </c>
      <c r="H13" s="8">
        <v>7205</v>
      </c>
      <c r="I13" s="8">
        <v>3597</v>
      </c>
      <c r="J13" s="8">
        <v>3608</v>
      </c>
      <c r="K13" s="3">
        <f t="shared" si="3"/>
        <v>0.49923664122137407</v>
      </c>
    </row>
    <row r="14" spans="1:17">
      <c r="A14" t="s">
        <v>38</v>
      </c>
      <c r="B14">
        <f t="shared" si="1"/>
        <v>3566</v>
      </c>
      <c r="C14">
        <v>1758</v>
      </c>
      <c r="D14">
        <v>1808</v>
      </c>
      <c r="E14" s="3">
        <v>0.49298934380257992</v>
      </c>
      <c r="G14" t="s">
        <v>42</v>
      </c>
      <c r="H14" s="8">
        <v>2154</v>
      </c>
      <c r="I14" s="8">
        <v>1151</v>
      </c>
      <c r="J14" s="8">
        <v>1003</v>
      </c>
      <c r="K14" s="3">
        <f t="shared" si="3"/>
        <v>0.53435468895078919</v>
      </c>
    </row>
    <row r="15" spans="1:17">
      <c r="A15" t="s">
        <v>17</v>
      </c>
      <c r="B15">
        <f t="shared" si="1"/>
        <v>1643</v>
      </c>
      <c r="C15">
        <v>833</v>
      </c>
      <c r="D15">
        <v>810</v>
      </c>
      <c r="E15" s="3">
        <v>0.50699939135727323</v>
      </c>
      <c r="G15" t="s">
        <v>41</v>
      </c>
      <c r="H15" s="8">
        <v>530</v>
      </c>
      <c r="I15" s="8">
        <v>259</v>
      </c>
      <c r="J15" s="8">
        <v>271</v>
      </c>
      <c r="K15" s="3">
        <f t="shared" si="3"/>
        <v>0.48867924528301887</v>
      </c>
    </row>
    <row r="16" spans="1:17">
      <c r="A16" t="s">
        <v>16</v>
      </c>
      <c r="B16">
        <f t="shared" si="1"/>
        <v>2296</v>
      </c>
      <c r="C16">
        <v>1135</v>
      </c>
      <c r="D16">
        <v>1161</v>
      </c>
      <c r="E16" s="3">
        <v>0.49433797909407667</v>
      </c>
      <c r="G16" t="s">
        <v>35</v>
      </c>
      <c r="H16" s="8">
        <v>30</v>
      </c>
      <c r="I16">
        <v>17</v>
      </c>
      <c r="J16">
        <v>13</v>
      </c>
      <c r="K16" s="3">
        <f t="shared" si="3"/>
        <v>0.56666666666666665</v>
      </c>
    </row>
    <row r="17" spans="1:11">
      <c r="A17" t="s">
        <v>15</v>
      </c>
      <c r="B17">
        <f t="shared" si="1"/>
        <v>1858</v>
      </c>
      <c r="C17">
        <v>861</v>
      </c>
      <c r="D17">
        <v>997</v>
      </c>
      <c r="E17" s="3">
        <v>0.46340150699677074</v>
      </c>
    </row>
    <row r="18" spans="1:11">
      <c r="A18" t="s">
        <v>14</v>
      </c>
      <c r="B18">
        <f t="shared" si="1"/>
        <v>2445</v>
      </c>
      <c r="C18">
        <v>1134</v>
      </c>
      <c r="D18">
        <v>1311</v>
      </c>
      <c r="E18" s="3">
        <v>0.46380368098159508</v>
      </c>
    </row>
    <row r="19" spans="1:11">
      <c r="A19" t="s">
        <v>13</v>
      </c>
      <c r="B19">
        <f t="shared" si="1"/>
        <v>813</v>
      </c>
      <c r="C19">
        <v>391</v>
      </c>
      <c r="D19">
        <v>422</v>
      </c>
      <c r="E19" s="3">
        <v>0.48093480934809346</v>
      </c>
    </row>
    <row r="20" spans="1:11">
      <c r="A20" t="s">
        <v>12</v>
      </c>
      <c r="B20">
        <f t="shared" si="1"/>
        <v>796</v>
      </c>
      <c r="C20">
        <v>399</v>
      </c>
      <c r="D20">
        <v>397</v>
      </c>
      <c r="E20" s="3">
        <v>0.50125628140703515</v>
      </c>
    </row>
    <row r="21" spans="1:11">
      <c r="A21" t="s">
        <v>11</v>
      </c>
      <c r="B21">
        <f t="shared" si="1"/>
        <v>539</v>
      </c>
      <c r="C21">
        <v>254</v>
      </c>
      <c r="D21">
        <v>285</v>
      </c>
      <c r="E21" s="3">
        <v>0.4712430426716141</v>
      </c>
    </row>
    <row r="22" spans="1:11">
      <c r="A22" t="s">
        <v>10</v>
      </c>
      <c r="B22">
        <f t="shared" si="1"/>
        <v>477</v>
      </c>
      <c r="C22">
        <v>217</v>
      </c>
      <c r="D22">
        <v>260</v>
      </c>
      <c r="E22" s="3">
        <v>0.45492662473794548</v>
      </c>
    </row>
    <row r="23" spans="1:11">
      <c r="A23" t="s">
        <v>31</v>
      </c>
      <c r="B23">
        <f t="shared" si="1"/>
        <v>60</v>
      </c>
      <c r="C23">
        <v>26</v>
      </c>
      <c r="D23">
        <v>34</v>
      </c>
      <c r="E23" s="3">
        <v>0.43333333333333335</v>
      </c>
    </row>
    <row r="24" spans="1:11">
      <c r="A24" t="s">
        <v>32</v>
      </c>
      <c r="B24">
        <f t="shared" si="1"/>
        <v>88</v>
      </c>
      <c r="C24">
        <v>42</v>
      </c>
      <c r="D24">
        <v>46</v>
      </c>
      <c r="E24" s="3">
        <v>0.47727272727272729</v>
      </c>
    </row>
    <row r="25" spans="1:11">
      <c r="A25" t="s">
        <v>33</v>
      </c>
      <c r="B25">
        <f t="shared" si="1"/>
        <v>119</v>
      </c>
      <c r="C25">
        <v>56</v>
      </c>
      <c r="D25">
        <v>63</v>
      </c>
      <c r="E25" s="3">
        <v>0.47058823529411764</v>
      </c>
    </row>
    <row r="26" spans="1:11">
      <c r="A26" t="s">
        <v>34</v>
      </c>
      <c r="B26">
        <f t="shared" si="1"/>
        <v>5410</v>
      </c>
      <c r="C26">
        <v>2623</v>
      </c>
      <c r="D26">
        <v>2787</v>
      </c>
      <c r="E26" s="3">
        <v>0.48484288354898336</v>
      </c>
    </row>
    <row r="27" spans="1:11">
      <c r="B27">
        <v>26463</v>
      </c>
    </row>
    <row r="29" spans="1:11">
      <c r="A29" t="s">
        <v>29</v>
      </c>
      <c r="B29">
        <f t="shared" ref="B29:B40" si="13">SUM(C29:D29)</f>
        <v>60</v>
      </c>
      <c r="C29">
        <v>29</v>
      </c>
      <c r="D29">
        <v>31</v>
      </c>
      <c r="E29" s="3">
        <v>0.48333333333333334</v>
      </c>
      <c r="G29" t="s">
        <v>36</v>
      </c>
      <c r="H29">
        <f t="shared" ref="H29:H30" si="14">SUM(I29:J29)</f>
        <v>60</v>
      </c>
      <c r="I29">
        <v>24</v>
      </c>
      <c r="J29">
        <v>36</v>
      </c>
      <c r="K29" s="3">
        <v>0.4</v>
      </c>
    </row>
    <row r="30" spans="1:11">
      <c r="A30" t="s">
        <v>28</v>
      </c>
      <c r="B30">
        <f t="shared" si="13"/>
        <v>30</v>
      </c>
      <c r="C30">
        <v>13</v>
      </c>
      <c r="D30">
        <v>17</v>
      </c>
      <c r="E30" s="3">
        <v>0.43333333333333335</v>
      </c>
      <c r="G30" t="s">
        <v>37</v>
      </c>
      <c r="H30">
        <f t="shared" si="14"/>
        <v>380</v>
      </c>
      <c r="I30">
        <v>193</v>
      </c>
      <c r="J30">
        <v>187</v>
      </c>
      <c r="K30" s="3">
        <v>0.50789473684210529</v>
      </c>
    </row>
    <row r="31" spans="1:11">
      <c r="A31" t="s">
        <v>25</v>
      </c>
      <c r="B31">
        <f t="shared" si="13"/>
        <v>261</v>
      </c>
      <c r="C31">
        <v>147</v>
      </c>
      <c r="D31">
        <v>114</v>
      </c>
      <c r="E31" s="3">
        <v>0.56321839080459768</v>
      </c>
      <c r="G31" t="s">
        <v>23</v>
      </c>
      <c r="H31">
        <f t="shared" ref="H31:H32" si="15">SUM(I31:J31)</f>
        <v>498</v>
      </c>
      <c r="I31">
        <v>280</v>
      </c>
      <c r="J31">
        <v>218</v>
      </c>
      <c r="K31" s="3">
        <v>0.56224899598393574</v>
      </c>
    </row>
    <row r="32" spans="1:11">
      <c r="A32" t="s">
        <v>24</v>
      </c>
      <c r="B32">
        <f t="shared" si="13"/>
        <v>215</v>
      </c>
      <c r="C32">
        <v>106</v>
      </c>
      <c r="D32">
        <v>109</v>
      </c>
      <c r="E32" s="3">
        <v>0.49302325581395351</v>
      </c>
      <c r="G32" t="s">
        <v>39</v>
      </c>
      <c r="H32">
        <f t="shared" si="15"/>
        <v>1180</v>
      </c>
      <c r="I32">
        <v>618</v>
      </c>
      <c r="J32">
        <v>562</v>
      </c>
      <c r="K32" s="3">
        <v>0.52372881355932199</v>
      </c>
    </row>
    <row r="33" spans="1:11">
      <c r="A33" t="s">
        <v>21</v>
      </c>
      <c r="B33">
        <f t="shared" si="13"/>
        <v>762</v>
      </c>
      <c r="C33">
        <v>405</v>
      </c>
      <c r="D33">
        <v>357</v>
      </c>
      <c r="E33" s="3">
        <v>0.53149606299212604</v>
      </c>
      <c r="G33" t="s">
        <v>19</v>
      </c>
      <c r="H33">
        <f t="shared" ref="H33:H34" si="16">SUM(I33:J33)</f>
        <v>1542</v>
      </c>
      <c r="I33">
        <v>764</v>
      </c>
      <c r="J33">
        <v>778</v>
      </c>
      <c r="K33" s="3">
        <v>0.49546044098573283</v>
      </c>
    </row>
    <row r="34" spans="1:11">
      <c r="A34" t="s">
        <v>20</v>
      </c>
      <c r="B34">
        <f t="shared" si="13"/>
        <v>1335</v>
      </c>
      <c r="C34">
        <v>670</v>
      </c>
      <c r="D34">
        <v>665</v>
      </c>
      <c r="E34" s="3">
        <v>0.50187265917602997</v>
      </c>
      <c r="G34" t="s">
        <v>38</v>
      </c>
      <c r="H34">
        <f t="shared" si="16"/>
        <v>3566</v>
      </c>
      <c r="I34">
        <v>1758</v>
      </c>
      <c r="J34">
        <v>1808</v>
      </c>
      <c r="K34" s="3">
        <v>0.49298934380257992</v>
      </c>
    </row>
    <row r="35" spans="1:11">
      <c r="A35" t="s">
        <v>17</v>
      </c>
      <c r="B35">
        <f t="shared" si="13"/>
        <v>1643</v>
      </c>
      <c r="C35">
        <v>833</v>
      </c>
      <c r="D35">
        <v>810</v>
      </c>
      <c r="E35" s="3">
        <v>0.50699939135727323</v>
      </c>
      <c r="G35" t="s">
        <v>15</v>
      </c>
      <c r="H35">
        <f t="shared" ref="H35:H36" si="17">SUM(I35:J35)</f>
        <v>1858</v>
      </c>
      <c r="I35">
        <v>861</v>
      </c>
      <c r="J35">
        <v>997</v>
      </c>
      <c r="K35" s="3">
        <v>0.46340150699677074</v>
      </c>
    </row>
    <row r="36" spans="1:11">
      <c r="A36" t="s">
        <v>16</v>
      </c>
      <c r="B36">
        <f t="shared" si="13"/>
        <v>2296</v>
      </c>
      <c r="C36">
        <v>1135</v>
      </c>
      <c r="D36">
        <v>1161</v>
      </c>
      <c r="E36" s="3">
        <v>0.49433797909407667</v>
      </c>
      <c r="G36" t="s">
        <v>14</v>
      </c>
      <c r="H36">
        <f t="shared" si="17"/>
        <v>2445</v>
      </c>
      <c r="I36">
        <v>1134</v>
      </c>
      <c r="J36">
        <v>1311</v>
      </c>
      <c r="K36" s="3">
        <v>0.46380368098159508</v>
      </c>
    </row>
    <row r="37" spans="1:11">
      <c r="A37" t="s">
        <v>13</v>
      </c>
      <c r="B37">
        <f t="shared" si="13"/>
        <v>813</v>
      </c>
      <c r="C37">
        <v>391</v>
      </c>
      <c r="D37">
        <v>422</v>
      </c>
      <c r="E37" s="3">
        <v>0.48093480934809346</v>
      </c>
      <c r="G37" t="s">
        <v>11</v>
      </c>
      <c r="H37">
        <f t="shared" ref="H37:H38" si="18">SUM(I37:J37)</f>
        <v>539</v>
      </c>
      <c r="I37">
        <v>254</v>
      </c>
      <c r="J37">
        <v>285</v>
      </c>
      <c r="K37" s="3">
        <v>0.4712430426716141</v>
      </c>
    </row>
    <row r="38" spans="1:11">
      <c r="A38" t="s">
        <v>12</v>
      </c>
      <c r="B38">
        <f t="shared" si="13"/>
        <v>796</v>
      </c>
      <c r="C38">
        <v>399</v>
      </c>
      <c r="D38">
        <v>397</v>
      </c>
      <c r="E38" s="3">
        <v>0.50125628140703515</v>
      </c>
      <c r="G38" t="s">
        <v>10</v>
      </c>
      <c r="H38">
        <f t="shared" si="18"/>
        <v>477</v>
      </c>
      <c r="I38">
        <v>217</v>
      </c>
      <c r="J38">
        <v>260</v>
      </c>
      <c r="K38" s="3">
        <v>0.45492662473794548</v>
      </c>
    </row>
    <row r="39" spans="1:11">
      <c r="A39" t="s">
        <v>31</v>
      </c>
      <c r="B39">
        <f t="shared" si="13"/>
        <v>60</v>
      </c>
      <c r="C39">
        <v>26</v>
      </c>
      <c r="D39">
        <v>34</v>
      </c>
      <c r="E39" s="3">
        <v>0.43333333333333335</v>
      </c>
      <c r="G39" t="s">
        <v>33</v>
      </c>
      <c r="H39">
        <f t="shared" ref="H39" si="19">SUM(I39:J39)</f>
        <v>119</v>
      </c>
      <c r="I39">
        <v>56</v>
      </c>
      <c r="J39">
        <v>63</v>
      </c>
      <c r="K39" s="3">
        <v>0.47058823529411764</v>
      </c>
    </row>
    <row r="40" spans="1:11">
      <c r="A40" t="s">
        <v>32</v>
      </c>
      <c r="B40">
        <f t="shared" si="13"/>
        <v>88</v>
      </c>
      <c r="C40">
        <v>42</v>
      </c>
      <c r="D40">
        <v>46</v>
      </c>
      <c r="E40" s="3">
        <v>0.47727272727272729</v>
      </c>
    </row>
  </sheetData>
  <phoneticPr fontId="18" type="noConversion"/>
  <pageMargins left="0.7" right="0.7" top="0.75" bottom="0.75" header="0.3" footer="0.3"/>
  <ignoredErrors>
    <ignoredError sqref="B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65B9-8F8B-44F0-9CC5-4E2126586474}">
  <dimension ref="A1:M22"/>
  <sheetViews>
    <sheetView topLeftCell="A10" workbookViewId="0">
      <selection activeCell="H21" sqref="H20:H21"/>
    </sheetView>
  </sheetViews>
  <sheetFormatPr defaultRowHeight="17"/>
  <cols>
    <col min="6" max="6" width="12.33203125" bestFit="1" customWidth="1"/>
    <col min="7" max="7" width="8.83203125" bestFit="1" customWidth="1"/>
  </cols>
  <sheetData>
    <row r="1" spans="1:13">
      <c r="A1" t="s">
        <v>48</v>
      </c>
      <c r="E1" t="s">
        <v>56</v>
      </c>
      <c r="F1" t="s">
        <v>57</v>
      </c>
      <c r="J1" t="s">
        <v>48</v>
      </c>
      <c r="K1" t="s">
        <v>61</v>
      </c>
      <c r="L1" t="s">
        <v>62</v>
      </c>
      <c r="M1" t="s">
        <v>63</v>
      </c>
    </row>
    <row r="2" spans="1:13">
      <c r="A2" t="s">
        <v>34</v>
      </c>
      <c r="E2" s="11">
        <v>0</v>
      </c>
      <c r="F2" s="10">
        <v>2.7159965104290587</v>
      </c>
      <c r="G2" s="3">
        <v>0</v>
      </c>
      <c r="J2" t="s">
        <v>34</v>
      </c>
      <c r="K2" s="11">
        <v>0</v>
      </c>
      <c r="L2" s="10">
        <v>2.7159965104290587</v>
      </c>
      <c r="M2" s="3">
        <v>0</v>
      </c>
    </row>
    <row r="3" spans="1:13">
      <c r="A3" t="s">
        <v>9</v>
      </c>
      <c r="B3">
        <v>5.19</v>
      </c>
      <c r="C3">
        <v>6.2</v>
      </c>
      <c r="D3">
        <v>6.8</v>
      </c>
      <c r="E3">
        <v>1.94</v>
      </c>
      <c r="F3" s="10">
        <v>1.8303941908713692</v>
      </c>
      <c r="G3" s="3">
        <f>1-E3/F3</f>
        <v>-5.9880986115046664E-2</v>
      </c>
      <c r="J3" t="s">
        <v>9</v>
      </c>
      <c r="K3">
        <v>1.94</v>
      </c>
      <c r="L3" s="10">
        <v>1.8303941908713692</v>
      </c>
      <c r="M3" s="3">
        <f>1-K3/L3</f>
        <v>-5.9880986115046664E-2</v>
      </c>
    </row>
    <row r="4" spans="1:13">
      <c r="A4" t="s">
        <v>45</v>
      </c>
      <c r="B4">
        <v>5.73</v>
      </c>
      <c r="C4">
        <v>5.85</v>
      </c>
      <c r="D4">
        <v>7.32</v>
      </c>
      <c r="E4">
        <v>2.23</v>
      </c>
      <c r="F4" s="10">
        <v>2.4171860019175457</v>
      </c>
      <c r="G4" s="3">
        <f t="shared" ref="G4:G12" si="0">1-E4/F4</f>
        <v>7.7439635083544123E-2</v>
      </c>
      <c r="J4" t="s">
        <v>45</v>
      </c>
      <c r="K4">
        <v>2.23</v>
      </c>
      <c r="L4" s="10">
        <v>2.4171860019175457</v>
      </c>
      <c r="M4" s="3">
        <f t="shared" ref="M4:M9" si="1">1-K4/L4</f>
        <v>7.7439635083544123E-2</v>
      </c>
    </row>
    <row r="5" spans="1:13">
      <c r="A5" t="s">
        <v>44</v>
      </c>
      <c r="B5">
        <v>5.74</v>
      </c>
      <c r="C5">
        <v>5.72</v>
      </c>
      <c r="D5">
        <v>7.6</v>
      </c>
      <c r="E5">
        <v>2.33</v>
      </c>
      <c r="F5" s="10">
        <v>2.3622394784073841</v>
      </c>
      <c r="G5" s="3">
        <f t="shared" si="0"/>
        <v>1.3647845064853392E-2</v>
      </c>
      <c r="J5" t="s">
        <v>44</v>
      </c>
      <c r="K5">
        <v>2.33</v>
      </c>
      <c r="L5" s="10">
        <v>2.3622394784073841</v>
      </c>
      <c r="M5" s="3">
        <f t="shared" si="1"/>
        <v>1.3647845064853392E-2</v>
      </c>
    </row>
    <row r="6" spans="1:13">
      <c r="A6" t="s">
        <v>43</v>
      </c>
      <c r="B6">
        <v>5.62</v>
      </c>
      <c r="C6">
        <v>5.58</v>
      </c>
      <c r="D6">
        <v>7.73</v>
      </c>
      <c r="E6">
        <v>2.39</v>
      </c>
      <c r="F6" s="10">
        <v>2.4381945777607132</v>
      </c>
      <c r="G6" s="3">
        <f t="shared" si="0"/>
        <v>1.9766501902803824E-2</v>
      </c>
      <c r="J6" t="s">
        <v>43</v>
      </c>
      <c r="K6">
        <v>2.39</v>
      </c>
      <c r="L6" s="10">
        <v>2.4381945777607132</v>
      </c>
      <c r="M6" s="3">
        <f t="shared" si="1"/>
        <v>1.9766501902803824E-2</v>
      </c>
    </row>
    <row r="7" spans="1:13">
      <c r="A7" t="s">
        <v>42</v>
      </c>
      <c r="B7">
        <v>5.39</v>
      </c>
      <c r="C7">
        <v>5.36</v>
      </c>
      <c r="D7">
        <v>7.7</v>
      </c>
      <c r="E7">
        <v>2.44</v>
      </c>
      <c r="F7" s="10">
        <v>2.6302056835525836</v>
      </c>
      <c r="G7" s="3">
        <f t="shared" si="0"/>
        <v>7.231589709580255E-2</v>
      </c>
      <c r="J7" t="s">
        <v>42</v>
      </c>
      <c r="K7">
        <v>2.44</v>
      </c>
      <c r="L7" s="10">
        <v>2.6302056835525836</v>
      </c>
      <c r="M7" s="3">
        <f t="shared" si="1"/>
        <v>7.231589709580255E-2</v>
      </c>
    </row>
    <row r="8" spans="1:13">
      <c r="A8" t="s">
        <v>41</v>
      </c>
      <c r="B8">
        <v>4.9400000000000004</v>
      </c>
      <c r="C8">
        <v>4.99</v>
      </c>
      <c r="D8">
        <v>7.57</v>
      </c>
      <c r="E8">
        <v>2.5099999999999998</v>
      </c>
      <c r="F8" s="10">
        <v>2.5056768558951963</v>
      </c>
      <c r="G8" s="3">
        <f t="shared" si="0"/>
        <v>-1.7253398396654962E-3</v>
      </c>
      <c r="J8" t="s">
        <v>41</v>
      </c>
      <c r="K8">
        <v>2.5099999999999998</v>
      </c>
      <c r="L8" s="10">
        <v>2.5056768558951963</v>
      </c>
      <c r="M8" s="3">
        <f t="shared" si="1"/>
        <v>-1.7253398396654962E-3</v>
      </c>
    </row>
    <row r="9" spans="1:13">
      <c r="A9" t="s">
        <v>35</v>
      </c>
      <c r="B9">
        <v>4.66</v>
      </c>
      <c r="C9">
        <v>4.6500000000000004</v>
      </c>
      <c r="D9">
        <v>7.31</v>
      </c>
      <c r="E9">
        <v>2.58</v>
      </c>
      <c r="F9" s="10">
        <v>2.6201923076923075</v>
      </c>
      <c r="G9" s="3">
        <f t="shared" si="0"/>
        <v>1.53394495412843E-2</v>
      </c>
      <c r="J9" t="s">
        <v>35</v>
      </c>
      <c r="K9">
        <v>2.58</v>
      </c>
      <c r="L9" s="10">
        <v>2.6201923076923075</v>
      </c>
      <c r="M9" s="3">
        <f t="shared" si="1"/>
        <v>1.53394495412843E-2</v>
      </c>
    </row>
    <row r="10" spans="1:13">
      <c r="B10">
        <v>4.5599999999999996</v>
      </c>
      <c r="C10">
        <v>4.58</v>
      </c>
      <c r="D10">
        <v>7.28</v>
      </c>
      <c r="E10">
        <v>2.59</v>
      </c>
      <c r="F10" s="11">
        <v>0</v>
      </c>
      <c r="G10" s="3">
        <v>0</v>
      </c>
      <c r="J10" t="s">
        <v>59</v>
      </c>
      <c r="K10">
        <v>2.59</v>
      </c>
      <c r="L10" s="11">
        <v>0</v>
      </c>
      <c r="M10" s="3">
        <v>0</v>
      </c>
    </row>
    <row r="11" spans="1:13">
      <c r="B11">
        <v>4.53</v>
      </c>
      <c r="C11">
        <v>4.54</v>
      </c>
      <c r="D11">
        <v>7.38</v>
      </c>
      <c r="E11">
        <v>2.63</v>
      </c>
      <c r="F11" s="11">
        <v>0</v>
      </c>
      <c r="G11" s="3">
        <v>0</v>
      </c>
      <c r="J11" t="s">
        <v>60</v>
      </c>
      <c r="K11">
        <v>2.63</v>
      </c>
      <c r="L11" s="11">
        <v>0</v>
      </c>
      <c r="M11" s="3">
        <v>0</v>
      </c>
    </row>
    <row r="12" spans="1:13">
      <c r="E12">
        <v>2</v>
      </c>
      <c r="F12" s="11">
        <v>1</v>
      </c>
      <c r="G12" s="3">
        <v>0</v>
      </c>
      <c r="L12" s="11"/>
      <c r="M12" s="3"/>
    </row>
    <row r="14" spans="1:13">
      <c r="A14" t="s">
        <v>58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0</v>
      </c>
    </row>
    <row r="15" spans="1:13">
      <c r="A15">
        <v>1448</v>
      </c>
      <c r="B15">
        <v>17367</v>
      </c>
      <c r="C15">
        <v>54472</v>
      </c>
      <c r="D15">
        <v>49565</v>
      </c>
      <c r="E15">
        <v>15247</v>
      </c>
      <c r="F15">
        <v>3884</v>
      </c>
      <c r="G15">
        <v>275</v>
      </c>
      <c r="H15">
        <v>39669</v>
      </c>
    </row>
    <row r="16" spans="1:13">
      <c r="A16">
        <v>2081</v>
      </c>
      <c r="B16">
        <v>22971</v>
      </c>
      <c r="C16">
        <v>74511</v>
      </c>
      <c r="D16">
        <v>64740</v>
      </c>
      <c r="E16">
        <v>20942</v>
      </c>
      <c r="F16">
        <v>4723</v>
      </c>
      <c r="G16">
        <v>270</v>
      </c>
      <c r="H16">
        <v>63069</v>
      </c>
    </row>
    <row r="17" spans="1:8">
      <c r="A17">
        <v>1928</v>
      </c>
      <c r="B17">
        <v>16688</v>
      </c>
      <c r="C17">
        <v>54602</v>
      </c>
      <c r="D17">
        <v>46881</v>
      </c>
      <c r="E17">
        <v>13759</v>
      </c>
      <c r="F17">
        <v>3435</v>
      </c>
      <c r="G17">
        <v>208</v>
      </c>
      <c r="H17">
        <v>37827</v>
      </c>
    </row>
    <row r="18" spans="1:8">
      <c r="A18">
        <f>(A15+A16)/A17</f>
        <v>1.8303941908713692</v>
      </c>
      <c r="B18">
        <f t="shared" ref="B18:H18" si="2">(B15+B16)/B17</f>
        <v>2.4171860019175457</v>
      </c>
      <c r="C18">
        <f t="shared" si="2"/>
        <v>2.3622394784073841</v>
      </c>
      <c r="D18">
        <f t="shared" si="2"/>
        <v>2.4381945777607132</v>
      </c>
      <c r="E18">
        <f t="shared" si="2"/>
        <v>2.6302056835525836</v>
      </c>
      <c r="F18">
        <f t="shared" si="2"/>
        <v>2.5056768558951963</v>
      </c>
      <c r="G18">
        <f t="shared" si="2"/>
        <v>2.6201923076923075</v>
      </c>
      <c r="H18">
        <f t="shared" si="2"/>
        <v>2.7159965104290587</v>
      </c>
    </row>
    <row r="19" spans="1:8">
      <c r="A19">
        <v>267</v>
      </c>
      <c r="B19">
        <v>2625</v>
      </c>
      <c r="C19">
        <v>8242</v>
      </c>
      <c r="D19">
        <v>7205</v>
      </c>
      <c r="E19">
        <v>2154</v>
      </c>
      <c r="F19">
        <v>530</v>
      </c>
      <c r="G19">
        <v>30</v>
      </c>
      <c r="H19">
        <v>5410</v>
      </c>
    </row>
    <row r="20" spans="1:8">
      <c r="A20">
        <f>A15/$A$19</f>
        <v>5.4232209737827715</v>
      </c>
      <c r="B20">
        <f>B15/B$19</f>
        <v>6.6159999999999997</v>
      </c>
      <c r="C20">
        <f t="shared" ref="C20:H20" si="3">C15/C$19</f>
        <v>6.6090754671196308</v>
      </c>
      <c r="D20">
        <f t="shared" si="3"/>
        <v>6.8792505204718948</v>
      </c>
      <c r="E20">
        <f t="shared" si="3"/>
        <v>7.0784586815227488</v>
      </c>
      <c r="F20">
        <f t="shared" si="3"/>
        <v>7.3283018867924525</v>
      </c>
      <c r="G20">
        <f t="shared" si="3"/>
        <v>9.1666666666666661</v>
      </c>
      <c r="H20">
        <f t="shared" si="3"/>
        <v>7.3325323475046211</v>
      </c>
    </row>
    <row r="21" spans="1:8">
      <c r="A21">
        <f t="shared" ref="A21:H22" si="4">A16/$A$19</f>
        <v>7.7940074906367043</v>
      </c>
      <c r="B21">
        <f t="shared" ref="B21:H22" si="5">B16/B$19</f>
        <v>8.7508571428571429</v>
      </c>
      <c r="C21">
        <f t="shared" si="5"/>
        <v>9.0404028148507649</v>
      </c>
      <c r="D21">
        <f t="shared" si="5"/>
        <v>8.9854267869535054</v>
      </c>
      <c r="E21">
        <f t="shared" si="5"/>
        <v>9.7223769730733522</v>
      </c>
      <c r="F21">
        <f t="shared" si="5"/>
        <v>8.9113207547169804</v>
      </c>
      <c r="G21">
        <f t="shared" si="5"/>
        <v>9</v>
      </c>
      <c r="H21">
        <f t="shared" si="5"/>
        <v>11.657855822550832</v>
      </c>
    </row>
    <row r="22" spans="1:8">
      <c r="A22">
        <f t="shared" si="4"/>
        <v>7.2209737827715355</v>
      </c>
      <c r="B22">
        <f t="shared" si="5"/>
        <v>6.3573333333333331</v>
      </c>
      <c r="C22">
        <f t="shared" si="5"/>
        <v>6.6248483377820921</v>
      </c>
      <c r="D22">
        <f t="shared" si="5"/>
        <v>6.5067314365024291</v>
      </c>
      <c r="E22">
        <f t="shared" si="5"/>
        <v>6.3876508820798517</v>
      </c>
      <c r="F22">
        <f t="shared" si="5"/>
        <v>6.4811320754716979</v>
      </c>
      <c r="G22">
        <f t="shared" si="5"/>
        <v>6.9333333333333336</v>
      </c>
      <c r="H22">
        <f t="shared" si="5"/>
        <v>6.9920517560073936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E4EB-220C-404D-BDD7-5A155A787AB6}">
  <dimension ref="A1:L25"/>
  <sheetViews>
    <sheetView workbookViewId="0">
      <selection activeCell="J24" sqref="A14:J24"/>
    </sheetView>
  </sheetViews>
  <sheetFormatPr defaultRowHeight="17"/>
  <cols>
    <col min="2" max="4" width="8.6640625" style="8"/>
    <col min="7" max="9" width="8.6640625" style="10"/>
  </cols>
  <sheetData>
    <row r="1" spans="1:12">
      <c r="A1" t="s">
        <v>48</v>
      </c>
      <c r="B1" s="8" t="s">
        <v>65</v>
      </c>
      <c r="C1" s="8" t="s">
        <v>66</v>
      </c>
      <c r="D1" s="8" t="s">
        <v>67</v>
      </c>
      <c r="E1" s="8"/>
      <c r="F1" s="8" t="s">
        <v>68</v>
      </c>
      <c r="J1" t="s">
        <v>56</v>
      </c>
      <c r="K1" t="s">
        <v>57</v>
      </c>
    </row>
    <row r="2" spans="1:12">
      <c r="A2" t="s">
        <v>0</v>
      </c>
      <c r="B2" s="8">
        <v>39669</v>
      </c>
      <c r="C2" s="8">
        <v>63069</v>
      </c>
      <c r="D2" s="8">
        <v>37827</v>
      </c>
      <c r="F2">
        <v>5410</v>
      </c>
      <c r="G2" s="10">
        <f>B2/$F2</f>
        <v>7.3325323475046211</v>
      </c>
      <c r="H2" s="10">
        <f>C2/$F2</f>
        <v>11.657855822550832</v>
      </c>
      <c r="I2" s="10">
        <f>D2/$F2</f>
        <v>6.9920517560073936</v>
      </c>
      <c r="J2" s="11">
        <v>0</v>
      </c>
      <c r="K2" s="10">
        <v>2.7159965104290587</v>
      </c>
      <c r="L2" s="3">
        <v>0</v>
      </c>
    </row>
    <row r="3" spans="1:12">
      <c r="A3" t="s">
        <v>58</v>
      </c>
      <c r="B3" s="8">
        <v>1448</v>
      </c>
      <c r="C3" s="8">
        <v>2081</v>
      </c>
      <c r="D3" s="8">
        <v>1928</v>
      </c>
      <c r="F3">
        <v>267</v>
      </c>
      <c r="G3" s="10">
        <f>B3/$F$3</f>
        <v>5.4232209737827715</v>
      </c>
      <c r="H3" s="10">
        <f>C3/$F$3</f>
        <v>7.7940074906367043</v>
      </c>
      <c r="I3" s="10">
        <f>D3/$F$3</f>
        <v>7.2209737827715355</v>
      </c>
      <c r="J3">
        <v>1.94</v>
      </c>
      <c r="K3" s="10">
        <v>1.8303941908713692</v>
      </c>
      <c r="L3" s="3">
        <f>1-J3/K3</f>
        <v>-5.9880986115046664E-2</v>
      </c>
    </row>
    <row r="4" spans="1:12">
      <c r="A4" t="s">
        <v>1</v>
      </c>
      <c r="B4" s="8">
        <v>17367</v>
      </c>
      <c r="C4" s="8">
        <v>22971</v>
      </c>
      <c r="D4" s="8">
        <v>16688</v>
      </c>
      <c r="F4">
        <v>2625</v>
      </c>
      <c r="G4" s="10">
        <f>B4/$F4</f>
        <v>6.6159999999999997</v>
      </c>
      <c r="H4" s="10">
        <f>C4/$F4</f>
        <v>8.7508571428571429</v>
      </c>
      <c r="I4" s="10">
        <f>D4/$F4</f>
        <v>6.3573333333333331</v>
      </c>
      <c r="J4">
        <v>2.23</v>
      </c>
      <c r="K4" s="10">
        <v>2.4171860019175457</v>
      </c>
      <c r="L4" s="3">
        <f t="shared" ref="L4:L9" si="0">1-J4/K4</f>
        <v>7.7439635083544123E-2</v>
      </c>
    </row>
    <row r="5" spans="1:12">
      <c r="A5" t="s">
        <v>2</v>
      </c>
      <c r="B5" s="8">
        <v>54472</v>
      </c>
      <c r="C5" s="8">
        <v>74511</v>
      </c>
      <c r="D5" s="8">
        <v>54602</v>
      </c>
      <c r="F5">
        <v>8242</v>
      </c>
      <c r="G5" s="10">
        <f>B5/$F5</f>
        <v>6.6090754671196308</v>
      </c>
      <c r="H5" s="10">
        <f>C5/$F5</f>
        <v>9.0404028148507649</v>
      </c>
      <c r="I5" s="10">
        <f>D5/$F5</f>
        <v>6.6248483377820921</v>
      </c>
      <c r="J5">
        <v>2.33</v>
      </c>
      <c r="K5" s="10">
        <v>2.3622394784073841</v>
      </c>
      <c r="L5" s="3">
        <f t="shared" si="0"/>
        <v>1.3647845064853392E-2</v>
      </c>
    </row>
    <row r="6" spans="1:12">
      <c r="A6" t="s">
        <v>3</v>
      </c>
      <c r="B6" s="8">
        <v>49565</v>
      </c>
      <c r="C6" s="8">
        <v>64740</v>
      </c>
      <c r="D6" s="8">
        <v>46881</v>
      </c>
      <c r="F6">
        <v>7205</v>
      </c>
      <c r="G6" s="10">
        <f>B6/$F6</f>
        <v>6.8792505204718948</v>
      </c>
      <c r="H6" s="10">
        <f>C6/$F6</f>
        <v>8.9854267869535054</v>
      </c>
      <c r="I6" s="10">
        <f>D6/$F6</f>
        <v>6.5067314365024291</v>
      </c>
      <c r="J6">
        <v>2.39</v>
      </c>
      <c r="K6" s="10">
        <v>2.4381945777607132</v>
      </c>
      <c r="L6" s="3">
        <f t="shared" si="0"/>
        <v>1.9766501902803824E-2</v>
      </c>
    </row>
    <row r="7" spans="1:12">
      <c r="A7" t="s">
        <v>4</v>
      </c>
      <c r="B7" s="8">
        <v>15247</v>
      </c>
      <c r="C7" s="8">
        <v>20942</v>
      </c>
      <c r="D7" s="8">
        <v>13759</v>
      </c>
      <c r="F7">
        <v>2154</v>
      </c>
      <c r="G7" s="10">
        <f>B7/$F7</f>
        <v>7.0784586815227488</v>
      </c>
      <c r="H7" s="10">
        <f>C7/$F7</f>
        <v>9.7223769730733522</v>
      </c>
      <c r="I7" s="10">
        <f>D7/$F7</f>
        <v>6.3876508820798517</v>
      </c>
      <c r="J7">
        <v>2.44</v>
      </c>
      <c r="K7" s="10">
        <v>2.6302056835525836</v>
      </c>
      <c r="L7" s="3">
        <f t="shared" si="0"/>
        <v>7.231589709580255E-2</v>
      </c>
    </row>
    <row r="8" spans="1:12">
      <c r="A8" t="s">
        <v>5</v>
      </c>
      <c r="B8" s="8">
        <v>3884</v>
      </c>
      <c r="C8" s="8">
        <v>4723</v>
      </c>
      <c r="D8" s="8">
        <v>3435</v>
      </c>
      <c r="F8">
        <v>530</v>
      </c>
      <c r="G8" s="10">
        <f>B8/$F8</f>
        <v>7.3283018867924525</v>
      </c>
      <c r="H8" s="10">
        <f>C8/$F8</f>
        <v>8.9113207547169804</v>
      </c>
      <c r="I8" s="10">
        <f>D8/$F8</f>
        <v>6.4811320754716979</v>
      </c>
      <c r="J8">
        <v>2.5099999999999998</v>
      </c>
      <c r="K8" s="10">
        <v>2.5056768558951963</v>
      </c>
      <c r="L8" s="3">
        <f t="shared" si="0"/>
        <v>-1.7253398396654962E-3</v>
      </c>
    </row>
    <row r="9" spans="1:12">
      <c r="A9" t="s">
        <v>6</v>
      </c>
      <c r="B9" s="8">
        <v>275</v>
      </c>
      <c r="C9" s="8">
        <v>270</v>
      </c>
      <c r="D9" s="8">
        <v>208</v>
      </c>
      <c r="F9">
        <v>30</v>
      </c>
      <c r="G9" s="10">
        <f>B9/$F9</f>
        <v>9.1666666666666661</v>
      </c>
      <c r="H9" s="10">
        <f>C9/$F9</f>
        <v>9</v>
      </c>
      <c r="I9" s="10">
        <f>D9/$F9</f>
        <v>6.9333333333333336</v>
      </c>
      <c r="J9">
        <v>2.58</v>
      </c>
      <c r="K9" s="10">
        <v>2.6201923076923075</v>
      </c>
      <c r="L9" s="3">
        <f t="shared" si="0"/>
        <v>1.53394495412843E-2</v>
      </c>
    </row>
    <row r="10" spans="1:12">
      <c r="A10" t="s">
        <v>59</v>
      </c>
      <c r="J10">
        <v>2.59</v>
      </c>
      <c r="K10" s="11">
        <v>0</v>
      </c>
      <c r="L10" s="3">
        <v>0</v>
      </c>
    </row>
    <row r="11" spans="1:12">
      <c r="A11" t="s">
        <v>64</v>
      </c>
      <c r="J11">
        <v>2.63</v>
      </c>
      <c r="K11" s="11">
        <v>0</v>
      </c>
      <c r="L11" s="3">
        <v>0</v>
      </c>
    </row>
    <row r="12" spans="1:12">
      <c r="J12">
        <v>2</v>
      </c>
      <c r="K12" s="11">
        <v>1</v>
      </c>
      <c r="L12" s="3">
        <v>0</v>
      </c>
    </row>
    <row r="14" spans="1:12">
      <c r="A14" t="s">
        <v>48</v>
      </c>
      <c r="B14" s="14" t="s">
        <v>69</v>
      </c>
      <c r="C14" s="14"/>
      <c r="D14" s="14"/>
      <c r="E14" s="14" t="s">
        <v>70</v>
      </c>
      <c r="F14" s="14"/>
      <c r="G14" s="14"/>
      <c r="H14" t="s">
        <v>57</v>
      </c>
      <c r="I14" t="s">
        <v>71</v>
      </c>
      <c r="J14" t="s">
        <v>63</v>
      </c>
    </row>
    <row r="15" spans="1:12">
      <c r="A15" t="s">
        <v>0</v>
      </c>
      <c r="B15" s="12">
        <v>7.3325323475046211</v>
      </c>
      <c r="C15" s="12">
        <v>6.9920517560073936</v>
      </c>
      <c r="D15" s="12">
        <v>11.657855822550832</v>
      </c>
      <c r="E15" s="8">
        <v>0</v>
      </c>
      <c r="F15" s="8">
        <v>0</v>
      </c>
      <c r="G15" s="8">
        <v>0</v>
      </c>
      <c r="H15" s="10">
        <v>2.7159965104290587</v>
      </c>
      <c r="I15" s="11">
        <v>0</v>
      </c>
      <c r="J15" s="3">
        <v>0</v>
      </c>
    </row>
    <row r="16" spans="1:12">
      <c r="A16" t="s">
        <v>58</v>
      </c>
      <c r="B16" s="12">
        <v>5.4232209737827715</v>
      </c>
      <c r="C16" s="12">
        <v>7.2209737827715355</v>
      </c>
      <c r="D16" s="12">
        <v>7.7940074906367043</v>
      </c>
      <c r="E16">
        <v>5.19</v>
      </c>
      <c r="F16">
        <v>6.2</v>
      </c>
      <c r="G16">
        <v>6.8</v>
      </c>
      <c r="H16" s="10">
        <v>1.8303941908713692</v>
      </c>
      <c r="I16">
        <v>1.94</v>
      </c>
      <c r="J16" s="3">
        <f>1-I16/H16</f>
        <v>-5.9880986115046664E-2</v>
      </c>
    </row>
    <row r="17" spans="1:10">
      <c r="A17" t="s">
        <v>1</v>
      </c>
      <c r="B17" s="12">
        <v>6.6159999999999997</v>
      </c>
      <c r="C17" s="12">
        <v>6.3573333333333331</v>
      </c>
      <c r="D17" s="12">
        <v>8.7508571428571429</v>
      </c>
      <c r="E17">
        <v>5.73</v>
      </c>
      <c r="F17">
        <v>5.85</v>
      </c>
      <c r="G17">
        <v>7.32</v>
      </c>
      <c r="H17" s="10">
        <v>2.4171860019175457</v>
      </c>
      <c r="I17">
        <v>2.23</v>
      </c>
      <c r="J17" s="3">
        <f>1-I17/H17</f>
        <v>7.7439635083544123E-2</v>
      </c>
    </row>
    <row r="18" spans="1:10">
      <c r="A18" t="s">
        <v>2</v>
      </c>
      <c r="B18" s="12">
        <v>6.6090754671196308</v>
      </c>
      <c r="C18" s="12">
        <v>6.6248483377820921</v>
      </c>
      <c r="D18" s="12">
        <v>9.0404028148507649</v>
      </c>
      <c r="E18">
        <v>5.74</v>
      </c>
      <c r="F18">
        <v>5.72</v>
      </c>
      <c r="G18">
        <v>7.6</v>
      </c>
      <c r="H18" s="10">
        <v>2.3622394784073841</v>
      </c>
      <c r="I18">
        <v>2.33</v>
      </c>
      <c r="J18" s="3">
        <f>1-I18/H18</f>
        <v>1.3647845064853392E-2</v>
      </c>
    </row>
    <row r="19" spans="1:10">
      <c r="A19" t="s">
        <v>3</v>
      </c>
      <c r="B19" s="12">
        <v>6.8792505204718948</v>
      </c>
      <c r="C19" s="12">
        <v>6.5067314365024291</v>
      </c>
      <c r="D19" s="12">
        <v>8.9854267869535054</v>
      </c>
      <c r="E19">
        <v>5.62</v>
      </c>
      <c r="F19">
        <v>5.58</v>
      </c>
      <c r="G19">
        <v>7.73</v>
      </c>
      <c r="H19" s="10">
        <v>2.4381945777607132</v>
      </c>
      <c r="I19">
        <v>2.39</v>
      </c>
      <c r="J19" s="3">
        <f>1-I19/H19</f>
        <v>1.9766501902803824E-2</v>
      </c>
    </row>
    <row r="20" spans="1:10">
      <c r="A20" t="s">
        <v>4</v>
      </c>
      <c r="B20" s="12">
        <v>7.0784586815227488</v>
      </c>
      <c r="C20" s="12">
        <v>6.3876508820798517</v>
      </c>
      <c r="D20" s="12">
        <v>9.7223769730733522</v>
      </c>
      <c r="E20">
        <v>5.39</v>
      </c>
      <c r="F20">
        <v>5.36</v>
      </c>
      <c r="G20">
        <v>7.7</v>
      </c>
      <c r="H20" s="10">
        <v>2.6302056835525836</v>
      </c>
      <c r="I20">
        <v>2.44</v>
      </c>
      <c r="J20" s="3">
        <f>1-I20/H20</f>
        <v>7.231589709580255E-2</v>
      </c>
    </row>
    <row r="21" spans="1:10">
      <c r="A21" t="s">
        <v>5</v>
      </c>
      <c r="B21" s="12">
        <v>7.3283018867924525</v>
      </c>
      <c r="C21" s="12">
        <v>6.4811320754716979</v>
      </c>
      <c r="D21" s="12">
        <v>8.9113207547169804</v>
      </c>
      <c r="E21">
        <v>4.9400000000000004</v>
      </c>
      <c r="F21">
        <v>4.99</v>
      </c>
      <c r="G21">
        <v>7.57</v>
      </c>
      <c r="H21" s="10">
        <v>2.5056768558951963</v>
      </c>
      <c r="I21">
        <v>2.5099999999999998</v>
      </c>
      <c r="J21" s="3">
        <f>1-I21/H21</f>
        <v>-1.7253398396654962E-3</v>
      </c>
    </row>
    <row r="22" spans="1:10">
      <c r="A22" t="s">
        <v>6</v>
      </c>
      <c r="B22" s="12">
        <v>9.1666666666666661</v>
      </c>
      <c r="C22" s="12">
        <v>6.9333333333333336</v>
      </c>
      <c r="D22" s="12">
        <v>9</v>
      </c>
      <c r="E22">
        <v>4.66</v>
      </c>
      <c r="F22">
        <v>4.6500000000000004</v>
      </c>
      <c r="G22">
        <v>7.31</v>
      </c>
      <c r="H22" s="10">
        <v>2.6201923076923075</v>
      </c>
      <c r="I22">
        <v>2.58</v>
      </c>
      <c r="J22" s="3">
        <f>1-I22/H22</f>
        <v>1.53394495412843E-2</v>
      </c>
    </row>
    <row r="23" spans="1:10">
      <c r="A23" t="s">
        <v>59</v>
      </c>
      <c r="B23" s="8">
        <v>0</v>
      </c>
      <c r="C23" s="8">
        <v>0</v>
      </c>
      <c r="D23" s="8">
        <v>0</v>
      </c>
      <c r="E23">
        <v>4.5599999999999996</v>
      </c>
      <c r="F23">
        <v>4.58</v>
      </c>
      <c r="G23">
        <v>7.28</v>
      </c>
      <c r="H23" s="11">
        <v>0</v>
      </c>
      <c r="I23">
        <v>2.59</v>
      </c>
      <c r="J23" s="3">
        <v>0</v>
      </c>
    </row>
    <row r="24" spans="1:10">
      <c r="A24" t="s">
        <v>64</v>
      </c>
      <c r="B24" s="8">
        <v>0</v>
      </c>
      <c r="C24" s="8">
        <v>0</v>
      </c>
      <c r="D24" s="8">
        <v>0</v>
      </c>
      <c r="E24">
        <v>4.53</v>
      </c>
      <c r="F24">
        <v>4.54</v>
      </c>
      <c r="G24">
        <v>7.38</v>
      </c>
      <c r="H24" s="11">
        <v>0</v>
      </c>
      <c r="I24">
        <v>2.63</v>
      </c>
      <c r="J24" s="3">
        <v>0</v>
      </c>
    </row>
    <row r="25" spans="1:10">
      <c r="H25"/>
      <c r="I25" s="11"/>
      <c r="J25" s="3"/>
    </row>
  </sheetData>
  <mergeCells count="2">
    <mergeCell ref="B14:D14"/>
    <mergeCell ref="E14:G14"/>
  </mergeCells>
  <phoneticPr fontId="18" type="noConversion"/>
  <pageMargins left="0.7" right="0.7" top="0.75" bottom="0.75" header="0.3" footer="0.3"/>
  <ignoredErrors>
    <ignoredError sqref="G3:I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46F1-4A98-46AB-8EA1-5DA1426B4607}">
  <dimension ref="A1:F29"/>
  <sheetViews>
    <sheetView tabSelected="1" topLeftCell="A16" workbookViewId="0">
      <selection activeCell="A29" sqref="A29"/>
    </sheetView>
  </sheetViews>
  <sheetFormatPr defaultRowHeight="17"/>
  <cols>
    <col min="2" max="2" width="8.6640625" style="2"/>
    <col min="4" max="5" width="8.6640625" style="8"/>
    <col min="6" max="6" width="8.6640625" style="3"/>
  </cols>
  <sheetData>
    <row r="1" spans="1:6">
      <c r="A1" t="s">
        <v>110</v>
      </c>
    </row>
    <row r="2" spans="1:6">
      <c r="A2" s="15" t="s">
        <v>72</v>
      </c>
      <c r="C2" s="16" t="s">
        <v>92</v>
      </c>
      <c r="D2" s="13" t="s">
        <v>91</v>
      </c>
      <c r="E2" s="13" t="s">
        <v>93</v>
      </c>
      <c r="F2" s="17" t="s">
        <v>94</v>
      </c>
    </row>
    <row r="3" spans="1:6">
      <c r="A3" s="15" t="s">
        <v>73</v>
      </c>
      <c r="C3" s="16" t="s">
        <v>85</v>
      </c>
      <c r="D3" s="13">
        <v>7281</v>
      </c>
      <c r="E3" s="13">
        <v>7813</v>
      </c>
      <c r="F3" s="17">
        <f>D3/(D3+E3)</f>
        <v>0.48237710348482843</v>
      </c>
    </row>
    <row r="4" spans="1:6">
      <c r="A4" s="15" t="s">
        <v>74</v>
      </c>
      <c r="C4" s="16" t="s">
        <v>88</v>
      </c>
      <c r="D4" s="13">
        <v>1118</v>
      </c>
      <c r="E4" s="13">
        <v>1023</v>
      </c>
      <c r="F4" s="17">
        <f t="shared" ref="F4:F12" si="0">D4/(D4+E4)</f>
        <v>0.5221858944418496</v>
      </c>
    </row>
    <row r="5" spans="1:6">
      <c r="A5" s="15" t="s">
        <v>75</v>
      </c>
      <c r="C5" s="16" t="s">
        <v>87</v>
      </c>
      <c r="D5" s="13">
        <v>1236</v>
      </c>
      <c r="E5" s="13">
        <v>1238</v>
      </c>
      <c r="F5" s="17">
        <f t="shared" si="0"/>
        <v>0.49959579628132578</v>
      </c>
    </row>
    <row r="6" spans="1:6">
      <c r="A6" s="15" t="s">
        <v>76</v>
      </c>
      <c r="C6" s="16" t="s">
        <v>86</v>
      </c>
      <c r="D6" s="13">
        <v>2567</v>
      </c>
      <c r="E6" s="13">
        <v>2579</v>
      </c>
      <c r="F6" s="17">
        <f t="shared" si="0"/>
        <v>0.49883404586086283</v>
      </c>
    </row>
    <row r="7" spans="1:6">
      <c r="A7" s="15" t="s">
        <v>77</v>
      </c>
      <c r="C7" s="16" t="s">
        <v>89</v>
      </c>
      <c r="D7" s="13">
        <v>680</v>
      </c>
      <c r="E7" s="13">
        <v>694</v>
      </c>
      <c r="F7" s="17">
        <f t="shared" si="0"/>
        <v>0.49490538573508008</v>
      </c>
    </row>
    <row r="8" spans="1:6">
      <c r="A8" s="15" t="s">
        <v>78</v>
      </c>
      <c r="C8" s="16" t="s">
        <v>90</v>
      </c>
      <c r="D8" s="13">
        <v>113</v>
      </c>
      <c r="E8" s="13">
        <v>121</v>
      </c>
      <c r="F8" s="17">
        <f t="shared" si="0"/>
        <v>0.48290598290598291</v>
      </c>
    </row>
    <row r="9" spans="1:6">
      <c r="A9" s="15" t="s">
        <v>79</v>
      </c>
      <c r="C9" s="16" t="s">
        <v>95</v>
      </c>
      <c r="D9" s="8">
        <f>SUM(D3:D4)</f>
        <v>8399</v>
      </c>
      <c r="E9" s="8">
        <f>SUM(E3:E4)</f>
        <v>8836</v>
      </c>
      <c r="F9" s="17">
        <f>D9/(D9+E9)</f>
        <v>0.48732230925442416</v>
      </c>
    </row>
    <row r="10" spans="1:6">
      <c r="A10" s="15" t="s">
        <v>80</v>
      </c>
      <c r="C10" s="16" t="s">
        <v>96</v>
      </c>
      <c r="D10" s="8">
        <f>SUM(D5:D6)</f>
        <v>3803</v>
      </c>
      <c r="E10" s="8">
        <f>SUM(E5:E6)</f>
        <v>3817</v>
      </c>
      <c r="F10" s="17">
        <f>D10/(D10+E10)</f>
        <v>0.4990813648293963</v>
      </c>
    </row>
    <row r="11" spans="1:6">
      <c r="A11" s="15" t="s">
        <v>81</v>
      </c>
      <c r="C11" s="16" t="s">
        <v>97</v>
      </c>
      <c r="D11" s="8">
        <f>SUM(D7:D8)</f>
        <v>793</v>
      </c>
      <c r="E11" s="8">
        <f>SUM(E7:E8)</f>
        <v>815</v>
      </c>
      <c r="F11" s="17">
        <f>D11/(D11+E11)</f>
        <v>0.49315920398009949</v>
      </c>
    </row>
    <row r="12" spans="1:6">
      <c r="A12" s="15" t="s">
        <v>82</v>
      </c>
      <c r="C12" s="16" t="s">
        <v>98</v>
      </c>
      <c r="D12" s="8">
        <f>SUM(D3:D8)</f>
        <v>12995</v>
      </c>
      <c r="E12" s="8">
        <f>SUM(E3:E8)</f>
        <v>13468</v>
      </c>
      <c r="F12" s="17">
        <f>D12/(D12+E12)</f>
        <v>0.4910629936137248</v>
      </c>
    </row>
    <row r="13" spans="1:6">
      <c r="A13" s="15" t="s">
        <v>83</v>
      </c>
    </row>
    <row r="14" spans="1:6">
      <c r="A14" s="15" t="s">
        <v>84</v>
      </c>
    </row>
    <row r="16" spans="1:6">
      <c r="A16" s="15" t="s">
        <v>111</v>
      </c>
    </row>
    <row r="17" spans="1:1">
      <c r="A17" s="15" t="s">
        <v>99</v>
      </c>
    </row>
    <row r="18" spans="1:1">
      <c r="A18" s="15" t="s">
        <v>100</v>
      </c>
    </row>
    <row r="19" spans="1:1">
      <c r="A19" s="15" t="s">
        <v>101</v>
      </c>
    </row>
    <row r="20" spans="1:1">
      <c r="A20" s="15" t="s">
        <v>102</v>
      </c>
    </row>
    <row r="21" spans="1:1">
      <c r="A21" s="15" t="s">
        <v>103</v>
      </c>
    </row>
    <row r="22" spans="1:1">
      <c r="A22" s="15" t="s">
        <v>104</v>
      </c>
    </row>
    <row r="23" spans="1:1">
      <c r="A23" s="15" t="s">
        <v>105</v>
      </c>
    </row>
    <row r="24" spans="1:1">
      <c r="A24" s="15" t="s">
        <v>106</v>
      </c>
    </row>
    <row r="25" spans="1:1">
      <c r="A25" s="15" t="s">
        <v>107</v>
      </c>
    </row>
    <row r="26" spans="1:1">
      <c r="A26" s="15" t="s">
        <v>108</v>
      </c>
    </row>
    <row r="27" spans="1:1">
      <c r="A27" s="15" t="s">
        <v>109</v>
      </c>
    </row>
    <row r="29" spans="1:1">
      <c r="A29" s="15" t="s">
        <v>112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user_비율</vt:lpstr>
      <vt:lpstr>User_승률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허진성</dc:creator>
  <cp:lastModifiedBy>허진성</cp:lastModifiedBy>
  <dcterms:created xsi:type="dcterms:W3CDTF">2022-07-03T18:18:50Z</dcterms:created>
  <dcterms:modified xsi:type="dcterms:W3CDTF">2022-07-04T04:02:40Z</dcterms:modified>
</cp:coreProperties>
</file>