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410" yWindow="0" windowWidth="22260" windowHeight="12650"/>
  </bookViews>
  <sheets>
    <sheet name="Substance" sheetId="2" r:id="rId1"/>
    <sheet name="Bathes" sheetId="1" r:id="rId2"/>
    <sheet name="Recipe" sheetId="3" r:id="rId3"/>
    <sheet name="Recipe (2)" sheetId="7" r:id="rId4"/>
    <sheet name="Bathes (2)" sheetId="6" r:id="rId5"/>
    <sheet name="Лист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DT27" i="3"/>
  <c r="DV27" i="3" s="1"/>
  <c r="DV26" i="3"/>
  <c r="DT26" i="3"/>
  <c r="DV25" i="3"/>
  <c r="DT25" i="3"/>
  <c r="DT24" i="3"/>
  <c r="DV24" i="3" s="1"/>
  <c r="DT23" i="3"/>
  <c r="DV23" i="3" s="1"/>
  <c r="DV22" i="3"/>
  <c r="DT22" i="3"/>
  <c r="DV21" i="3"/>
  <c r="DT21" i="3"/>
  <c r="DT20" i="3"/>
  <c r="DT19" i="3"/>
  <c r="DV19" i="3" s="1"/>
  <c r="DV18" i="3"/>
  <c r="DT18" i="3"/>
  <c r="DV17" i="3"/>
  <c r="DT17" i="3"/>
  <c r="DT16" i="3"/>
  <c r="DV16" i="3" s="1"/>
  <c r="DT15" i="3"/>
  <c r="DV15" i="3" s="1"/>
  <c r="DV14" i="3"/>
  <c r="DT14" i="3"/>
  <c r="DT13" i="3"/>
  <c r="DT12" i="3"/>
  <c r="DT11" i="3"/>
  <c r="DV11" i="3" s="1"/>
  <c r="DV10" i="3"/>
  <c r="DT10" i="3"/>
  <c r="DV9" i="3"/>
  <c r="DT9" i="3"/>
  <c r="DT8" i="3"/>
  <c r="DV8" i="3" s="1"/>
  <c r="DT7" i="3"/>
  <c r="DV7" i="3" s="1"/>
  <c r="DV6" i="3"/>
  <c r="DT6" i="3"/>
  <c r="DU6" i="3" s="1"/>
  <c r="DT5" i="3"/>
  <c r="DV5" i="3" s="1"/>
  <c r="DT4" i="3"/>
  <c r="DS3" i="3"/>
  <c r="DT3" i="3" s="1"/>
  <c r="DT2" i="3"/>
  <c r="DU1" i="3"/>
  <c r="DT1" i="3"/>
  <c r="DS1" i="3"/>
  <c r="DO27" i="3"/>
  <c r="DQ27" i="3" s="1"/>
  <c r="DO26" i="3"/>
  <c r="DQ26" i="3" s="1"/>
  <c r="DQ25" i="3"/>
  <c r="DO25" i="3"/>
  <c r="DO24" i="3"/>
  <c r="DQ24" i="3" s="1"/>
  <c r="DO23" i="3"/>
  <c r="DQ23" i="3" s="1"/>
  <c r="DQ22" i="3"/>
  <c r="DO22" i="3"/>
  <c r="DQ21" i="3"/>
  <c r="DO21" i="3"/>
  <c r="DO20" i="3"/>
  <c r="DQ20" i="3" s="1"/>
  <c r="DO19" i="3"/>
  <c r="DQ19" i="3" s="1"/>
  <c r="DO18" i="3"/>
  <c r="DQ18" i="3" s="1"/>
  <c r="DQ17" i="3"/>
  <c r="DO17" i="3"/>
  <c r="DO16" i="3"/>
  <c r="DQ16" i="3" s="1"/>
  <c r="DO15" i="3"/>
  <c r="DQ15" i="3" s="1"/>
  <c r="DQ14" i="3"/>
  <c r="DO14" i="3"/>
  <c r="DQ13" i="3"/>
  <c r="DO13" i="3"/>
  <c r="DO12" i="3"/>
  <c r="DQ12" i="3" s="1"/>
  <c r="DO11" i="3"/>
  <c r="DQ11" i="3" s="1"/>
  <c r="DO10" i="3"/>
  <c r="DQ10" i="3" s="1"/>
  <c r="DQ9" i="3"/>
  <c r="DO9" i="3"/>
  <c r="DO8" i="3"/>
  <c r="DQ8" i="3" s="1"/>
  <c r="DO7" i="3"/>
  <c r="DQ7" i="3" s="1"/>
  <c r="DQ6" i="3"/>
  <c r="DO6" i="3"/>
  <c r="DQ5" i="3"/>
  <c r="DO5" i="3"/>
  <c r="DO4" i="3"/>
  <c r="DN3" i="3"/>
  <c r="DO3" i="3" s="1"/>
  <c r="DP22" i="3" s="1"/>
  <c r="DO2" i="3"/>
  <c r="DP1" i="3"/>
  <c r="DO1" i="3"/>
  <c r="CY18" i="3"/>
  <c r="CY14" i="3"/>
  <c r="CJ14" i="3"/>
  <c r="CJ4" i="3"/>
  <c r="CJ13" i="3"/>
  <c r="BV10" i="3"/>
  <c r="BU10" i="3"/>
  <c r="BU9" i="3"/>
  <c r="BV3" i="3" s="1"/>
  <c r="BV8" i="3"/>
  <c r="BV7" i="3"/>
  <c r="BV6" i="3"/>
  <c r="BV5" i="3"/>
  <c r="BV4" i="3"/>
  <c r="BU3" i="3"/>
  <c r="BK10" i="3"/>
  <c r="BK9" i="3"/>
  <c r="AP4" i="3"/>
  <c r="AQ8" i="3"/>
  <c r="DU12" i="3" l="1"/>
  <c r="DU18" i="3"/>
  <c r="DU13" i="3"/>
  <c r="DP5" i="3"/>
  <c r="DP25" i="3"/>
  <c r="DN1" i="3"/>
  <c r="DP6" i="3"/>
  <c r="DP13" i="3"/>
  <c r="DP21" i="3"/>
  <c r="DU14" i="3"/>
  <c r="DU20" i="3"/>
  <c r="DV3" i="3"/>
  <c r="DU21" i="3"/>
  <c r="DU9" i="3"/>
  <c r="DU3" i="3"/>
  <c r="DU25" i="3"/>
  <c r="DU17" i="3"/>
  <c r="DU10" i="3"/>
  <c r="DU26" i="3"/>
  <c r="DU4" i="3"/>
  <c r="DU22" i="3"/>
  <c r="DV4" i="3"/>
  <c r="DU7" i="3"/>
  <c r="DV12" i="3"/>
  <c r="DU15" i="3"/>
  <c r="DV20" i="3"/>
  <c r="DU23" i="3"/>
  <c r="DU5" i="3"/>
  <c r="DU8" i="3"/>
  <c r="DV13" i="3"/>
  <c r="DU16" i="3"/>
  <c r="DU24" i="3"/>
  <c r="DU11" i="3"/>
  <c r="DU19" i="3"/>
  <c r="DU27" i="3"/>
  <c r="DP17" i="3"/>
  <c r="DP4" i="3"/>
  <c r="DP12" i="3"/>
  <c r="DP20" i="3"/>
  <c r="DQ4" i="3"/>
  <c r="DP7" i="3"/>
  <c r="DP15" i="3"/>
  <c r="DP23" i="3"/>
  <c r="DP10" i="3"/>
  <c r="DP18" i="3"/>
  <c r="DP26" i="3"/>
  <c r="DP16" i="3"/>
  <c r="DP24" i="3"/>
  <c r="DP9" i="3"/>
  <c r="DP8" i="3"/>
  <c r="DP3" i="3"/>
  <c r="DP11" i="3"/>
  <c r="DP19" i="3"/>
  <c r="DP27" i="3"/>
  <c r="DQ3" i="3"/>
  <c r="DP14" i="3"/>
  <c r="BV9" i="3"/>
  <c r="AR6" i="3" l="1"/>
  <c r="AT6" i="3" s="1"/>
  <c r="AQ3" i="3"/>
  <c r="AR3" i="3" s="1"/>
  <c r="AT3" i="3" s="1"/>
  <c r="W3" i="3"/>
  <c r="W6" i="3"/>
  <c r="W4" i="3"/>
  <c r="DJ27" i="3"/>
  <c r="DL27" i="3" s="1"/>
  <c r="DJ26" i="3"/>
  <c r="DL26" i="3" s="1"/>
  <c r="DL25" i="3"/>
  <c r="DJ25" i="3"/>
  <c r="DJ24" i="3"/>
  <c r="DL24" i="3" s="1"/>
  <c r="DJ23" i="3"/>
  <c r="DL23" i="3" s="1"/>
  <c r="DL22" i="3"/>
  <c r="DJ22" i="3"/>
  <c r="DL21" i="3"/>
  <c r="DJ21" i="3"/>
  <c r="DJ20" i="3"/>
  <c r="DL20" i="3" s="1"/>
  <c r="DJ19" i="3"/>
  <c r="DL19" i="3" s="1"/>
  <c r="DJ18" i="3"/>
  <c r="DL18" i="3" s="1"/>
  <c r="DL17" i="3"/>
  <c r="DJ17" i="3"/>
  <c r="DJ16" i="3"/>
  <c r="DL16" i="3" s="1"/>
  <c r="DJ15" i="3"/>
  <c r="DL15" i="3" s="1"/>
  <c r="DL14" i="3"/>
  <c r="DJ14" i="3"/>
  <c r="DL13" i="3"/>
  <c r="DJ13" i="3"/>
  <c r="DJ12" i="3"/>
  <c r="DL12" i="3" s="1"/>
  <c r="DJ11" i="3"/>
  <c r="DL11" i="3" s="1"/>
  <c r="DJ10" i="3"/>
  <c r="DL10" i="3" s="1"/>
  <c r="DL9" i="3"/>
  <c r="DJ9" i="3"/>
  <c r="DJ8" i="3"/>
  <c r="DL8" i="3" s="1"/>
  <c r="DJ7" i="3"/>
  <c r="DL7" i="3" s="1"/>
  <c r="DL6" i="3"/>
  <c r="DJ6" i="3"/>
  <c r="DK6" i="3" s="1"/>
  <c r="DJ5" i="3"/>
  <c r="DL5" i="3" s="1"/>
  <c r="DJ4" i="3"/>
  <c r="DL4" i="3" s="1"/>
  <c r="DI3" i="3"/>
  <c r="DJ3" i="3" s="1"/>
  <c r="DJ2" i="3"/>
  <c r="DK1" i="3"/>
  <c r="DJ1" i="3"/>
  <c r="DI1" i="3"/>
  <c r="DE27" i="3"/>
  <c r="DG27" i="3" s="1"/>
  <c r="DE26" i="3"/>
  <c r="DG26" i="3" s="1"/>
  <c r="DG25" i="3"/>
  <c r="DE25" i="3"/>
  <c r="DE24" i="3"/>
  <c r="DG24" i="3" s="1"/>
  <c r="DE23" i="3"/>
  <c r="DG23" i="3" s="1"/>
  <c r="DG22" i="3"/>
  <c r="DE22" i="3"/>
  <c r="DG21" i="3"/>
  <c r="DE21" i="3"/>
  <c r="DE20" i="3"/>
  <c r="DF20" i="3" s="1"/>
  <c r="DE19" i="3"/>
  <c r="DG19" i="3" s="1"/>
  <c r="DE18" i="3"/>
  <c r="DG18" i="3" s="1"/>
  <c r="DG17" i="3"/>
  <c r="DE17" i="3"/>
  <c r="DE16" i="3"/>
  <c r="DG16" i="3" s="1"/>
  <c r="DE15" i="3"/>
  <c r="DG15" i="3" s="1"/>
  <c r="DG14" i="3"/>
  <c r="DE14" i="3"/>
  <c r="DG13" i="3"/>
  <c r="DE13" i="3"/>
  <c r="DE12" i="3"/>
  <c r="DF12" i="3" s="1"/>
  <c r="DE11" i="3"/>
  <c r="DG11" i="3" s="1"/>
  <c r="DE10" i="3"/>
  <c r="DG10" i="3" s="1"/>
  <c r="DG9" i="3"/>
  <c r="DF9" i="3"/>
  <c r="DE9" i="3"/>
  <c r="DE8" i="3"/>
  <c r="DG8" i="3" s="1"/>
  <c r="DE7" i="3"/>
  <c r="DG7" i="3" s="1"/>
  <c r="DG6" i="3"/>
  <c r="DE6" i="3"/>
  <c r="DG5" i="3"/>
  <c r="DE5" i="3"/>
  <c r="DE4" i="3"/>
  <c r="DF4" i="3" s="1"/>
  <c r="DE3" i="3"/>
  <c r="DF22" i="3" s="1"/>
  <c r="DD3" i="3"/>
  <c r="DE2" i="3"/>
  <c r="DF1" i="3"/>
  <c r="DE1" i="3"/>
  <c r="DD1" i="3"/>
  <c r="CZ27" i="3"/>
  <c r="DB27" i="3" s="1"/>
  <c r="DB26" i="3"/>
  <c r="CZ26" i="3"/>
  <c r="DB25" i="3"/>
  <c r="CZ25" i="3"/>
  <c r="CZ24" i="3"/>
  <c r="DB24" i="3" s="1"/>
  <c r="CZ23" i="3"/>
  <c r="DB23" i="3" s="1"/>
  <c r="CZ22" i="3"/>
  <c r="DB21" i="3"/>
  <c r="CZ21" i="3"/>
  <c r="CZ20" i="3"/>
  <c r="DB20" i="3" s="1"/>
  <c r="CZ19" i="3"/>
  <c r="DB19" i="3" s="1"/>
  <c r="CZ18" i="3"/>
  <c r="DB17" i="3"/>
  <c r="CZ17" i="3"/>
  <c r="CZ16" i="3"/>
  <c r="DB16" i="3" s="1"/>
  <c r="CZ15" i="3"/>
  <c r="DB15" i="3" s="1"/>
  <c r="CZ14" i="3"/>
  <c r="DB13" i="3"/>
  <c r="CZ13" i="3"/>
  <c r="CZ12" i="3"/>
  <c r="DB12" i="3" s="1"/>
  <c r="CZ11" i="3"/>
  <c r="DB11" i="3" s="1"/>
  <c r="DB10" i="3"/>
  <c r="CZ10" i="3"/>
  <c r="DB9" i="3"/>
  <c r="CZ9" i="3"/>
  <c r="CZ8" i="3"/>
  <c r="DB8" i="3" s="1"/>
  <c r="CZ7" i="3"/>
  <c r="DB7" i="3" s="1"/>
  <c r="CZ6" i="3"/>
  <c r="DB5" i="3"/>
  <c r="CZ5" i="3"/>
  <c r="CZ4" i="3"/>
  <c r="DB4" i="3" s="1"/>
  <c r="CY3" i="3"/>
  <c r="CZ3" i="3" s="1"/>
  <c r="CZ2" i="3"/>
  <c r="DA1" i="3"/>
  <c r="CZ1" i="3"/>
  <c r="CU27" i="3"/>
  <c r="CW27" i="3" s="1"/>
  <c r="CU26" i="3"/>
  <c r="CW26" i="3" s="1"/>
  <c r="CW25" i="3"/>
  <c r="CU25" i="3"/>
  <c r="CU24" i="3"/>
  <c r="CW24" i="3" s="1"/>
  <c r="CU23" i="3"/>
  <c r="CW23" i="3" s="1"/>
  <c r="CW22" i="3"/>
  <c r="CU22" i="3"/>
  <c r="CW21" i="3"/>
  <c r="CU21" i="3"/>
  <c r="CV21" i="3" s="1"/>
  <c r="CU20" i="3"/>
  <c r="CW20" i="3" s="1"/>
  <c r="CU19" i="3"/>
  <c r="CW19" i="3" s="1"/>
  <c r="CU18" i="3"/>
  <c r="CW18" i="3" s="1"/>
  <c r="CW17" i="3"/>
  <c r="CU17" i="3"/>
  <c r="CU16" i="3"/>
  <c r="CW16" i="3" s="1"/>
  <c r="CU15" i="3"/>
  <c r="CW15" i="3" s="1"/>
  <c r="CW14" i="3"/>
  <c r="CU14" i="3"/>
  <c r="CW13" i="3"/>
  <c r="CU13" i="3"/>
  <c r="CV13" i="3" s="1"/>
  <c r="CU12" i="3"/>
  <c r="CW12" i="3" s="1"/>
  <c r="CU11" i="3"/>
  <c r="CW11" i="3" s="1"/>
  <c r="CU10" i="3"/>
  <c r="CW10" i="3" s="1"/>
  <c r="CW9" i="3"/>
  <c r="CU9" i="3"/>
  <c r="CU8" i="3"/>
  <c r="CW8" i="3" s="1"/>
  <c r="CU7" i="3"/>
  <c r="CW7" i="3" s="1"/>
  <c r="CW6" i="3"/>
  <c r="CU6" i="3"/>
  <c r="CW5" i="3"/>
  <c r="CU5" i="3"/>
  <c r="CV5" i="3" s="1"/>
  <c r="CU4" i="3"/>
  <c r="CV17" i="3" s="1"/>
  <c r="CU3" i="3"/>
  <c r="CV22" i="3" s="1"/>
  <c r="CT3" i="3"/>
  <c r="CU2" i="3"/>
  <c r="CV1" i="3"/>
  <c r="CU1" i="3"/>
  <c r="CT1" i="3"/>
  <c r="CP27" i="3"/>
  <c r="CR27" i="3" s="1"/>
  <c r="CP26" i="3"/>
  <c r="CR26" i="3" s="1"/>
  <c r="CR25" i="3"/>
  <c r="CP25" i="3"/>
  <c r="CP24" i="3"/>
  <c r="CR24" i="3" s="1"/>
  <c r="CP23" i="3"/>
  <c r="CR23" i="3" s="1"/>
  <c r="CR22" i="3"/>
  <c r="CP22" i="3"/>
  <c r="CR21" i="3"/>
  <c r="CP21" i="3"/>
  <c r="CP20" i="3"/>
  <c r="CR20" i="3" s="1"/>
  <c r="CP19" i="3"/>
  <c r="CR19" i="3" s="1"/>
  <c r="CP18" i="3"/>
  <c r="CR18" i="3" s="1"/>
  <c r="CR17" i="3"/>
  <c r="CP17" i="3"/>
  <c r="CP16" i="3"/>
  <c r="CR16" i="3" s="1"/>
  <c r="CP15" i="3"/>
  <c r="CR15" i="3" s="1"/>
  <c r="CR14" i="3"/>
  <c r="CP14" i="3"/>
  <c r="CR13" i="3"/>
  <c r="CP13" i="3"/>
  <c r="CP12" i="3"/>
  <c r="CR12" i="3" s="1"/>
  <c r="CP11" i="3"/>
  <c r="CR11" i="3" s="1"/>
  <c r="CP10" i="3"/>
  <c r="CR10" i="3" s="1"/>
  <c r="CR9" i="3"/>
  <c r="CP9" i="3"/>
  <c r="CP8" i="3"/>
  <c r="CR8" i="3" s="1"/>
  <c r="CP7" i="3"/>
  <c r="CR7" i="3" s="1"/>
  <c r="CR6" i="3"/>
  <c r="CP6" i="3"/>
  <c r="CR5" i="3"/>
  <c r="CP5" i="3"/>
  <c r="CP4" i="3"/>
  <c r="CQ15" i="3" s="1"/>
  <c r="CP3" i="3"/>
  <c r="CQ22" i="3" s="1"/>
  <c r="CO3" i="3"/>
  <c r="CP2" i="3"/>
  <c r="CQ1" i="3"/>
  <c r="CP1" i="3"/>
  <c r="CO1" i="3"/>
  <c r="CK27" i="3"/>
  <c r="CM27" i="3" s="1"/>
  <c r="CK26" i="3"/>
  <c r="CM26" i="3" s="1"/>
  <c r="CM25" i="3"/>
  <c r="CK25" i="3"/>
  <c r="CM24" i="3"/>
  <c r="CK24" i="3"/>
  <c r="CK23" i="3"/>
  <c r="CM23" i="3" s="1"/>
  <c r="CM22" i="3"/>
  <c r="CK22" i="3"/>
  <c r="CM21" i="3"/>
  <c r="CK21" i="3"/>
  <c r="CK20" i="3"/>
  <c r="CK19" i="3"/>
  <c r="CM19" i="3" s="1"/>
  <c r="CM18" i="3"/>
  <c r="CK18" i="3"/>
  <c r="CM17" i="3"/>
  <c r="CK17" i="3"/>
  <c r="CM16" i="3"/>
  <c r="CK16" i="3"/>
  <c r="CK15" i="3"/>
  <c r="CM15" i="3" s="1"/>
  <c r="CK14" i="3"/>
  <c r="CM14" i="3" s="1"/>
  <c r="CK13" i="3"/>
  <c r="CM13" i="3" s="1"/>
  <c r="CK12" i="3"/>
  <c r="CK11" i="3"/>
  <c r="CM11" i="3" s="1"/>
  <c r="CM10" i="3"/>
  <c r="CK10" i="3"/>
  <c r="CM9" i="3"/>
  <c r="CK9" i="3"/>
  <c r="CM8" i="3"/>
  <c r="CK8" i="3"/>
  <c r="CK7" i="3"/>
  <c r="CM7" i="3" s="1"/>
  <c r="CM6" i="3"/>
  <c r="CK6" i="3"/>
  <c r="CK5" i="3"/>
  <c r="CM5" i="3" s="1"/>
  <c r="CK4" i="3"/>
  <c r="CJ3" i="3"/>
  <c r="CK2" i="3"/>
  <c r="CL1" i="3"/>
  <c r="CK1" i="3"/>
  <c r="CF27" i="3"/>
  <c r="CH27" i="3" s="1"/>
  <c r="CH26" i="3"/>
  <c r="CF26" i="3"/>
  <c r="CH25" i="3"/>
  <c r="CF25" i="3"/>
  <c r="CF24" i="3"/>
  <c r="CH24" i="3" s="1"/>
  <c r="CF23" i="3"/>
  <c r="CH23" i="3" s="1"/>
  <c r="CF22" i="3"/>
  <c r="CG22" i="3" s="1"/>
  <c r="CH21" i="3"/>
  <c r="CF21" i="3"/>
  <c r="CF20" i="3"/>
  <c r="CH20" i="3" s="1"/>
  <c r="CF19" i="3"/>
  <c r="CH19" i="3" s="1"/>
  <c r="CH18" i="3"/>
  <c r="CF18" i="3"/>
  <c r="CG18" i="3" s="1"/>
  <c r="CH17" i="3"/>
  <c r="CF17" i="3"/>
  <c r="CF16" i="3"/>
  <c r="CH16" i="3" s="1"/>
  <c r="CF15" i="3"/>
  <c r="CH15" i="3" s="1"/>
  <c r="CF14" i="3"/>
  <c r="CG14" i="3" s="1"/>
  <c r="CH13" i="3"/>
  <c r="CF13" i="3"/>
  <c r="CF12" i="3"/>
  <c r="CH12" i="3" s="1"/>
  <c r="CF11" i="3"/>
  <c r="CH11" i="3" s="1"/>
  <c r="CH10" i="3"/>
  <c r="CF10" i="3"/>
  <c r="CH9" i="3"/>
  <c r="CF9" i="3"/>
  <c r="CF8" i="3"/>
  <c r="CH8" i="3" s="1"/>
  <c r="CF7" i="3"/>
  <c r="CH7" i="3" s="1"/>
  <c r="CF6" i="3"/>
  <c r="CG6" i="3" s="1"/>
  <c r="CH5" i="3"/>
  <c r="CF5" i="3"/>
  <c r="CF4" i="3"/>
  <c r="CH4" i="3" s="1"/>
  <c r="CE3" i="3"/>
  <c r="CF3" i="3" s="1"/>
  <c r="CF2" i="3"/>
  <c r="CG1" i="3"/>
  <c r="CF1" i="3"/>
  <c r="CA27" i="3"/>
  <c r="CC27" i="3" s="1"/>
  <c r="CA26" i="3"/>
  <c r="CC26" i="3" s="1"/>
  <c r="CC25" i="3"/>
  <c r="CA25" i="3"/>
  <c r="CA24" i="3"/>
  <c r="CC24" i="3" s="1"/>
  <c r="CA23" i="3"/>
  <c r="CC23" i="3" s="1"/>
  <c r="CC22" i="3"/>
  <c r="CA22" i="3"/>
  <c r="CC21" i="3"/>
  <c r="CA21" i="3"/>
  <c r="CA20" i="3"/>
  <c r="CC20" i="3" s="1"/>
  <c r="CA19" i="3"/>
  <c r="CC19" i="3" s="1"/>
  <c r="CA18" i="3"/>
  <c r="CC18" i="3" s="1"/>
  <c r="CC17" i="3"/>
  <c r="CA17" i="3"/>
  <c r="CA16" i="3"/>
  <c r="CC16" i="3" s="1"/>
  <c r="CA15" i="3"/>
  <c r="CC15" i="3" s="1"/>
  <c r="CC14" i="3"/>
  <c r="CA14" i="3"/>
  <c r="CC13" i="3"/>
  <c r="CA13" i="3"/>
  <c r="CA12" i="3"/>
  <c r="CC12" i="3" s="1"/>
  <c r="CA11" i="3"/>
  <c r="CC11" i="3" s="1"/>
  <c r="CA10" i="3"/>
  <c r="CC10" i="3" s="1"/>
  <c r="CC9" i="3"/>
  <c r="CA9" i="3"/>
  <c r="CA8" i="3"/>
  <c r="CC8" i="3" s="1"/>
  <c r="CA7" i="3"/>
  <c r="CC7" i="3" s="1"/>
  <c r="CC6" i="3"/>
  <c r="CA6" i="3"/>
  <c r="CC5" i="3"/>
  <c r="CA5" i="3"/>
  <c r="CA4" i="3"/>
  <c r="CC4" i="3" s="1"/>
  <c r="BZ3" i="3"/>
  <c r="CA3" i="3" s="1"/>
  <c r="CA2" i="3"/>
  <c r="CB1" i="3"/>
  <c r="CA1" i="3"/>
  <c r="BZ1" i="3"/>
  <c r="BV27" i="3"/>
  <c r="BX27" i="3" s="1"/>
  <c r="BV26" i="3"/>
  <c r="BX26" i="3" s="1"/>
  <c r="BX25" i="3"/>
  <c r="BV25" i="3"/>
  <c r="BV24" i="3"/>
  <c r="BX24" i="3" s="1"/>
  <c r="BV23" i="3"/>
  <c r="BX23" i="3" s="1"/>
  <c r="BX22" i="3"/>
  <c r="BV22" i="3"/>
  <c r="BX21" i="3"/>
  <c r="BV21" i="3"/>
  <c r="BV20" i="3"/>
  <c r="BX20" i="3" s="1"/>
  <c r="BV19" i="3"/>
  <c r="BX19" i="3" s="1"/>
  <c r="BX18" i="3"/>
  <c r="BV18" i="3"/>
  <c r="BW18" i="3" s="1"/>
  <c r="BX17" i="3"/>
  <c r="BV17" i="3"/>
  <c r="BV16" i="3"/>
  <c r="BX16" i="3" s="1"/>
  <c r="BV15" i="3"/>
  <c r="BX15" i="3" s="1"/>
  <c r="BX14" i="3"/>
  <c r="BV14" i="3"/>
  <c r="BX13" i="3"/>
  <c r="BV13" i="3"/>
  <c r="BV12" i="3"/>
  <c r="BX12" i="3" s="1"/>
  <c r="BV11" i="3"/>
  <c r="BX11" i="3" s="1"/>
  <c r="BX10" i="3"/>
  <c r="BW10" i="3"/>
  <c r="BX9" i="3"/>
  <c r="BX8" i="3"/>
  <c r="BX7" i="3"/>
  <c r="BX6" i="3"/>
  <c r="BX5" i="3"/>
  <c r="BW9" i="3"/>
  <c r="BW22" i="3"/>
  <c r="BV2" i="3"/>
  <c r="BW1" i="3"/>
  <c r="BV1" i="3"/>
  <c r="BU1" i="3"/>
  <c r="BQ27" i="3"/>
  <c r="BS27" i="3" s="1"/>
  <c r="BS26" i="3"/>
  <c r="BQ26" i="3"/>
  <c r="BQ25" i="3"/>
  <c r="BS25" i="3" s="1"/>
  <c r="BS24" i="3"/>
  <c r="BQ24" i="3"/>
  <c r="BQ23" i="3"/>
  <c r="BS23" i="3" s="1"/>
  <c r="BQ22" i="3"/>
  <c r="BS21" i="3"/>
  <c r="BQ21" i="3"/>
  <c r="BQ20" i="3"/>
  <c r="BS20" i="3" s="1"/>
  <c r="BQ19" i="3"/>
  <c r="BS19" i="3" s="1"/>
  <c r="BS18" i="3"/>
  <c r="BQ18" i="3"/>
  <c r="BQ17" i="3"/>
  <c r="BS17" i="3" s="1"/>
  <c r="BS16" i="3"/>
  <c r="BQ16" i="3"/>
  <c r="BQ15" i="3"/>
  <c r="BS15" i="3" s="1"/>
  <c r="BQ14" i="3"/>
  <c r="BS13" i="3"/>
  <c r="BQ13" i="3"/>
  <c r="BQ12" i="3"/>
  <c r="BS12" i="3" s="1"/>
  <c r="BQ11" i="3"/>
  <c r="BS11" i="3" s="1"/>
  <c r="BS10" i="3"/>
  <c r="BQ10" i="3"/>
  <c r="BQ9" i="3"/>
  <c r="BS9" i="3" s="1"/>
  <c r="BS8" i="3"/>
  <c r="BQ8" i="3"/>
  <c r="BQ7" i="3"/>
  <c r="BS7" i="3" s="1"/>
  <c r="BQ6" i="3"/>
  <c r="BS5" i="3"/>
  <c r="BQ5" i="3"/>
  <c r="BQ4" i="3"/>
  <c r="BS4" i="3" s="1"/>
  <c r="BP3" i="3"/>
  <c r="BQ3" i="3" s="1"/>
  <c r="BQ2" i="3"/>
  <c r="BR1" i="3"/>
  <c r="BQ1" i="3"/>
  <c r="BL27" i="3"/>
  <c r="BN27" i="3" s="1"/>
  <c r="BN26" i="3"/>
  <c r="BL26" i="3"/>
  <c r="BN25" i="3"/>
  <c r="BL25" i="3"/>
  <c r="BL24" i="3"/>
  <c r="BN24" i="3" s="1"/>
  <c r="BL23" i="3"/>
  <c r="BN23" i="3" s="1"/>
  <c r="BN22" i="3"/>
  <c r="BL22" i="3"/>
  <c r="BL21" i="3"/>
  <c r="BN21" i="3" s="1"/>
  <c r="BL20" i="3"/>
  <c r="BN20" i="3" s="1"/>
  <c r="BL19" i="3"/>
  <c r="BN19" i="3" s="1"/>
  <c r="BN18" i="3"/>
  <c r="BL18" i="3"/>
  <c r="BN17" i="3"/>
  <c r="BL17" i="3"/>
  <c r="BL16" i="3"/>
  <c r="BN16" i="3" s="1"/>
  <c r="BL15" i="3"/>
  <c r="BN15" i="3" s="1"/>
  <c r="BN14" i="3"/>
  <c r="BL14" i="3"/>
  <c r="BL13" i="3"/>
  <c r="BN13" i="3" s="1"/>
  <c r="BL12" i="3"/>
  <c r="BN12" i="3" s="1"/>
  <c r="BL11" i="3"/>
  <c r="BN11" i="3" s="1"/>
  <c r="BL10" i="3"/>
  <c r="BL9" i="3"/>
  <c r="BN9" i="3" s="1"/>
  <c r="BL8" i="3"/>
  <c r="BN8" i="3" s="1"/>
  <c r="BL7" i="3"/>
  <c r="BN7" i="3" s="1"/>
  <c r="BN6" i="3"/>
  <c r="BL6" i="3"/>
  <c r="BL5" i="3"/>
  <c r="BN5" i="3" s="1"/>
  <c r="BL4" i="3"/>
  <c r="BN4" i="3" s="1"/>
  <c r="BK3" i="3"/>
  <c r="BL3" i="3" s="1"/>
  <c r="BL2" i="3"/>
  <c r="BM1" i="3"/>
  <c r="BL1" i="3"/>
  <c r="BG27" i="3"/>
  <c r="BI27" i="3" s="1"/>
  <c r="BG26" i="3"/>
  <c r="BI26" i="3" s="1"/>
  <c r="BI25" i="3"/>
  <c r="BG25" i="3"/>
  <c r="BG24" i="3"/>
  <c r="BI24" i="3" s="1"/>
  <c r="BG23" i="3"/>
  <c r="BI23" i="3" s="1"/>
  <c r="BI22" i="3"/>
  <c r="BG22" i="3"/>
  <c r="BI21" i="3"/>
  <c r="BG21" i="3"/>
  <c r="BH21" i="3" s="1"/>
  <c r="BG20" i="3"/>
  <c r="BH20" i="3" s="1"/>
  <c r="BG19" i="3"/>
  <c r="BI19" i="3" s="1"/>
  <c r="BG18" i="3"/>
  <c r="BI18" i="3" s="1"/>
  <c r="BI17" i="3"/>
  <c r="BG17" i="3"/>
  <c r="BG16" i="3"/>
  <c r="BI16" i="3" s="1"/>
  <c r="BG15" i="3"/>
  <c r="BI15" i="3" s="1"/>
  <c r="BI14" i="3"/>
  <c r="BG14" i="3"/>
  <c r="BI13" i="3"/>
  <c r="BG13" i="3"/>
  <c r="BH13" i="3" s="1"/>
  <c r="BG12" i="3"/>
  <c r="BH12" i="3" s="1"/>
  <c r="BG11" i="3"/>
  <c r="BI11" i="3" s="1"/>
  <c r="BG10" i="3"/>
  <c r="BI10" i="3" s="1"/>
  <c r="BI9" i="3"/>
  <c r="BG9" i="3"/>
  <c r="BG8" i="3"/>
  <c r="BI8" i="3" s="1"/>
  <c r="BG7" i="3"/>
  <c r="BI7" i="3" s="1"/>
  <c r="BI6" i="3"/>
  <c r="BG6" i="3"/>
  <c r="BI5" i="3"/>
  <c r="BG5" i="3"/>
  <c r="BH5" i="3" s="1"/>
  <c r="BG4" i="3"/>
  <c r="BH4" i="3" s="1"/>
  <c r="BG3" i="3"/>
  <c r="BH22" i="3" s="1"/>
  <c r="BF3" i="3"/>
  <c r="BG2" i="3"/>
  <c r="BH1" i="3"/>
  <c r="BG1" i="3"/>
  <c r="BF1" i="3"/>
  <c r="BB27" i="3"/>
  <c r="BD27" i="3" s="1"/>
  <c r="BB26" i="3"/>
  <c r="BD26" i="3" s="1"/>
  <c r="BD25" i="3"/>
  <c r="BB25" i="3"/>
  <c r="BB24" i="3"/>
  <c r="BD24" i="3" s="1"/>
  <c r="BB23" i="3"/>
  <c r="BD23" i="3" s="1"/>
  <c r="BD22" i="3"/>
  <c r="BB22" i="3"/>
  <c r="BD21" i="3"/>
  <c r="BB21" i="3"/>
  <c r="BD20" i="3"/>
  <c r="BB20" i="3"/>
  <c r="BC20" i="3" s="1"/>
  <c r="BB19" i="3"/>
  <c r="BD19" i="3" s="1"/>
  <c r="BB18" i="3"/>
  <c r="BD18" i="3" s="1"/>
  <c r="BD17" i="3"/>
  <c r="BB17" i="3"/>
  <c r="BB16" i="3"/>
  <c r="BD16" i="3" s="1"/>
  <c r="BB15" i="3"/>
  <c r="BD15" i="3" s="1"/>
  <c r="BD14" i="3"/>
  <c r="BB14" i="3"/>
  <c r="BD13" i="3"/>
  <c r="BB13" i="3"/>
  <c r="BB12" i="3"/>
  <c r="BD12" i="3" s="1"/>
  <c r="BB11" i="3"/>
  <c r="BD11" i="3" s="1"/>
  <c r="BB10" i="3"/>
  <c r="BD10" i="3" s="1"/>
  <c r="BD9" i="3"/>
  <c r="BB9" i="3"/>
  <c r="BB8" i="3"/>
  <c r="BD8" i="3" s="1"/>
  <c r="BB7" i="3"/>
  <c r="BD7" i="3" s="1"/>
  <c r="BD6" i="3"/>
  <c r="BB6" i="3"/>
  <c r="BD5" i="3"/>
  <c r="BB5" i="3"/>
  <c r="BB4" i="3"/>
  <c r="BC15" i="3" s="1"/>
  <c r="BB3" i="3"/>
  <c r="BC22" i="3" s="1"/>
  <c r="BA3" i="3"/>
  <c r="BB2" i="3"/>
  <c r="BC1" i="3"/>
  <c r="BB1" i="3"/>
  <c r="BA1" i="3"/>
  <c r="AW27" i="3"/>
  <c r="AY27" i="3" s="1"/>
  <c r="AW26" i="3"/>
  <c r="AY26" i="3" s="1"/>
  <c r="AY25" i="3"/>
  <c r="AW25" i="3"/>
  <c r="AW24" i="3"/>
  <c r="AY24" i="3" s="1"/>
  <c r="AW23" i="3"/>
  <c r="AY23" i="3" s="1"/>
  <c r="AY22" i="3"/>
  <c r="AW22" i="3"/>
  <c r="AY21" i="3"/>
  <c r="AW21" i="3"/>
  <c r="AW20" i="3"/>
  <c r="AY20" i="3" s="1"/>
  <c r="AW19" i="3"/>
  <c r="AY19" i="3" s="1"/>
  <c r="AW18" i="3"/>
  <c r="AY18" i="3" s="1"/>
  <c r="AY17" i="3"/>
  <c r="AW17" i="3"/>
  <c r="AW16" i="3"/>
  <c r="AY16" i="3" s="1"/>
  <c r="AW15" i="3"/>
  <c r="AY15" i="3" s="1"/>
  <c r="AY14" i="3"/>
  <c r="AW14" i="3"/>
  <c r="AY13" i="3"/>
  <c r="AW13" i="3"/>
  <c r="AW12" i="3"/>
  <c r="AY12" i="3" s="1"/>
  <c r="AW11" i="3"/>
  <c r="AY11" i="3" s="1"/>
  <c r="AY10" i="3"/>
  <c r="AW10" i="3"/>
  <c r="AX10" i="3" s="1"/>
  <c r="AY9" i="3"/>
  <c r="AW9" i="3"/>
  <c r="AW8" i="3"/>
  <c r="AY8" i="3" s="1"/>
  <c r="AW7" i="3"/>
  <c r="AY7" i="3" s="1"/>
  <c r="AY6" i="3"/>
  <c r="AW6" i="3"/>
  <c r="AY5" i="3"/>
  <c r="AW5" i="3"/>
  <c r="AW4" i="3"/>
  <c r="AY4" i="3" s="1"/>
  <c r="AW3" i="3"/>
  <c r="AX22" i="3" s="1"/>
  <c r="AV3" i="3"/>
  <c r="AW2" i="3"/>
  <c r="AX1" i="3"/>
  <c r="AW1" i="3"/>
  <c r="AV1" i="3"/>
  <c r="AT27" i="3"/>
  <c r="AR27" i="3"/>
  <c r="AR26" i="3"/>
  <c r="AT26" i="3" s="1"/>
  <c r="AT25" i="3"/>
  <c r="AR25" i="3"/>
  <c r="AR24" i="3"/>
  <c r="AT24" i="3" s="1"/>
  <c r="AR23" i="3"/>
  <c r="AT23" i="3" s="1"/>
  <c r="AT22" i="3"/>
  <c r="AR22" i="3"/>
  <c r="AT21" i="3"/>
  <c r="AR21" i="3"/>
  <c r="AR20" i="3"/>
  <c r="AT20" i="3" s="1"/>
  <c r="AT19" i="3"/>
  <c r="AR19" i="3"/>
  <c r="AR18" i="3"/>
  <c r="AT18" i="3" s="1"/>
  <c r="AT17" i="3"/>
  <c r="AR17" i="3"/>
  <c r="AR16" i="3"/>
  <c r="AT16" i="3" s="1"/>
  <c r="AR15" i="3"/>
  <c r="AT15" i="3" s="1"/>
  <c r="AT14" i="3"/>
  <c r="AR14" i="3"/>
  <c r="AT13" i="3"/>
  <c r="AR13" i="3"/>
  <c r="AR12" i="3"/>
  <c r="AT11" i="3"/>
  <c r="AR11" i="3"/>
  <c r="AR10" i="3"/>
  <c r="AT10" i="3" s="1"/>
  <c r="AT9" i="3"/>
  <c r="AR9" i="3"/>
  <c r="AR8" i="3"/>
  <c r="AT8" i="3" s="1"/>
  <c r="AR7" i="3"/>
  <c r="AT7" i="3" s="1"/>
  <c r="AT5" i="3"/>
  <c r="AR5" i="3"/>
  <c r="AR4" i="3"/>
  <c r="AR2" i="3"/>
  <c r="AS1" i="3"/>
  <c r="AR1" i="3"/>
  <c r="AM27" i="3"/>
  <c r="AO27" i="3" s="1"/>
  <c r="AO26" i="3"/>
  <c r="AM26" i="3"/>
  <c r="AO25" i="3"/>
  <c r="AM25" i="3"/>
  <c r="AM24" i="3"/>
  <c r="AO24" i="3" s="1"/>
  <c r="AM23" i="3"/>
  <c r="AO23" i="3" s="1"/>
  <c r="AO22" i="3"/>
  <c r="AM22" i="3"/>
  <c r="AO21" i="3"/>
  <c r="AM21" i="3"/>
  <c r="AM20" i="3"/>
  <c r="AO20" i="3" s="1"/>
  <c r="AM19" i="3"/>
  <c r="AO19" i="3" s="1"/>
  <c r="AO18" i="3"/>
  <c r="AM18" i="3"/>
  <c r="AN18" i="3" s="1"/>
  <c r="AO17" i="3"/>
  <c r="AM17" i="3"/>
  <c r="AM16" i="3"/>
  <c r="AO16" i="3" s="1"/>
  <c r="AM15" i="3"/>
  <c r="AO15" i="3" s="1"/>
  <c r="AM14" i="3"/>
  <c r="AN14" i="3" s="1"/>
  <c r="AO13" i="3"/>
  <c r="AM13" i="3"/>
  <c r="AM12" i="3"/>
  <c r="AO12" i="3" s="1"/>
  <c r="AM11" i="3"/>
  <c r="AO11" i="3" s="1"/>
  <c r="AO10" i="3"/>
  <c r="AM10" i="3"/>
  <c r="AN10" i="3" s="1"/>
  <c r="AO9" i="3"/>
  <c r="AM9" i="3"/>
  <c r="AM8" i="3"/>
  <c r="AO8" i="3" s="1"/>
  <c r="AM7" i="3"/>
  <c r="AO7" i="3" s="1"/>
  <c r="AM6" i="3"/>
  <c r="AN6" i="3" s="1"/>
  <c r="AO5" i="3"/>
  <c r="AM5" i="3"/>
  <c r="AM4" i="3"/>
  <c r="AO4" i="3" s="1"/>
  <c r="AL3" i="3"/>
  <c r="AM3" i="3" s="1"/>
  <c r="AM2" i="3"/>
  <c r="AN1" i="3"/>
  <c r="AM1" i="3"/>
  <c r="AH27" i="3"/>
  <c r="AJ27" i="3" s="1"/>
  <c r="AH26" i="3"/>
  <c r="AJ26" i="3" s="1"/>
  <c r="AJ25" i="3"/>
  <c r="AH25" i="3"/>
  <c r="AH24" i="3"/>
  <c r="AJ24" i="3" s="1"/>
  <c r="AH23" i="3"/>
  <c r="AJ23" i="3" s="1"/>
  <c r="AJ22" i="3"/>
  <c r="AH22" i="3"/>
  <c r="AJ21" i="3"/>
  <c r="AH21" i="3"/>
  <c r="AI21" i="3" s="1"/>
  <c r="AH20" i="3"/>
  <c r="AJ20" i="3" s="1"/>
  <c r="AH19" i="3"/>
  <c r="AJ19" i="3" s="1"/>
  <c r="AH18" i="3"/>
  <c r="AJ18" i="3" s="1"/>
  <c r="AJ17" i="3"/>
  <c r="AH17" i="3"/>
  <c r="AH16" i="3"/>
  <c r="AJ16" i="3" s="1"/>
  <c r="AH15" i="3"/>
  <c r="AJ15" i="3" s="1"/>
  <c r="AJ14" i="3"/>
  <c r="AH14" i="3"/>
  <c r="AJ13" i="3"/>
  <c r="AH13" i="3"/>
  <c r="AI13" i="3" s="1"/>
  <c r="AH12" i="3"/>
  <c r="AJ12" i="3" s="1"/>
  <c r="AH11" i="3"/>
  <c r="AJ11" i="3" s="1"/>
  <c r="AH10" i="3"/>
  <c r="AJ10" i="3" s="1"/>
  <c r="AJ9" i="3"/>
  <c r="AH9" i="3"/>
  <c r="AH8" i="3"/>
  <c r="AJ8" i="3" s="1"/>
  <c r="AH7" i="3"/>
  <c r="AJ7" i="3" s="1"/>
  <c r="AJ6" i="3"/>
  <c r="AH6" i="3"/>
  <c r="AJ5" i="3"/>
  <c r="AH5" i="3"/>
  <c r="AI5" i="3" s="1"/>
  <c r="AH4" i="3"/>
  <c r="AI9" i="3" s="1"/>
  <c r="AH3" i="3"/>
  <c r="AI22" i="3" s="1"/>
  <c r="AG3" i="3"/>
  <c r="AH2" i="3"/>
  <c r="AI1" i="3"/>
  <c r="AH1" i="3"/>
  <c r="AG1" i="3"/>
  <c r="AE27" i="3"/>
  <c r="AC27" i="3"/>
  <c r="AE26" i="3"/>
  <c r="AC26" i="3"/>
  <c r="AD26" i="3" s="1"/>
  <c r="AC25" i="3"/>
  <c r="AC24" i="3"/>
  <c r="AE24" i="3" s="1"/>
  <c r="AC23" i="3"/>
  <c r="AE23" i="3" s="1"/>
  <c r="AE22" i="3"/>
  <c r="AC22" i="3"/>
  <c r="AE21" i="3"/>
  <c r="AC21" i="3"/>
  <c r="AC20" i="3"/>
  <c r="AD20" i="3" s="1"/>
  <c r="AE19" i="3"/>
  <c r="AC19" i="3"/>
  <c r="AD19" i="3" s="1"/>
  <c r="AE18" i="3"/>
  <c r="AC18" i="3"/>
  <c r="AD18" i="3" s="1"/>
  <c r="AC17" i="3"/>
  <c r="AE17" i="3" s="1"/>
  <c r="AC16" i="3"/>
  <c r="AE16" i="3" s="1"/>
  <c r="AC15" i="3"/>
  <c r="AE15" i="3" s="1"/>
  <c r="AE14" i="3"/>
  <c r="AC14" i="3"/>
  <c r="AE13" i="3"/>
  <c r="AC13" i="3"/>
  <c r="AC12" i="3"/>
  <c r="AE12" i="3" s="1"/>
  <c r="AE11" i="3"/>
  <c r="AC11" i="3"/>
  <c r="AD11" i="3" s="1"/>
  <c r="AE10" i="3"/>
  <c r="AC10" i="3"/>
  <c r="AD10" i="3" s="1"/>
  <c r="AC9" i="3"/>
  <c r="AC8" i="3"/>
  <c r="AE8" i="3" s="1"/>
  <c r="AC7" i="3"/>
  <c r="AE7" i="3" s="1"/>
  <c r="AE6" i="3"/>
  <c r="AC6" i="3"/>
  <c r="AE5" i="3"/>
  <c r="AC5" i="3"/>
  <c r="AC4" i="3"/>
  <c r="AD4" i="3" s="1"/>
  <c r="AB3" i="3"/>
  <c r="AC3" i="3" s="1"/>
  <c r="AC2" i="3"/>
  <c r="AD1" i="3"/>
  <c r="AC1" i="3"/>
  <c r="AB1" i="3"/>
  <c r="X27" i="3"/>
  <c r="Z27" i="3" s="1"/>
  <c r="Z26" i="3"/>
  <c r="X26" i="3"/>
  <c r="Z25" i="3"/>
  <c r="X25" i="3"/>
  <c r="X24" i="3"/>
  <c r="Z24" i="3" s="1"/>
  <c r="X23" i="3"/>
  <c r="Z23" i="3" s="1"/>
  <c r="Z22" i="3"/>
  <c r="X22" i="3"/>
  <c r="Z21" i="3"/>
  <c r="X21" i="3"/>
  <c r="X20" i="3"/>
  <c r="Z20" i="3" s="1"/>
  <c r="X19" i="3"/>
  <c r="Z19" i="3" s="1"/>
  <c r="Z18" i="3"/>
  <c r="X18" i="3"/>
  <c r="Z17" i="3"/>
  <c r="X17" i="3"/>
  <c r="X16" i="3"/>
  <c r="Z16" i="3" s="1"/>
  <c r="X15" i="3"/>
  <c r="Z15" i="3" s="1"/>
  <c r="Z14" i="3"/>
  <c r="X14" i="3"/>
  <c r="Z13" i="3"/>
  <c r="X13" i="3"/>
  <c r="X12" i="3"/>
  <c r="Z12" i="3" s="1"/>
  <c r="X11" i="3"/>
  <c r="Z11" i="3" s="1"/>
  <c r="Z10" i="3"/>
  <c r="X10" i="3"/>
  <c r="Z9" i="3"/>
  <c r="X9" i="3"/>
  <c r="X8" i="3"/>
  <c r="Z8" i="3" s="1"/>
  <c r="X7" i="3"/>
  <c r="Z7" i="3" s="1"/>
  <c r="Z6" i="3"/>
  <c r="X6" i="3"/>
  <c r="X5" i="3"/>
  <c r="Z5" i="3" s="1"/>
  <c r="X4" i="3"/>
  <c r="Z4" i="3" s="1"/>
  <c r="X3" i="3"/>
  <c r="X2" i="3"/>
  <c r="Y1" i="3"/>
  <c r="X1" i="3"/>
  <c r="S27" i="3"/>
  <c r="U27" i="3" s="1"/>
  <c r="U26" i="3"/>
  <c r="S26" i="3"/>
  <c r="U25" i="3"/>
  <c r="S25" i="3"/>
  <c r="S24" i="3"/>
  <c r="U24" i="3" s="1"/>
  <c r="S23" i="3"/>
  <c r="U23" i="3" s="1"/>
  <c r="U22" i="3"/>
  <c r="S22" i="3"/>
  <c r="T22" i="3" s="1"/>
  <c r="U21" i="3"/>
  <c r="S21" i="3"/>
  <c r="S20" i="3"/>
  <c r="U20" i="3" s="1"/>
  <c r="S19" i="3"/>
  <c r="U19" i="3" s="1"/>
  <c r="U18" i="3"/>
  <c r="S18" i="3"/>
  <c r="U17" i="3"/>
  <c r="S17" i="3"/>
  <c r="S16" i="3"/>
  <c r="U16" i="3" s="1"/>
  <c r="S15" i="3"/>
  <c r="U15" i="3" s="1"/>
  <c r="U14" i="3"/>
  <c r="S14" i="3"/>
  <c r="U13" i="3"/>
  <c r="S13" i="3"/>
  <c r="S12" i="3"/>
  <c r="U12" i="3" s="1"/>
  <c r="S11" i="3"/>
  <c r="U11" i="3" s="1"/>
  <c r="U10" i="3"/>
  <c r="S10" i="3"/>
  <c r="U9" i="3"/>
  <c r="S9" i="3"/>
  <c r="S8" i="3"/>
  <c r="U8" i="3" s="1"/>
  <c r="S7" i="3"/>
  <c r="U7" i="3" s="1"/>
  <c r="U6" i="3"/>
  <c r="S6" i="3"/>
  <c r="T6" i="3" s="1"/>
  <c r="U5" i="3"/>
  <c r="S5" i="3"/>
  <c r="S4" i="3"/>
  <c r="U4" i="3" s="1"/>
  <c r="R3" i="3"/>
  <c r="S3" i="3" s="1"/>
  <c r="S2" i="3"/>
  <c r="T1" i="3"/>
  <c r="S1" i="3"/>
  <c r="R1" i="3"/>
  <c r="O1" i="3"/>
  <c r="N1" i="3"/>
  <c r="I1" i="3"/>
  <c r="H1" i="3"/>
  <c r="P27" i="3"/>
  <c r="N27" i="3"/>
  <c r="N26" i="3"/>
  <c r="P26" i="3" s="1"/>
  <c r="P25" i="3"/>
  <c r="N25" i="3"/>
  <c r="N24" i="3"/>
  <c r="P24" i="3" s="1"/>
  <c r="N23" i="3"/>
  <c r="P23" i="3" s="1"/>
  <c r="P22" i="3"/>
  <c r="N22" i="3"/>
  <c r="N21" i="3"/>
  <c r="P21" i="3" s="1"/>
  <c r="N20" i="3"/>
  <c r="P19" i="3"/>
  <c r="N19" i="3"/>
  <c r="N18" i="3"/>
  <c r="P18" i="3" s="1"/>
  <c r="P17" i="3"/>
  <c r="N17" i="3"/>
  <c r="N16" i="3"/>
  <c r="P16" i="3" s="1"/>
  <c r="N15" i="3"/>
  <c r="P15" i="3" s="1"/>
  <c r="P14" i="3"/>
  <c r="N14" i="3"/>
  <c r="N13" i="3"/>
  <c r="P13" i="3" s="1"/>
  <c r="N12" i="3"/>
  <c r="P11" i="3"/>
  <c r="N11" i="3"/>
  <c r="N10" i="3"/>
  <c r="P10" i="3" s="1"/>
  <c r="P9" i="3"/>
  <c r="N9" i="3"/>
  <c r="N8" i="3"/>
  <c r="P8" i="3" s="1"/>
  <c r="N7" i="3"/>
  <c r="P7" i="3" s="1"/>
  <c r="N6" i="3"/>
  <c r="N5" i="3"/>
  <c r="P5" i="3" s="1"/>
  <c r="N4" i="3"/>
  <c r="P4" i="3" s="1"/>
  <c r="M3" i="3"/>
  <c r="N3" i="3" s="1"/>
  <c r="N2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4" i="3"/>
  <c r="K6" i="3"/>
  <c r="J1" i="3"/>
  <c r="F27" i="3"/>
  <c r="E27" i="3"/>
  <c r="D27" i="3"/>
  <c r="C27" i="3"/>
  <c r="F26" i="3"/>
  <c r="E26" i="3"/>
  <c r="D26" i="3"/>
  <c r="I26" i="3" s="1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I22" i="3" s="1"/>
  <c r="C22" i="3"/>
  <c r="F21" i="3"/>
  <c r="E21" i="3"/>
  <c r="D21" i="3"/>
  <c r="C21" i="3"/>
  <c r="F20" i="3"/>
  <c r="E20" i="3"/>
  <c r="D20" i="3"/>
  <c r="I20" i="3" s="1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D3" i="3"/>
  <c r="E3" i="3"/>
  <c r="F3" i="3"/>
  <c r="C3" i="3"/>
  <c r="BD28" i="7"/>
  <c r="BE28" i="7" s="1"/>
  <c r="Z28" i="7"/>
  <c r="AA28" i="7" s="1"/>
  <c r="U27" i="7"/>
  <c r="O27" i="7"/>
  <c r="I27" i="7"/>
  <c r="U26" i="7"/>
  <c r="O26" i="7"/>
  <c r="I26" i="7"/>
  <c r="J26" i="7" s="1"/>
  <c r="U25" i="7"/>
  <c r="O25" i="7"/>
  <c r="I25" i="7"/>
  <c r="U24" i="7"/>
  <c r="O24" i="7"/>
  <c r="I24" i="7"/>
  <c r="U23" i="7"/>
  <c r="O23" i="7"/>
  <c r="P23" i="7" s="1"/>
  <c r="I23" i="7"/>
  <c r="BE22" i="7"/>
  <c r="BA22" i="7"/>
  <c r="AY22" i="7"/>
  <c r="AS22" i="7"/>
  <c r="AU22" i="7" s="1"/>
  <c r="AM22" i="7"/>
  <c r="AO22" i="7" s="1"/>
  <c r="AG22" i="7"/>
  <c r="AA22" i="7"/>
  <c r="AC22" i="7" s="1"/>
  <c r="U22" i="7"/>
  <c r="W22" i="7" s="1"/>
  <c r="Q22" i="7"/>
  <c r="O22" i="7"/>
  <c r="I22" i="7"/>
  <c r="BE21" i="7"/>
  <c r="AY21" i="7"/>
  <c r="BA21" i="7" s="1"/>
  <c r="AS21" i="7"/>
  <c r="AU21" i="7" s="1"/>
  <c r="AM21" i="7"/>
  <c r="AO21" i="7" s="1"/>
  <c r="AG21" i="7"/>
  <c r="AA21" i="7"/>
  <c r="AC21" i="7" s="1"/>
  <c r="U21" i="7"/>
  <c r="W21" i="7" s="1"/>
  <c r="Q21" i="7"/>
  <c r="O21" i="7"/>
  <c r="I21" i="7"/>
  <c r="BE20" i="7"/>
  <c r="AY20" i="7"/>
  <c r="BA20" i="7" s="1"/>
  <c r="AU20" i="7"/>
  <c r="AS20" i="7"/>
  <c r="AT20" i="7" s="1"/>
  <c r="AM20" i="7"/>
  <c r="AO20" i="7" s="1"/>
  <c r="AG20" i="7"/>
  <c r="AC20" i="7"/>
  <c r="AA20" i="7"/>
  <c r="U20" i="7"/>
  <c r="W20" i="7" s="1"/>
  <c r="O20" i="7"/>
  <c r="Q20" i="7" s="1"/>
  <c r="I20" i="7"/>
  <c r="BE19" i="7"/>
  <c r="BA19" i="7"/>
  <c r="AY19" i="7"/>
  <c r="AU19" i="7"/>
  <c r="AS19" i="7"/>
  <c r="AM19" i="7"/>
  <c r="AO19" i="7" s="1"/>
  <c r="AG19" i="7"/>
  <c r="AC19" i="7"/>
  <c r="AA19" i="7"/>
  <c r="U19" i="7"/>
  <c r="W19" i="7" s="1"/>
  <c r="O19" i="7"/>
  <c r="Q19" i="7" s="1"/>
  <c r="I19" i="7"/>
  <c r="BE18" i="7"/>
  <c r="AY18" i="7"/>
  <c r="BA18" i="7" s="1"/>
  <c r="AS18" i="7"/>
  <c r="AU18" i="7" s="1"/>
  <c r="AM18" i="7"/>
  <c r="AO18" i="7" s="1"/>
  <c r="AG18" i="7"/>
  <c r="AA18" i="7"/>
  <c r="AC18" i="7" s="1"/>
  <c r="U18" i="7"/>
  <c r="W18" i="7" s="1"/>
  <c r="Q18" i="7"/>
  <c r="O18" i="7"/>
  <c r="I18" i="7"/>
  <c r="J18" i="7" s="1"/>
  <c r="BE17" i="7"/>
  <c r="AY17" i="7"/>
  <c r="BA17" i="7" s="1"/>
  <c r="AS17" i="7"/>
  <c r="AU17" i="7" s="1"/>
  <c r="AO17" i="7"/>
  <c r="AM17" i="7"/>
  <c r="AN17" i="7" s="1"/>
  <c r="AG17" i="7"/>
  <c r="AA17" i="7"/>
  <c r="AC17" i="7" s="1"/>
  <c r="W17" i="7"/>
  <c r="U17" i="7"/>
  <c r="V17" i="7" s="1"/>
  <c r="Q17" i="7"/>
  <c r="O17" i="7"/>
  <c r="I17" i="7"/>
  <c r="BE16" i="7"/>
  <c r="AY16" i="7"/>
  <c r="BA16" i="7" s="1"/>
  <c r="AU16" i="7"/>
  <c r="AS16" i="7"/>
  <c r="AT16" i="7" s="1"/>
  <c r="AO16" i="7"/>
  <c r="AM16" i="7"/>
  <c r="AG16" i="7"/>
  <c r="AC16" i="7"/>
  <c r="AA16" i="7"/>
  <c r="W16" i="7"/>
  <c r="U16" i="7"/>
  <c r="O16" i="7"/>
  <c r="Q16" i="7" s="1"/>
  <c r="I16" i="7"/>
  <c r="J16" i="7" s="1"/>
  <c r="BE15" i="7"/>
  <c r="BA15" i="7"/>
  <c r="AY15" i="7"/>
  <c r="AU15" i="7"/>
  <c r="AS15" i="7"/>
  <c r="AM15" i="7"/>
  <c r="AO15" i="7" s="1"/>
  <c r="AG15" i="7"/>
  <c r="AC15" i="7"/>
  <c r="AA15" i="7"/>
  <c r="U15" i="7"/>
  <c r="W15" i="7" s="1"/>
  <c r="O15" i="7"/>
  <c r="Q15" i="7" s="1"/>
  <c r="I15" i="7"/>
  <c r="BE14" i="7"/>
  <c r="BA14" i="7"/>
  <c r="AY14" i="7"/>
  <c r="AS14" i="7"/>
  <c r="AU14" i="7" s="1"/>
  <c r="AM14" i="7"/>
  <c r="AO14" i="7" s="1"/>
  <c r="AG14" i="7"/>
  <c r="AA14" i="7"/>
  <c r="AC14" i="7" s="1"/>
  <c r="U14" i="7"/>
  <c r="W14" i="7" s="1"/>
  <c r="Q14" i="7"/>
  <c r="O14" i="7"/>
  <c r="I14" i="7"/>
  <c r="J14" i="7" s="1"/>
  <c r="BE13" i="7"/>
  <c r="AY13" i="7"/>
  <c r="BA13" i="7" s="1"/>
  <c r="AS13" i="7"/>
  <c r="AU13" i="7" s="1"/>
  <c r="AO13" i="7"/>
  <c r="AM13" i="7"/>
  <c r="AN13" i="7" s="1"/>
  <c r="AG13" i="7"/>
  <c r="AA13" i="7"/>
  <c r="AC13" i="7" s="1"/>
  <c r="W13" i="7"/>
  <c r="U13" i="7"/>
  <c r="V13" i="7" s="1"/>
  <c r="O13" i="7"/>
  <c r="Q13" i="7" s="1"/>
  <c r="I13" i="7"/>
  <c r="BE12" i="7"/>
  <c r="AY12" i="7"/>
  <c r="BA12" i="7" s="1"/>
  <c r="AU12" i="7"/>
  <c r="AS12" i="7"/>
  <c r="AO12" i="7"/>
  <c r="AM12" i="7"/>
  <c r="AG12" i="7"/>
  <c r="AC12" i="7"/>
  <c r="AA12" i="7"/>
  <c r="W12" i="7"/>
  <c r="U12" i="7"/>
  <c r="O12" i="7"/>
  <c r="Q12" i="7" s="1"/>
  <c r="I12" i="7"/>
  <c r="BE11" i="7"/>
  <c r="BA11" i="7"/>
  <c r="AY11" i="7"/>
  <c r="AS11" i="7"/>
  <c r="AT11" i="7" s="1"/>
  <c r="AM11" i="7"/>
  <c r="AO11" i="7" s="1"/>
  <c r="AG11" i="7"/>
  <c r="AA11" i="7"/>
  <c r="AB11" i="7" s="1"/>
  <c r="U11" i="7"/>
  <c r="W11" i="7" s="1"/>
  <c r="O11" i="7"/>
  <c r="Q11" i="7" s="1"/>
  <c r="I11" i="7"/>
  <c r="BE10" i="7"/>
  <c r="BA10" i="7"/>
  <c r="AY10" i="7"/>
  <c r="AS10" i="7"/>
  <c r="AU10" i="7" s="1"/>
  <c r="AO10" i="7"/>
  <c r="AM10" i="7"/>
  <c r="AN10" i="7" s="1"/>
  <c r="AG10" i="7"/>
  <c r="AA10" i="7"/>
  <c r="AC10" i="7" s="1"/>
  <c r="W10" i="7"/>
  <c r="U10" i="7"/>
  <c r="Q10" i="7"/>
  <c r="O10" i="7"/>
  <c r="I10" i="7"/>
  <c r="BE9" i="7"/>
  <c r="AY9" i="7"/>
  <c r="BA9" i="7" s="1"/>
  <c r="AS9" i="7"/>
  <c r="AU9" i="7" s="1"/>
  <c r="AO9" i="7"/>
  <c r="AM9" i="7"/>
  <c r="AG9" i="7"/>
  <c r="AA9" i="7"/>
  <c r="AC9" i="7" s="1"/>
  <c r="W9" i="7"/>
  <c r="U9" i="7"/>
  <c r="Q9" i="7"/>
  <c r="O9" i="7"/>
  <c r="I9" i="7"/>
  <c r="BE8" i="7"/>
  <c r="BA8" i="7"/>
  <c r="AY8" i="7"/>
  <c r="AU8" i="7"/>
  <c r="AS8" i="7"/>
  <c r="AT8" i="7" s="1"/>
  <c r="AM8" i="7"/>
  <c r="AN8" i="7" s="1"/>
  <c r="AG8" i="7"/>
  <c r="AC8" i="7"/>
  <c r="AA8" i="7"/>
  <c r="U8" i="7"/>
  <c r="O8" i="7"/>
  <c r="Q8" i="7" s="1"/>
  <c r="I8" i="7"/>
  <c r="BE7" i="7"/>
  <c r="BA7" i="7"/>
  <c r="AY7" i="7"/>
  <c r="AU7" i="7"/>
  <c r="AS7" i="7"/>
  <c r="AM7" i="7"/>
  <c r="AO7" i="7" s="1"/>
  <c r="AG7" i="7"/>
  <c r="AC7" i="7"/>
  <c r="AA7" i="7"/>
  <c r="U7" i="7"/>
  <c r="W7" i="7" s="1"/>
  <c r="Q7" i="7"/>
  <c r="O7" i="7"/>
  <c r="I7" i="7"/>
  <c r="BE6" i="7"/>
  <c r="AY6" i="7"/>
  <c r="AZ6" i="7" s="1"/>
  <c r="AS6" i="7"/>
  <c r="AU6" i="7" s="1"/>
  <c r="AM6" i="7"/>
  <c r="AO6" i="7" s="1"/>
  <c r="AF6" i="7"/>
  <c r="AG6" i="7" s="1"/>
  <c r="AA6" i="7"/>
  <c r="AC6" i="7" s="1"/>
  <c r="W6" i="7"/>
  <c r="U6" i="7"/>
  <c r="Q6" i="7"/>
  <c r="O6" i="7"/>
  <c r="I6" i="7"/>
  <c r="L6" i="7" s="1"/>
  <c r="H6" i="7"/>
  <c r="BE5" i="7"/>
  <c r="BA5" i="7"/>
  <c r="AY5" i="7"/>
  <c r="AS5" i="7"/>
  <c r="AT19" i="7" s="1"/>
  <c r="AM5" i="7"/>
  <c r="AO5" i="7" s="1"/>
  <c r="AG5" i="7"/>
  <c r="AJ5" i="7" s="1"/>
  <c r="AC5" i="7"/>
  <c r="AA5" i="7"/>
  <c r="AB5" i="7" s="1"/>
  <c r="W5" i="7"/>
  <c r="U5" i="7"/>
  <c r="O5" i="7"/>
  <c r="K5" i="7"/>
  <c r="I5" i="7"/>
  <c r="L5" i="7" s="1"/>
  <c r="BE4" i="7"/>
  <c r="AY4" i="7"/>
  <c r="AZ4" i="7" s="1"/>
  <c r="AS4" i="7"/>
  <c r="AU4" i="7" s="1"/>
  <c r="AM4" i="7"/>
  <c r="AO4" i="7" s="1"/>
  <c r="AF4" i="7"/>
  <c r="AG4" i="7" s="1"/>
  <c r="AA4" i="7"/>
  <c r="AC4" i="7" s="1"/>
  <c r="W4" i="7"/>
  <c r="U4" i="7"/>
  <c r="Q4" i="7"/>
  <c r="O4" i="7"/>
  <c r="I4" i="7"/>
  <c r="L4" i="7" s="1"/>
  <c r="H4" i="7"/>
  <c r="BE3" i="7"/>
  <c r="AX3" i="7"/>
  <c r="AY3" i="7" s="1"/>
  <c r="AV3" i="7"/>
  <c r="AS3" i="7"/>
  <c r="AU3" i="7" s="1"/>
  <c r="AR3" i="7"/>
  <c r="AM3" i="7"/>
  <c r="AN16" i="7" s="1"/>
  <c r="AL3" i="7"/>
  <c r="AF3" i="7"/>
  <c r="AG3" i="7" s="1"/>
  <c r="Z3" i="7"/>
  <c r="AA3" i="7" s="1"/>
  <c r="T3" i="7"/>
  <c r="U3" i="7" s="1"/>
  <c r="N3" i="7"/>
  <c r="O3" i="7" s="1"/>
  <c r="H3" i="7"/>
  <c r="I3" i="7" s="1"/>
  <c r="BE2" i="7"/>
  <c r="AY2" i="7"/>
  <c r="AS2" i="7"/>
  <c r="AM2" i="7"/>
  <c r="AG2" i="7"/>
  <c r="AA2" i="7"/>
  <c r="U2" i="7"/>
  <c r="O2" i="7"/>
  <c r="I2" i="7"/>
  <c r="I19" i="3"/>
  <c r="I21" i="3"/>
  <c r="I23" i="3"/>
  <c r="I24" i="3"/>
  <c r="I25" i="3"/>
  <c r="I27" i="3"/>
  <c r="W4" i="1"/>
  <c r="U4" i="1"/>
  <c r="V4" i="1"/>
  <c r="T4" i="1"/>
  <c r="S4" i="1"/>
  <c r="R4" i="1"/>
  <c r="Q4" i="1"/>
  <c r="P4" i="1"/>
  <c r="O4" i="1"/>
  <c r="M4" i="1"/>
  <c r="D4" i="1"/>
  <c r="C4" i="1"/>
  <c r="B4" i="1"/>
  <c r="J4" i="6"/>
  <c r="I4" i="6"/>
  <c r="H4" i="6"/>
  <c r="G4" i="6"/>
  <c r="F4" i="6"/>
  <c r="E4" i="6"/>
  <c r="D4" i="6"/>
  <c r="C4" i="6"/>
  <c r="B4" i="6"/>
  <c r="G4" i="1"/>
  <c r="H4" i="1"/>
  <c r="I4" i="1"/>
  <c r="J4" i="1"/>
  <c r="K4" i="1"/>
  <c r="L4" i="1"/>
  <c r="F4" i="1"/>
  <c r="E4" i="1"/>
  <c r="DA10" i="3" l="1"/>
  <c r="DA22" i="3"/>
  <c r="DA6" i="3"/>
  <c r="DA18" i="3"/>
  <c r="DB18" i="3"/>
  <c r="CJ1" i="3"/>
  <c r="CK3" i="3"/>
  <c r="CM3" i="3" s="1"/>
  <c r="BR22" i="3"/>
  <c r="BR6" i="3"/>
  <c r="BR18" i="3"/>
  <c r="BR24" i="3"/>
  <c r="BR8" i="3"/>
  <c r="BR14" i="3"/>
  <c r="BM10" i="3"/>
  <c r="BN10" i="3"/>
  <c r="BM6" i="3"/>
  <c r="BM18" i="3"/>
  <c r="BM14" i="3"/>
  <c r="AQ1" i="3"/>
  <c r="AS27" i="3"/>
  <c r="AS14" i="3"/>
  <c r="AS11" i="3"/>
  <c r="AS12" i="3"/>
  <c r="AS22" i="3"/>
  <c r="AS19" i="3"/>
  <c r="Y10" i="3"/>
  <c r="Y18" i="3"/>
  <c r="DK22" i="3"/>
  <c r="DK14" i="3"/>
  <c r="DL3" i="3"/>
  <c r="DK9" i="3"/>
  <c r="DK3" i="3"/>
  <c r="DK24" i="3"/>
  <c r="DK16" i="3"/>
  <c r="DK8" i="3"/>
  <c r="DK21" i="3"/>
  <c r="DK13" i="3"/>
  <c r="DK17" i="3"/>
  <c r="DK25" i="3"/>
  <c r="DK4" i="3"/>
  <c r="DK12" i="3"/>
  <c r="DK20" i="3"/>
  <c r="DK7" i="3"/>
  <c r="DK15" i="3"/>
  <c r="DK23" i="3"/>
  <c r="DK10" i="3"/>
  <c r="DK18" i="3"/>
  <c r="DK26" i="3"/>
  <c r="DK5" i="3"/>
  <c r="DK11" i="3"/>
  <c r="DK19" i="3"/>
  <c r="DK27" i="3"/>
  <c r="DF25" i="3"/>
  <c r="DG4" i="3"/>
  <c r="DF7" i="3"/>
  <c r="DG12" i="3"/>
  <c r="DF15" i="3"/>
  <c r="DG20" i="3"/>
  <c r="DF23" i="3"/>
  <c r="DF10" i="3"/>
  <c r="DF18" i="3"/>
  <c r="DF26" i="3"/>
  <c r="DF17" i="3"/>
  <c r="DF5" i="3"/>
  <c r="DF13" i="3"/>
  <c r="DF21" i="3"/>
  <c r="DF8" i="3"/>
  <c r="DF16" i="3"/>
  <c r="DF24" i="3"/>
  <c r="DF3" i="3"/>
  <c r="DF11" i="3"/>
  <c r="DF19" i="3"/>
  <c r="DF27" i="3"/>
  <c r="DG3" i="3"/>
  <c r="DF6" i="3"/>
  <c r="DF14" i="3"/>
  <c r="DA14" i="3"/>
  <c r="DA26" i="3"/>
  <c r="DB3" i="3"/>
  <c r="DA27" i="3"/>
  <c r="DA19" i="3"/>
  <c r="DA11" i="3"/>
  <c r="DA3" i="3"/>
  <c r="DA21" i="3"/>
  <c r="DA13" i="3"/>
  <c r="DA5" i="3"/>
  <c r="DA9" i="3"/>
  <c r="DA17" i="3"/>
  <c r="DA25" i="3"/>
  <c r="CY1" i="3"/>
  <c r="DA4" i="3"/>
  <c r="DA12" i="3"/>
  <c r="DA20" i="3"/>
  <c r="DB6" i="3"/>
  <c r="DB22" i="3"/>
  <c r="DA7" i="3"/>
  <c r="DA15" i="3"/>
  <c r="DA23" i="3"/>
  <c r="DB14" i="3"/>
  <c r="DA8" i="3"/>
  <c r="DA16" i="3"/>
  <c r="DA24" i="3"/>
  <c r="CV25" i="3"/>
  <c r="CV4" i="3"/>
  <c r="CV12" i="3"/>
  <c r="CV20" i="3"/>
  <c r="CW4" i="3"/>
  <c r="CV7" i="3"/>
  <c r="CV15" i="3"/>
  <c r="CV23" i="3"/>
  <c r="CV10" i="3"/>
  <c r="CV18" i="3"/>
  <c r="CV26" i="3"/>
  <c r="CV9" i="3"/>
  <c r="CV8" i="3"/>
  <c r="CV16" i="3"/>
  <c r="CV24" i="3"/>
  <c r="CV3" i="3"/>
  <c r="CV11" i="3"/>
  <c r="CV19" i="3"/>
  <c r="CV27" i="3"/>
  <c r="CW3" i="3"/>
  <c r="CV6" i="3"/>
  <c r="CV14" i="3"/>
  <c r="CQ9" i="3"/>
  <c r="CQ17" i="3"/>
  <c r="CQ25" i="3"/>
  <c r="CQ4" i="3"/>
  <c r="CQ12" i="3"/>
  <c r="CQ20" i="3"/>
  <c r="CQ10" i="3"/>
  <c r="CQ18" i="3"/>
  <c r="CQ26" i="3"/>
  <c r="CQ5" i="3"/>
  <c r="CQ13" i="3"/>
  <c r="CQ21" i="3"/>
  <c r="CQ7" i="3"/>
  <c r="CQ23" i="3"/>
  <c r="CQ8" i="3"/>
  <c r="CQ16" i="3"/>
  <c r="CQ24" i="3"/>
  <c r="CR4" i="3"/>
  <c r="CQ3" i="3"/>
  <c r="CQ11" i="3"/>
  <c r="CQ19" i="3"/>
  <c r="CQ27" i="3"/>
  <c r="CR3" i="3"/>
  <c r="CQ6" i="3"/>
  <c r="CQ14" i="3"/>
  <c r="CM4" i="3"/>
  <c r="CM12" i="3"/>
  <c r="CM20" i="3"/>
  <c r="CL26" i="3"/>
  <c r="CG26" i="3"/>
  <c r="CH3" i="3"/>
  <c r="CG27" i="3"/>
  <c r="CG19" i="3"/>
  <c r="CG11" i="3"/>
  <c r="CG3" i="3"/>
  <c r="CG21" i="3"/>
  <c r="CG13" i="3"/>
  <c r="CG5" i="3"/>
  <c r="CG17" i="3"/>
  <c r="CG9" i="3"/>
  <c r="CG25" i="3"/>
  <c r="CG10" i="3"/>
  <c r="CG4" i="3"/>
  <c r="CG12" i="3"/>
  <c r="CG20" i="3"/>
  <c r="CH22" i="3"/>
  <c r="CG7" i="3"/>
  <c r="CG15" i="3"/>
  <c r="CG23" i="3"/>
  <c r="CE1" i="3"/>
  <c r="CH6" i="3"/>
  <c r="CH14" i="3"/>
  <c r="CG8" i="3"/>
  <c r="CG16" i="3"/>
  <c r="CG24" i="3"/>
  <c r="CB22" i="3"/>
  <c r="CB14" i="3"/>
  <c r="CB6" i="3"/>
  <c r="CC3" i="3"/>
  <c r="CB3" i="3"/>
  <c r="CB9" i="3"/>
  <c r="CB16" i="3"/>
  <c r="CB8" i="3"/>
  <c r="CB21" i="3"/>
  <c r="CB13" i="3"/>
  <c r="CB5" i="3"/>
  <c r="CB17" i="3"/>
  <c r="CB25" i="3"/>
  <c r="CB4" i="3"/>
  <c r="CB12" i="3"/>
  <c r="CB20" i="3"/>
  <c r="CB7" i="3"/>
  <c r="CB15" i="3"/>
  <c r="CB23" i="3"/>
  <c r="CB10" i="3"/>
  <c r="CB18" i="3"/>
  <c r="CB26" i="3"/>
  <c r="CB24" i="3"/>
  <c r="CB11" i="3"/>
  <c r="CB19" i="3"/>
  <c r="CB27" i="3"/>
  <c r="BW25" i="3"/>
  <c r="BW4" i="3"/>
  <c r="BW12" i="3"/>
  <c r="BW20" i="3"/>
  <c r="BX4" i="3"/>
  <c r="BW7" i="3"/>
  <c r="BW15" i="3"/>
  <c r="BW23" i="3"/>
  <c r="BW17" i="3"/>
  <c r="BW26" i="3"/>
  <c r="BW5" i="3"/>
  <c r="BW13" i="3"/>
  <c r="BW21" i="3"/>
  <c r="BW8" i="3"/>
  <c r="BW16" i="3"/>
  <c r="BW24" i="3"/>
  <c r="BW3" i="3"/>
  <c r="BW11" i="3"/>
  <c r="BW19" i="3"/>
  <c r="BW27" i="3"/>
  <c r="BX3" i="3"/>
  <c r="BW6" i="3"/>
  <c r="BW14" i="3"/>
  <c r="BR26" i="3"/>
  <c r="BS3" i="3"/>
  <c r="BR27" i="3"/>
  <c r="BR19" i="3"/>
  <c r="BR11" i="3"/>
  <c r="BR3" i="3"/>
  <c r="BR21" i="3"/>
  <c r="BR13" i="3"/>
  <c r="BR5" i="3"/>
  <c r="BR17" i="3"/>
  <c r="BR9" i="3"/>
  <c r="BR25" i="3"/>
  <c r="BR10" i="3"/>
  <c r="BR16" i="3"/>
  <c r="BS14" i="3"/>
  <c r="BR4" i="3"/>
  <c r="BR12" i="3"/>
  <c r="BR20" i="3"/>
  <c r="BS22" i="3"/>
  <c r="BR7" i="3"/>
  <c r="BR15" i="3"/>
  <c r="BR23" i="3"/>
  <c r="BP1" i="3"/>
  <c r="BS6" i="3"/>
  <c r="BM26" i="3"/>
  <c r="BN3" i="3"/>
  <c r="BM21" i="3"/>
  <c r="BM13" i="3"/>
  <c r="BM5" i="3"/>
  <c r="BM3" i="3"/>
  <c r="BM9" i="3"/>
  <c r="BM25" i="3"/>
  <c r="BM17" i="3"/>
  <c r="BM22" i="3"/>
  <c r="BM4" i="3"/>
  <c r="BM12" i="3"/>
  <c r="BM20" i="3"/>
  <c r="BM7" i="3"/>
  <c r="BM15" i="3"/>
  <c r="BM23" i="3"/>
  <c r="BK1" i="3"/>
  <c r="BM8" i="3"/>
  <c r="BM16" i="3"/>
  <c r="BM24" i="3"/>
  <c r="BM11" i="3"/>
  <c r="BM19" i="3"/>
  <c r="BM27" i="3"/>
  <c r="BI4" i="3"/>
  <c r="BH7" i="3"/>
  <c r="BI12" i="3"/>
  <c r="BH15" i="3"/>
  <c r="BI20" i="3"/>
  <c r="BH23" i="3"/>
  <c r="BH10" i="3"/>
  <c r="BH18" i="3"/>
  <c r="BH26" i="3"/>
  <c r="BH17" i="3"/>
  <c r="BH8" i="3"/>
  <c r="BH16" i="3"/>
  <c r="BH24" i="3"/>
  <c r="BH3" i="3"/>
  <c r="BH11" i="3"/>
  <c r="BH19" i="3"/>
  <c r="BH27" i="3"/>
  <c r="BH9" i="3"/>
  <c r="BH25" i="3"/>
  <c r="BI3" i="3"/>
  <c r="BH6" i="3"/>
  <c r="BH14" i="3"/>
  <c r="BC9" i="3"/>
  <c r="BC17" i="3"/>
  <c r="BC25" i="3"/>
  <c r="BC4" i="3"/>
  <c r="BC12" i="3"/>
  <c r="BC7" i="3"/>
  <c r="BC10" i="3"/>
  <c r="BC18" i="3"/>
  <c r="BC26" i="3"/>
  <c r="BC5" i="3"/>
  <c r="BC13" i="3"/>
  <c r="BC21" i="3"/>
  <c r="BD4" i="3"/>
  <c r="BC23" i="3"/>
  <c r="BC8" i="3"/>
  <c r="BC16" i="3"/>
  <c r="BC24" i="3"/>
  <c r="BC3" i="3"/>
  <c r="BC11" i="3"/>
  <c r="BC19" i="3"/>
  <c r="BC27" i="3"/>
  <c r="BD3" i="3"/>
  <c r="BC6" i="3"/>
  <c r="BC14" i="3"/>
  <c r="AX9" i="3"/>
  <c r="AX25" i="3"/>
  <c r="AX4" i="3"/>
  <c r="AX12" i="3"/>
  <c r="AX20" i="3"/>
  <c r="AX7" i="3"/>
  <c r="AX15" i="3"/>
  <c r="AX23" i="3"/>
  <c r="AX18" i="3"/>
  <c r="AX26" i="3"/>
  <c r="AX17" i="3"/>
  <c r="AX5" i="3"/>
  <c r="AX13" i="3"/>
  <c r="AX21" i="3"/>
  <c r="AX8" i="3"/>
  <c r="AX16" i="3"/>
  <c r="AX24" i="3"/>
  <c r="AX3" i="3"/>
  <c r="AX11" i="3"/>
  <c r="AX19" i="3"/>
  <c r="AX27" i="3"/>
  <c r="AY3" i="3"/>
  <c r="AX6" i="3"/>
  <c r="AX14" i="3"/>
  <c r="AS20" i="3"/>
  <c r="AT4" i="3"/>
  <c r="AS7" i="3"/>
  <c r="AT12" i="3"/>
  <c r="AS15" i="3"/>
  <c r="AS23" i="3"/>
  <c r="AS17" i="3"/>
  <c r="AS4" i="3"/>
  <c r="AS10" i="3"/>
  <c r="AS18" i="3"/>
  <c r="AS26" i="3"/>
  <c r="AS5" i="3"/>
  <c r="AS13" i="3"/>
  <c r="AS21" i="3"/>
  <c r="AS9" i="3"/>
  <c r="AS8" i="3"/>
  <c r="AS16" i="3"/>
  <c r="AS24" i="3"/>
  <c r="AS25" i="3"/>
  <c r="AS3" i="3"/>
  <c r="AS6" i="3"/>
  <c r="AO3" i="3"/>
  <c r="AN27" i="3"/>
  <c r="AN19" i="3"/>
  <c r="AN11" i="3"/>
  <c r="AN3" i="3"/>
  <c r="AN21" i="3"/>
  <c r="AN13" i="3"/>
  <c r="AN5" i="3"/>
  <c r="AN25" i="3"/>
  <c r="AN17" i="3"/>
  <c r="AN9" i="3"/>
  <c r="AN26" i="3"/>
  <c r="AN22" i="3"/>
  <c r="AO6" i="3"/>
  <c r="AO14" i="3"/>
  <c r="AN4" i="3"/>
  <c r="AN12" i="3"/>
  <c r="AN20" i="3"/>
  <c r="AN7" i="3"/>
  <c r="AN15" i="3"/>
  <c r="AN23" i="3"/>
  <c r="AL1" i="3"/>
  <c r="AN8" i="3"/>
  <c r="AN16" i="3"/>
  <c r="AN24" i="3"/>
  <c r="AI25" i="3"/>
  <c r="AI4" i="3"/>
  <c r="AI12" i="3"/>
  <c r="AI20" i="3"/>
  <c r="AJ4" i="3"/>
  <c r="AI7" i="3"/>
  <c r="AI15" i="3"/>
  <c r="AI23" i="3"/>
  <c r="AI10" i="3"/>
  <c r="AI18" i="3"/>
  <c r="AI26" i="3"/>
  <c r="AI17" i="3"/>
  <c r="AI8" i="3"/>
  <c r="AI16" i="3"/>
  <c r="AI24" i="3"/>
  <c r="AI3" i="3"/>
  <c r="AI11" i="3"/>
  <c r="AI19" i="3"/>
  <c r="AI27" i="3"/>
  <c r="AJ3" i="3"/>
  <c r="AI6" i="3"/>
  <c r="AI14" i="3"/>
  <c r="AD3" i="3"/>
  <c r="AD6" i="3"/>
  <c r="AD21" i="3"/>
  <c r="AD13" i="3"/>
  <c r="AD5" i="3"/>
  <c r="AD22" i="3"/>
  <c r="AD14" i="3"/>
  <c r="AE3" i="3"/>
  <c r="AD9" i="3"/>
  <c r="AD25" i="3"/>
  <c r="AD27" i="3"/>
  <c r="AD17" i="3"/>
  <c r="AE9" i="3"/>
  <c r="AD12" i="3"/>
  <c r="AE4" i="3"/>
  <c r="AD7" i="3"/>
  <c r="AD15" i="3"/>
  <c r="AE20" i="3"/>
  <c r="AD23" i="3"/>
  <c r="AE25" i="3"/>
  <c r="AD8" i="3"/>
  <c r="AD16" i="3"/>
  <c r="AD24" i="3"/>
  <c r="Z3" i="3"/>
  <c r="Y27" i="3"/>
  <c r="Y19" i="3"/>
  <c r="Y11" i="3"/>
  <c r="Y3" i="3"/>
  <c r="Y21" i="3"/>
  <c r="Y13" i="3"/>
  <c r="Y5" i="3"/>
  <c r="Y25" i="3"/>
  <c r="Y17" i="3"/>
  <c r="Y9" i="3"/>
  <c r="Y14" i="3"/>
  <c r="Y26" i="3"/>
  <c r="Y6" i="3"/>
  <c r="Y22" i="3"/>
  <c r="Y4" i="3"/>
  <c r="Y12" i="3"/>
  <c r="Y20" i="3"/>
  <c r="Y7" i="3"/>
  <c r="Y15" i="3"/>
  <c r="Y23" i="3"/>
  <c r="W1" i="3"/>
  <c r="Y8" i="3"/>
  <c r="Y16" i="3"/>
  <c r="Y24" i="3"/>
  <c r="T18" i="3"/>
  <c r="U3" i="3"/>
  <c r="T27" i="3"/>
  <c r="T19" i="3"/>
  <c r="T11" i="3"/>
  <c r="T3" i="3"/>
  <c r="T9" i="3"/>
  <c r="T21" i="3"/>
  <c r="T13" i="3"/>
  <c r="T5" i="3"/>
  <c r="T17" i="3"/>
  <c r="T25" i="3"/>
  <c r="T14" i="3"/>
  <c r="T10" i="3"/>
  <c r="T26" i="3"/>
  <c r="T4" i="3"/>
  <c r="T12" i="3"/>
  <c r="T20" i="3"/>
  <c r="T7" i="3"/>
  <c r="T15" i="3"/>
  <c r="T23" i="3"/>
  <c r="T8" i="3"/>
  <c r="T16" i="3"/>
  <c r="T24" i="3"/>
  <c r="M1" i="3"/>
  <c r="O27" i="3"/>
  <c r="O11" i="3"/>
  <c r="O6" i="3"/>
  <c r="P6" i="3"/>
  <c r="O12" i="3"/>
  <c r="O19" i="3"/>
  <c r="O22" i="3"/>
  <c r="O14" i="3"/>
  <c r="O25" i="3"/>
  <c r="O4" i="3"/>
  <c r="O17" i="3"/>
  <c r="O24" i="3"/>
  <c r="O16" i="3"/>
  <c r="O8" i="3"/>
  <c r="P3" i="3"/>
  <c r="O9" i="3"/>
  <c r="O3" i="3"/>
  <c r="O20" i="3"/>
  <c r="O7" i="3"/>
  <c r="P12" i="3"/>
  <c r="O15" i="3"/>
  <c r="P20" i="3"/>
  <c r="O23" i="3"/>
  <c r="O5" i="3"/>
  <c r="O10" i="3"/>
  <c r="O18" i="3"/>
  <c r="O26" i="3"/>
  <c r="O13" i="3"/>
  <c r="O21" i="3"/>
  <c r="AH6" i="7"/>
  <c r="AJ6" i="7"/>
  <c r="AI6" i="7"/>
  <c r="J8" i="7"/>
  <c r="J10" i="7"/>
  <c r="P18" i="7"/>
  <c r="AB20" i="7"/>
  <c r="J21" i="7"/>
  <c r="J24" i="7"/>
  <c r="V26" i="7"/>
  <c r="AH14" i="7"/>
  <c r="AJ3" i="7"/>
  <c r="AH18" i="7"/>
  <c r="AH10" i="7"/>
  <c r="AI3" i="7"/>
  <c r="AH22" i="7"/>
  <c r="AH7" i="7"/>
  <c r="AH3" i="7"/>
  <c r="AZ8" i="7"/>
  <c r="P10" i="7"/>
  <c r="AH11" i="7"/>
  <c r="AH13" i="7"/>
  <c r="AH17" i="7"/>
  <c r="P24" i="7"/>
  <c r="J27" i="7"/>
  <c r="AH19" i="7"/>
  <c r="V8" i="7"/>
  <c r="AH9" i="7"/>
  <c r="AB16" i="7"/>
  <c r="AZ19" i="7"/>
  <c r="AH20" i="7"/>
  <c r="J22" i="7"/>
  <c r="V24" i="7"/>
  <c r="P27" i="7"/>
  <c r="J3" i="7"/>
  <c r="J15" i="7"/>
  <c r="J7" i="7"/>
  <c r="J5" i="7"/>
  <c r="J19" i="7"/>
  <c r="J12" i="7"/>
  <c r="J25" i="7"/>
  <c r="L3" i="7"/>
  <c r="K3" i="7"/>
  <c r="P14" i="7"/>
  <c r="R3" i="7"/>
  <c r="Q3" i="7"/>
  <c r="P21" i="7"/>
  <c r="P17" i="7"/>
  <c r="P9" i="7"/>
  <c r="P6" i="7"/>
  <c r="P4" i="7"/>
  <c r="P3" i="7"/>
  <c r="P26" i="7"/>
  <c r="AB8" i="7"/>
  <c r="V10" i="7"/>
  <c r="AZ15" i="7"/>
  <c r="J17" i="7"/>
  <c r="P22" i="7"/>
  <c r="AH15" i="7"/>
  <c r="V4" i="7"/>
  <c r="V23" i="7"/>
  <c r="V9" i="7"/>
  <c r="V20" i="7"/>
  <c r="V12" i="7"/>
  <c r="X3" i="7"/>
  <c r="W3" i="7"/>
  <c r="V16" i="7"/>
  <c r="V6" i="7"/>
  <c r="V3" i="7"/>
  <c r="V27" i="7"/>
  <c r="AZ22" i="7"/>
  <c r="AZ7" i="7"/>
  <c r="AZ18" i="7"/>
  <c r="AZ10" i="7"/>
  <c r="BB3" i="7"/>
  <c r="BA3" i="7"/>
  <c r="AZ3" i="7"/>
  <c r="AZ14" i="7"/>
  <c r="P5" i="7"/>
  <c r="AZ5" i="7"/>
  <c r="P7" i="7"/>
  <c r="J9" i="7"/>
  <c r="AZ11" i="7"/>
  <c r="J13" i="7"/>
  <c r="AH16" i="7"/>
  <c r="P25" i="7"/>
  <c r="AD28" i="7"/>
  <c r="AC28" i="7"/>
  <c r="AB28" i="7"/>
  <c r="AB3" i="7"/>
  <c r="AD3" i="7"/>
  <c r="AB15" i="7"/>
  <c r="AB7" i="7"/>
  <c r="AB19" i="7"/>
  <c r="AC3" i="7"/>
  <c r="AB12" i="7"/>
  <c r="AH4" i="7"/>
  <c r="AI4" i="7"/>
  <c r="AJ4" i="7"/>
  <c r="V5" i="7"/>
  <c r="AH8" i="7"/>
  <c r="J11" i="7"/>
  <c r="AH12" i="7"/>
  <c r="J20" i="7"/>
  <c r="AH21" i="7"/>
  <c r="J23" i="7"/>
  <c r="V25" i="7"/>
  <c r="AT12" i="7"/>
  <c r="J4" i="7"/>
  <c r="P13" i="7"/>
  <c r="AO3" i="7"/>
  <c r="K4" i="7"/>
  <c r="BA4" i="7"/>
  <c r="Q5" i="7"/>
  <c r="AH5" i="7"/>
  <c r="AU5" i="7"/>
  <c r="K6" i="7"/>
  <c r="BA6" i="7"/>
  <c r="V7" i="7"/>
  <c r="AN7" i="7"/>
  <c r="W8" i="7"/>
  <c r="AO8" i="7"/>
  <c r="AB10" i="7"/>
  <c r="AT10" i="7"/>
  <c r="AC11" i="7"/>
  <c r="AU11" i="7"/>
  <c r="P12" i="7"/>
  <c r="AZ13" i="7"/>
  <c r="V15" i="7"/>
  <c r="AN15" i="7"/>
  <c r="AB18" i="7"/>
  <c r="AT18" i="7"/>
  <c r="P20" i="7"/>
  <c r="AZ21" i="7"/>
  <c r="J6" i="7"/>
  <c r="AP3" i="7"/>
  <c r="AB4" i="7"/>
  <c r="AN4" i="7"/>
  <c r="AI5" i="7"/>
  <c r="AB6" i="7"/>
  <c r="AN6" i="7"/>
  <c r="AB9" i="7"/>
  <c r="AT9" i="7"/>
  <c r="P11" i="7"/>
  <c r="AZ12" i="7"/>
  <c r="V14" i="7"/>
  <c r="AN14" i="7"/>
  <c r="AB17" i="7"/>
  <c r="AT17" i="7"/>
  <c r="P19" i="7"/>
  <c r="AZ20" i="7"/>
  <c r="V22" i="7"/>
  <c r="AN22" i="7"/>
  <c r="V21" i="7"/>
  <c r="AN21" i="7"/>
  <c r="AN9" i="7"/>
  <c r="AN3" i="7"/>
  <c r="AT7" i="7"/>
  <c r="AN12" i="7"/>
  <c r="AT15" i="7"/>
  <c r="AN20" i="7"/>
  <c r="AT3" i="7"/>
  <c r="AT4" i="7"/>
  <c r="AN5" i="7"/>
  <c r="AT6" i="7"/>
  <c r="P8" i="7"/>
  <c r="AZ9" i="7"/>
  <c r="V11" i="7"/>
  <c r="AN11" i="7"/>
  <c r="AB14" i="7"/>
  <c r="AT14" i="7"/>
  <c r="P16" i="7"/>
  <c r="AZ17" i="7"/>
  <c r="V19" i="7"/>
  <c r="AN19" i="7"/>
  <c r="AB22" i="7"/>
  <c r="AT22" i="7"/>
  <c r="AT5" i="7"/>
  <c r="AB13" i="7"/>
  <c r="AT13" i="7"/>
  <c r="P15" i="7"/>
  <c r="AZ16" i="7"/>
  <c r="V18" i="7"/>
  <c r="AN18" i="7"/>
  <c r="AB21" i="7"/>
  <c r="AT21" i="7"/>
  <c r="CL19" i="3" l="1"/>
  <c r="CL15" i="3"/>
  <c r="CL4" i="3"/>
  <c r="CL11" i="3"/>
  <c r="CL7" i="3"/>
  <c r="CL21" i="3"/>
  <c r="CL18" i="3"/>
  <c r="CL3" i="3"/>
  <c r="CL5" i="3"/>
  <c r="CL17" i="3"/>
  <c r="CL22" i="3"/>
  <c r="CL24" i="3"/>
  <c r="CL25" i="3"/>
  <c r="CL12" i="3"/>
  <c r="CL16" i="3"/>
  <c r="CL23" i="3"/>
  <c r="CL6" i="3"/>
  <c r="CL8" i="3"/>
  <c r="CL20" i="3"/>
  <c r="CL10" i="3"/>
  <c r="CL27" i="3"/>
  <c r="CL13" i="3"/>
  <c r="CL14" i="3"/>
  <c r="CL9" i="3"/>
  <c r="I5" i="3" l="1"/>
  <c r="K5" i="3" s="1"/>
  <c r="I2" i="3" l="1"/>
  <c r="E19" i="4" l="1"/>
  <c r="E18" i="4"/>
  <c r="E5" i="4"/>
  <c r="E15" i="4"/>
  <c r="E16" i="4"/>
  <c r="E17" i="4"/>
  <c r="E14" i="4"/>
  <c r="E1" i="4"/>
  <c r="E2" i="4"/>
  <c r="E3" i="4"/>
  <c r="E6" i="4"/>
  <c r="E7" i="4"/>
  <c r="E8" i="4"/>
  <c r="E9" i="4"/>
  <c r="E10" i="4"/>
  <c r="E11" i="4"/>
  <c r="E12" i="4"/>
  <c r="E13" i="4"/>
  <c r="E4" i="4"/>
  <c r="H6" i="3"/>
  <c r="I6" i="3" s="1"/>
  <c r="I7" i="3"/>
  <c r="I8" i="3"/>
  <c r="I9" i="3"/>
  <c r="I10" i="3"/>
  <c r="I11" i="3"/>
  <c r="I12" i="3"/>
  <c r="I13" i="3"/>
  <c r="I14" i="3"/>
  <c r="I15" i="3"/>
  <c r="I16" i="3"/>
  <c r="I17" i="3"/>
  <c r="I18" i="3"/>
  <c r="H4" i="3"/>
  <c r="I4" i="3" s="1"/>
  <c r="I3" i="3" l="1"/>
  <c r="J16" i="3" s="1"/>
  <c r="J18" i="3"/>
  <c r="J26" i="3"/>
  <c r="J12" i="3"/>
  <c r="J4" i="3"/>
  <c r="J20" i="3"/>
  <c r="J6" i="3"/>
  <c r="J14" i="3"/>
  <c r="J25" i="3" l="1"/>
  <c r="J27" i="3"/>
  <c r="J17" i="3"/>
  <c r="J8" i="3"/>
  <c r="J19" i="3"/>
  <c r="J24" i="3"/>
  <c r="J11" i="3"/>
  <c r="J21" i="3"/>
  <c r="J7" i="3"/>
  <c r="J13" i="3"/>
  <c r="J10" i="3"/>
  <c r="K3" i="3"/>
  <c r="J15" i="3"/>
  <c r="J23" i="3"/>
  <c r="J9" i="3"/>
  <c r="J22" i="3"/>
  <c r="J5" i="3"/>
  <c r="J3" i="3"/>
</calcChain>
</file>

<file path=xl/sharedStrings.xml><?xml version="1.0" encoding="utf-8"?>
<sst xmlns="http://schemas.openxmlformats.org/spreadsheetml/2006/main" count="540" uniqueCount="116">
  <si>
    <t>bath_name</t>
  </si>
  <si>
    <t>bath_volume</t>
  </si>
  <si>
    <t>bath_temp</t>
  </si>
  <si>
    <t>Rinse_1</t>
  </si>
  <si>
    <t>sub1</t>
  </si>
  <si>
    <t>name</t>
  </si>
  <si>
    <t>H2SO4</t>
  </si>
  <si>
    <t>conc</t>
  </si>
  <si>
    <t>density</t>
  </si>
  <si>
    <t>mol</t>
  </si>
  <si>
    <t>H2O2</t>
  </si>
  <si>
    <t>DIW</t>
  </si>
  <si>
    <t>KOH</t>
  </si>
  <si>
    <t>H3PO4</t>
  </si>
  <si>
    <t>KH2PO4</t>
  </si>
  <si>
    <t>IPA</t>
  </si>
  <si>
    <t>BDG</t>
  </si>
  <si>
    <t>DPnB</t>
  </si>
  <si>
    <t>Cu</t>
  </si>
  <si>
    <t>CuSO4</t>
  </si>
  <si>
    <t>Mo</t>
  </si>
  <si>
    <t>K2MoO4</t>
  </si>
  <si>
    <t>Add_1</t>
  </si>
  <si>
    <t>L</t>
  </si>
  <si>
    <t>kg</t>
  </si>
  <si>
    <t>mass_%</t>
  </si>
  <si>
    <t>g/l</t>
  </si>
  <si>
    <t>mol/l</t>
  </si>
  <si>
    <t>SnSO4</t>
  </si>
  <si>
    <t>Add_2</t>
  </si>
  <si>
    <t>substance</t>
  </si>
  <si>
    <t>percent</t>
  </si>
  <si>
    <t xml:space="preserve">y = 0,0109x + 0,9972
</t>
  </si>
  <si>
    <t xml:space="preserve">y = 0,0066x + 1
</t>
  </si>
  <si>
    <t>y = 0,0124x + 0,9826</t>
  </si>
  <si>
    <t>dosing</t>
  </si>
  <si>
    <t>bath_num</t>
  </si>
  <si>
    <t>E-Cu</t>
  </si>
  <si>
    <t>Rinse_2</t>
  </si>
  <si>
    <t>Rinse_3</t>
  </si>
  <si>
    <t>cascade</t>
  </si>
  <si>
    <t>E-Sn</t>
  </si>
  <si>
    <t>class_name</t>
  </si>
  <si>
    <t>transfer</t>
  </si>
  <si>
    <t>bath1</t>
  </si>
  <si>
    <t>bath2</t>
  </si>
  <si>
    <t>bath3</t>
  </si>
  <si>
    <t>bath4</t>
  </si>
  <si>
    <t>bath5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</si>
  <si>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</si>
  <si>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</si>
  <si>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</si>
  <si>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</si>
  <si>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</si>
  <si>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</si>
  <si>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</si>
  <si>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</si>
  <si>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</si>
  <si>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</si>
  <si>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</si>
  <si>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</si>
  <si>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</si>
  <si>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</si>
  <si>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</si>
  <si>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</si>
  <si>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</si>
  <si>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</si>
  <si>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</si>
  <si>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</si>
  <si>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</si>
  <si>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</si>
  <si>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</si>
  <si>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</si>
  <si>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cl_name</t>
  </si>
  <si>
    <t>first_filling</t>
  </si>
  <si>
    <t>bath6</t>
  </si>
  <si>
    <t>bath7</t>
  </si>
  <si>
    <t>bath8</t>
  </si>
  <si>
    <t>bath9</t>
  </si>
  <si>
    <t>Rinse_4</t>
  </si>
  <si>
    <t>Rinse_5</t>
  </si>
  <si>
    <t>Rinse_6</t>
  </si>
  <si>
    <t>Dryer</t>
  </si>
  <si>
    <t>Length, mm</t>
  </si>
  <si>
    <t>Width, mm</t>
  </si>
  <si>
    <t>Depth, mm</t>
  </si>
  <si>
    <t>bath10</t>
  </si>
  <si>
    <t>bath11</t>
  </si>
  <si>
    <t>bath12</t>
  </si>
  <si>
    <t>bath13</t>
  </si>
  <si>
    <t>bath14</t>
  </si>
  <si>
    <t>bath15</t>
  </si>
  <si>
    <t>bath16</t>
  </si>
  <si>
    <t>bath17</t>
  </si>
  <si>
    <t>bath18</t>
  </si>
  <si>
    <t>bath19</t>
  </si>
  <si>
    <t>bath20</t>
  </si>
  <si>
    <t>bath21</t>
  </si>
  <si>
    <t>Activation</t>
  </si>
  <si>
    <t>Rinse_7</t>
  </si>
  <si>
    <t>HMI_1</t>
  </si>
  <si>
    <t>Rinse_8</t>
  </si>
  <si>
    <t>Rinse_9</t>
  </si>
  <si>
    <t>Rinse_10</t>
  </si>
  <si>
    <t>Cu_etch</t>
  </si>
  <si>
    <t>Rinse_11</t>
  </si>
  <si>
    <t>Rinse_12</t>
  </si>
  <si>
    <t>Rinse_13</t>
  </si>
  <si>
    <t>Mo_etch</t>
  </si>
  <si>
    <t>Rinse_14</t>
  </si>
  <si>
    <t>bath22</t>
  </si>
  <si>
    <t>bath23</t>
  </si>
  <si>
    <t>bath24</t>
  </si>
  <si>
    <t>End</t>
  </si>
  <si>
    <t>HMI_2</t>
  </si>
  <si>
    <t>Rinse_15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</si>
</sst>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0000"/>
    <numFmt numFmtId="166" formatCode="0.000"/>
    <numFmt numFmtId="167" formatCode="0.0"/>
    <numFmt numFmtId="170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Border="1"/>
    <xf numFmtId="164" fontId="0" fillId="0" borderId="0" xfId="1" applyNumberFormat="1" applyFont="1"/>
    <xf numFmtId="165" fontId="0" fillId="0" borderId="0" xfId="0" applyNumberFormat="1" applyBorder="1"/>
    <xf numFmtId="166" fontId="0" fillId="0" borderId="0" xfId="0" applyNumberFormat="1"/>
    <xf numFmtId="167" fontId="0" fillId="0" borderId="0" xfId="0" applyNumberFormat="1"/>
    <xf numFmtId="2" fontId="0" fillId="0" borderId="0" xfId="0" applyNumberFormat="1" applyBorder="1"/>
    <xf numFmtId="0" fontId="0" fillId="0" borderId="0" xfId="0" applyAlignment="1">
      <alignment wrapText="1"/>
    </xf>
    <xf numFmtId="166" fontId="0" fillId="2" borderId="0" xfId="0" applyNumberFormat="1" applyFill="1"/>
    <xf numFmtId="0" fontId="0" fillId="0" borderId="5" xfId="0" applyBorder="1"/>
    <xf numFmtId="167" fontId="0" fillId="0" borderId="0" xfId="0" applyNumberFormat="1" applyBorder="1"/>
    <xf numFmtId="164" fontId="0" fillId="0" borderId="0" xfId="1" applyNumberFormat="1" applyFont="1" applyBorder="1"/>
    <xf numFmtId="2" fontId="0" fillId="0" borderId="6" xfId="0" applyNumberFormat="1" applyBorder="1"/>
    <xf numFmtId="165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167" fontId="0" fillId="0" borderId="3" xfId="0" applyNumberFormat="1" applyBorder="1"/>
    <xf numFmtId="164" fontId="0" fillId="0" borderId="3" xfId="1" applyNumberFormat="1" applyFont="1" applyBorder="1"/>
    <xf numFmtId="2" fontId="0" fillId="0" borderId="3" xfId="0" applyNumberFormat="1" applyBorder="1"/>
    <xf numFmtId="2" fontId="0" fillId="0" borderId="4" xfId="0" applyNumberForma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/>
    <xf numFmtId="0" fontId="2" fillId="0" borderId="10" xfId="0" applyNumberFormat="1" applyFont="1" applyBorder="1" applyAlignment="1">
      <alignment horizontal="center"/>
    </xf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7" fontId="0" fillId="0" borderId="6" xfId="0" applyNumberFormat="1" applyBorder="1"/>
    <xf numFmtId="0" fontId="2" fillId="0" borderId="10" xfId="0" applyFont="1" applyBorder="1" applyAlignment="1"/>
    <xf numFmtId="0" fontId="2" fillId="0" borderId="15" xfId="0" applyFont="1" applyBorder="1" applyAlignment="1"/>
    <xf numFmtId="0" fontId="2" fillId="0" borderId="11" xfId="0" applyFont="1" applyBorder="1" applyAlignment="1"/>
    <xf numFmtId="0" fontId="2" fillId="0" borderId="14" xfId="0" applyFont="1" applyBorder="1" applyAlignment="1">
      <alignment horizontal="center"/>
    </xf>
    <xf numFmtId="0" fontId="2" fillId="0" borderId="0" xfId="0" applyFont="1"/>
    <xf numFmtId="17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Лист2!$A$13:$A$17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xVal>
          <c:yVal>
            <c:numRef>
              <c:f>Лист2!$B$13:$B$17</c:f>
              <c:numCache>
                <c:formatCode>0.000</c:formatCode>
                <c:ptCount val="5"/>
                <c:pt idx="0">
                  <c:v>1.107</c:v>
                </c:pt>
                <c:pt idx="1">
                  <c:v>1.1304000000000001</c:v>
                </c:pt>
                <c:pt idx="2">
                  <c:v>1.1545000000000001</c:v>
                </c:pt>
                <c:pt idx="3">
                  <c:v>1.1796</c:v>
                </c:pt>
                <c:pt idx="4">
                  <c:v>1.2059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8-411A-9533-207E72EF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36104"/>
        <c:axId val="335738728"/>
      </c:scatterChart>
      <c:valAx>
        <c:axId val="3357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38728"/>
        <c:crosses val="autoZero"/>
        <c:crossBetween val="midCat"/>
      </c:valAx>
      <c:valAx>
        <c:axId val="3357387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82550</xdr:rowOff>
    </xdr:from>
    <xdr:to>
      <xdr:col>10</xdr:col>
      <xdr:colOff>412750</xdr:colOff>
      <xdr:row>14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85" zoomScaleNormal="85" workbookViewId="0">
      <selection activeCell="H17" sqref="H17"/>
    </sheetView>
  </sheetViews>
  <sheetFormatPr defaultRowHeight="14.5" x14ac:dyDescent="0.35"/>
  <cols>
    <col min="9" max="9" width="13.54296875" customWidth="1"/>
  </cols>
  <sheetData>
    <row r="1" spans="1:9" x14ac:dyDescent="0.35">
      <c r="A1" t="s">
        <v>73</v>
      </c>
      <c r="B1" t="s">
        <v>5</v>
      </c>
      <c r="C1" t="s">
        <v>7</v>
      </c>
      <c r="D1" t="s">
        <v>8</v>
      </c>
      <c r="E1" t="s">
        <v>9</v>
      </c>
    </row>
    <row r="2" spans="1:9" x14ac:dyDescent="0.35">
      <c r="A2" t="s">
        <v>4</v>
      </c>
      <c r="B2" t="s">
        <v>11</v>
      </c>
      <c r="C2">
        <v>1</v>
      </c>
      <c r="D2">
        <v>1</v>
      </c>
      <c r="E2">
        <v>18.02</v>
      </c>
      <c r="H2">
        <v>2.5033590932228744</v>
      </c>
      <c r="I2" s="44">
        <f>H2/SUM($H$2:$H$26)</f>
        <v>0.99998365950950119</v>
      </c>
    </row>
    <row r="3" spans="1:9" x14ac:dyDescent="0.35">
      <c r="A3" t="s">
        <v>49</v>
      </c>
      <c r="B3" t="s">
        <v>6</v>
      </c>
      <c r="C3">
        <v>0.94</v>
      </c>
      <c r="D3">
        <v>1.83</v>
      </c>
      <c r="E3">
        <v>98.08</v>
      </c>
      <c r="H3">
        <v>1.0916923980551384E-12</v>
      </c>
      <c r="I3" s="44">
        <f t="shared" ref="I3:I26" si="0">H3/SUM($H$2:$H$26)</f>
        <v>4.3608388513708464E-13</v>
      </c>
    </row>
    <row r="4" spans="1:9" x14ac:dyDescent="0.35">
      <c r="A4" t="s">
        <v>50</v>
      </c>
      <c r="B4" t="s">
        <v>19</v>
      </c>
      <c r="C4">
        <v>1</v>
      </c>
      <c r="D4">
        <v>1</v>
      </c>
      <c r="E4">
        <v>159.6086</v>
      </c>
      <c r="H4">
        <v>7.9502517020339027E-14</v>
      </c>
      <c r="I4" s="44">
        <f t="shared" si="0"/>
        <v>3.1757816178047223E-14</v>
      </c>
    </row>
    <row r="5" spans="1:9" x14ac:dyDescent="0.35">
      <c r="A5" t="s">
        <v>51</v>
      </c>
      <c r="B5" t="s">
        <v>22</v>
      </c>
      <c r="C5">
        <v>1</v>
      </c>
      <c r="D5">
        <v>1</v>
      </c>
      <c r="H5">
        <v>9.5847808211392344E-15</v>
      </c>
      <c r="I5" s="44">
        <f t="shared" si="0"/>
        <v>3.8287052892519136E-15</v>
      </c>
    </row>
    <row r="6" spans="1:9" x14ac:dyDescent="0.35">
      <c r="A6" t="s">
        <v>52</v>
      </c>
      <c r="B6" t="s">
        <v>28</v>
      </c>
      <c r="C6">
        <v>1</v>
      </c>
      <c r="D6">
        <v>1</v>
      </c>
      <c r="E6">
        <v>214.77</v>
      </c>
      <c r="H6">
        <v>2.4332788393062895E-14</v>
      </c>
      <c r="I6" s="44">
        <f t="shared" si="0"/>
        <v>9.7198962982331645E-15</v>
      </c>
    </row>
    <row r="7" spans="1:9" x14ac:dyDescent="0.35">
      <c r="A7" t="s">
        <v>53</v>
      </c>
      <c r="B7" t="s">
        <v>29</v>
      </c>
      <c r="C7">
        <v>1</v>
      </c>
      <c r="D7">
        <v>1</v>
      </c>
      <c r="H7">
        <v>1.2166394196531447E-14</v>
      </c>
      <c r="I7" s="44">
        <f t="shared" si="0"/>
        <v>4.8599481491165822E-15</v>
      </c>
    </row>
    <row r="8" spans="1:9" x14ac:dyDescent="0.35">
      <c r="A8" t="s">
        <v>54</v>
      </c>
      <c r="B8" t="s">
        <v>12</v>
      </c>
      <c r="C8">
        <v>0.45</v>
      </c>
      <c r="D8">
        <v>1.45</v>
      </c>
      <c r="E8">
        <v>56.12</v>
      </c>
      <c r="H8">
        <v>2.2458792718275313E-14</v>
      </c>
      <c r="I8" s="44">
        <f t="shared" si="0"/>
        <v>8.9713160973933069E-15</v>
      </c>
    </row>
    <row r="9" spans="1:9" x14ac:dyDescent="0.35">
      <c r="A9" t="s">
        <v>55</v>
      </c>
      <c r="B9" s="1" t="s">
        <v>15</v>
      </c>
      <c r="C9" s="1">
        <v>1</v>
      </c>
      <c r="D9" s="1">
        <v>0.78600000000000003</v>
      </c>
      <c r="E9" s="1">
        <v>60.1</v>
      </c>
      <c r="H9">
        <v>3.3817262598782392E-14</v>
      </c>
      <c r="I9" s="44">
        <f t="shared" si="0"/>
        <v>1.3508533434006023E-14</v>
      </c>
    </row>
    <row r="10" spans="1:9" x14ac:dyDescent="0.35">
      <c r="A10" t="s">
        <v>56</v>
      </c>
      <c r="B10" t="s">
        <v>16</v>
      </c>
      <c r="C10">
        <v>1</v>
      </c>
      <c r="D10">
        <v>0.95</v>
      </c>
      <c r="E10">
        <v>162.22999999999999</v>
      </c>
      <c r="H10">
        <v>0</v>
      </c>
      <c r="I10" s="44">
        <f t="shared" si="0"/>
        <v>0</v>
      </c>
    </row>
    <row r="11" spans="1:9" x14ac:dyDescent="0.35">
      <c r="A11" t="s">
        <v>57</v>
      </c>
      <c r="B11" s="1" t="s">
        <v>17</v>
      </c>
      <c r="C11" s="1">
        <v>1</v>
      </c>
      <c r="D11" s="1">
        <v>0.95</v>
      </c>
      <c r="E11" s="1">
        <v>190.3</v>
      </c>
      <c r="H11">
        <v>0</v>
      </c>
      <c r="I11" s="44">
        <f t="shared" si="0"/>
        <v>0</v>
      </c>
    </row>
    <row r="12" spans="1:9" x14ac:dyDescent="0.35">
      <c r="A12" t="s">
        <v>58</v>
      </c>
      <c r="B12" t="s">
        <v>13</v>
      </c>
      <c r="C12">
        <v>0.87</v>
      </c>
      <c r="D12">
        <v>1.71</v>
      </c>
      <c r="E12">
        <v>98</v>
      </c>
      <c r="H12">
        <v>2.7348931031232414E-12</v>
      </c>
      <c r="I12" s="44">
        <f t="shared" si="0"/>
        <v>1.0924714800334842E-12</v>
      </c>
    </row>
    <row r="13" spans="1:9" x14ac:dyDescent="0.35">
      <c r="A13" t="s">
        <v>59</v>
      </c>
      <c r="B13" t="s">
        <v>10</v>
      </c>
      <c r="C13">
        <v>0.3</v>
      </c>
      <c r="D13">
        <v>1.1100000000000001</v>
      </c>
      <c r="E13">
        <v>34.020000000000003</v>
      </c>
      <c r="H13">
        <v>2.1208807719117191E-5</v>
      </c>
      <c r="I13" s="44">
        <f t="shared" si="0"/>
        <v>8.4720011660380569E-6</v>
      </c>
    </row>
    <row r="14" spans="1:9" x14ac:dyDescent="0.35">
      <c r="A14" t="s">
        <v>60</v>
      </c>
      <c r="B14" t="s">
        <v>18</v>
      </c>
      <c r="C14">
        <v>1</v>
      </c>
      <c r="E14">
        <v>63.545999999999999</v>
      </c>
      <c r="H14">
        <v>0</v>
      </c>
      <c r="I14" s="44">
        <f t="shared" si="0"/>
        <v>0</v>
      </c>
    </row>
    <row r="15" spans="1:9" x14ac:dyDescent="0.35">
      <c r="A15" t="s">
        <v>61</v>
      </c>
      <c r="B15" t="s">
        <v>20</v>
      </c>
      <c r="C15">
        <v>1</v>
      </c>
      <c r="E15">
        <v>95.96</v>
      </c>
      <c r="H15">
        <v>0</v>
      </c>
      <c r="I15" s="44">
        <f t="shared" si="0"/>
        <v>0</v>
      </c>
    </row>
    <row r="16" spans="1:9" x14ac:dyDescent="0.35">
      <c r="A16" t="s">
        <v>62</v>
      </c>
      <c r="B16" t="s">
        <v>21</v>
      </c>
      <c r="C16">
        <v>1</v>
      </c>
      <c r="E16">
        <v>238.1542</v>
      </c>
      <c r="H16">
        <v>0</v>
      </c>
      <c r="I16" s="44">
        <f t="shared" si="0"/>
        <v>0</v>
      </c>
    </row>
    <row r="17" spans="1:9" x14ac:dyDescent="0.35">
      <c r="A17" t="s">
        <v>63</v>
      </c>
      <c r="B17" t="s">
        <v>14</v>
      </c>
      <c r="C17">
        <v>1</v>
      </c>
      <c r="D17">
        <v>1</v>
      </c>
      <c r="E17">
        <v>136.1</v>
      </c>
      <c r="H17">
        <v>1.9697972187685168E-5</v>
      </c>
      <c r="I17" s="44">
        <f t="shared" si="0"/>
        <v>7.8684877317375351E-6</v>
      </c>
    </row>
    <row r="18" spans="1:9" x14ac:dyDescent="0.35">
      <c r="A18" t="s">
        <v>64</v>
      </c>
      <c r="H18">
        <v>0</v>
      </c>
      <c r="I18" s="44">
        <f t="shared" si="0"/>
        <v>0</v>
      </c>
    </row>
    <row r="19" spans="1:9" x14ac:dyDescent="0.35">
      <c r="A19" t="s">
        <v>65</v>
      </c>
      <c r="H19">
        <v>0</v>
      </c>
      <c r="I19" s="44">
        <f t="shared" si="0"/>
        <v>0</v>
      </c>
    </row>
    <row r="20" spans="1:9" x14ac:dyDescent="0.35">
      <c r="A20" t="s">
        <v>66</v>
      </c>
      <c r="H20">
        <v>0</v>
      </c>
      <c r="I20" s="44">
        <f t="shared" si="0"/>
        <v>0</v>
      </c>
    </row>
    <row r="21" spans="1:9" x14ac:dyDescent="0.35">
      <c r="A21" t="s">
        <v>67</v>
      </c>
      <c r="H21">
        <v>0</v>
      </c>
      <c r="I21" s="44">
        <f t="shared" si="0"/>
        <v>0</v>
      </c>
    </row>
    <row r="22" spans="1:9" x14ac:dyDescent="0.35">
      <c r="A22" t="s">
        <v>68</v>
      </c>
      <c r="H22">
        <v>0</v>
      </c>
      <c r="I22" s="44">
        <f t="shared" si="0"/>
        <v>0</v>
      </c>
    </row>
    <row r="23" spans="1:9" x14ac:dyDescent="0.35">
      <c r="A23" t="s">
        <v>69</v>
      </c>
      <c r="H23">
        <v>0</v>
      </c>
      <c r="I23" s="44">
        <f t="shared" si="0"/>
        <v>0</v>
      </c>
    </row>
    <row r="24" spans="1:9" x14ac:dyDescent="0.35">
      <c r="A24" t="s">
        <v>70</v>
      </c>
      <c r="H24">
        <v>0</v>
      </c>
      <c r="I24" s="44">
        <f t="shared" si="0"/>
        <v>0</v>
      </c>
    </row>
    <row r="25" spans="1:9" x14ac:dyDescent="0.35">
      <c r="A25" t="s">
        <v>71</v>
      </c>
      <c r="H25">
        <v>0</v>
      </c>
      <c r="I25" s="44">
        <f t="shared" si="0"/>
        <v>0</v>
      </c>
    </row>
    <row r="26" spans="1:9" x14ac:dyDescent="0.35">
      <c r="A26" t="s">
        <v>72</v>
      </c>
      <c r="H26">
        <v>0</v>
      </c>
      <c r="I26" s="4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16" sqref="X16"/>
    </sheetView>
  </sheetViews>
  <sheetFormatPr defaultRowHeight="14.5" x14ac:dyDescent="0.35"/>
  <cols>
    <col min="1" max="1" width="12" customWidth="1"/>
    <col min="2" max="2" width="9.81640625" bestFit="1" customWidth="1"/>
  </cols>
  <sheetData>
    <row r="1" spans="1:25" x14ac:dyDescent="0.35">
      <c r="A1" t="s">
        <v>36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42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75</v>
      </c>
      <c r="H2" t="s">
        <v>76</v>
      </c>
      <c r="I2" t="s">
        <v>77</v>
      </c>
      <c r="J2" t="s">
        <v>78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110</v>
      </c>
      <c r="X2" t="s">
        <v>111</v>
      </c>
      <c r="Y2" t="s">
        <v>112</v>
      </c>
    </row>
    <row r="3" spans="1:25" x14ac:dyDescent="0.35">
      <c r="A3" t="s">
        <v>0</v>
      </c>
      <c r="B3" t="s">
        <v>98</v>
      </c>
      <c r="C3" t="s">
        <v>3</v>
      </c>
      <c r="D3" t="s">
        <v>38</v>
      </c>
      <c r="E3" t="s">
        <v>37</v>
      </c>
      <c r="F3" t="s">
        <v>39</v>
      </c>
      <c r="G3" t="s">
        <v>79</v>
      </c>
      <c r="H3" t="s">
        <v>80</v>
      </c>
      <c r="I3" t="s">
        <v>41</v>
      </c>
      <c r="J3" t="s">
        <v>81</v>
      </c>
      <c r="K3" t="s">
        <v>99</v>
      </c>
      <c r="L3" t="s">
        <v>101</v>
      </c>
      <c r="M3" t="s">
        <v>100</v>
      </c>
      <c r="N3" t="s">
        <v>102</v>
      </c>
      <c r="O3" t="s">
        <v>114</v>
      </c>
      <c r="P3" t="s">
        <v>103</v>
      </c>
      <c r="Q3" t="s">
        <v>105</v>
      </c>
      <c r="R3" t="s">
        <v>104</v>
      </c>
      <c r="S3" t="s">
        <v>106</v>
      </c>
      <c r="T3" t="s">
        <v>107</v>
      </c>
      <c r="U3" t="s">
        <v>108</v>
      </c>
      <c r="V3" t="s">
        <v>109</v>
      </c>
      <c r="W3" t="s">
        <v>115</v>
      </c>
      <c r="X3" t="s">
        <v>82</v>
      </c>
      <c r="Y3" t="s">
        <v>113</v>
      </c>
    </row>
    <row r="4" spans="1:25" x14ac:dyDescent="0.35">
      <c r="A4" t="s">
        <v>1</v>
      </c>
      <c r="B4">
        <f>B8*B9*B10/1000000</f>
        <v>113.75</v>
      </c>
      <c r="C4">
        <f t="shared" ref="C4:D4" si="0">C8*C9*C10/1000000</f>
        <v>56.875</v>
      </c>
      <c r="D4">
        <f t="shared" si="0"/>
        <v>56.875</v>
      </c>
      <c r="E4">
        <f>E8*E9*E10/1000000</f>
        <v>113.75</v>
      </c>
      <c r="F4">
        <f>F8*F9*F10/1000000</f>
        <v>56.875</v>
      </c>
      <c r="G4">
        <f t="shared" ref="G4:M4" si="1">G8*G9*G10/1000000</f>
        <v>56.875</v>
      </c>
      <c r="H4">
        <f t="shared" si="1"/>
        <v>56.875</v>
      </c>
      <c r="I4">
        <f t="shared" si="1"/>
        <v>113.75</v>
      </c>
      <c r="J4">
        <f t="shared" si="1"/>
        <v>56.875</v>
      </c>
      <c r="K4">
        <f t="shared" si="1"/>
        <v>56.875</v>
      </c>
      <c r="L4">
        <f t="shared" si="1"/>
        <v>56.875</v>
      </c>
      <c r="M4">
        <f>M8*M9*M10/1000000</f>
        <v>113.75</v>
      </c>
      <c r="N4">
        <v>1</v>
      </c>
      <c r="O4">
        <f>O8*O9*O10/1000000</f>
        <v>113.75</v>
      </c>
      <c r="P4">
        <f t="shared" ref="P4:Q4" si="2">P8*P9*P10/1000000</f>
        <v>56.875</v>
      </c>
      <c r="Q4">
        <f t="shared" si="2"/>
        <v>56.875</v>
      </c>
      <c r="R4">
        <f>R8*R9*R10/1000000</f>
        <v>113.75</v>
      </c>
      <c r="S4">
        <f t="shared" ref="S4:T4" si="3">S8*S9*S10/1000000</f>
        <v>56.875</v>
      </c>
      <c r="T4">
        <f t="shared" si="3"/>
        <v>56.875</v>
      </c>
      <c r="U4">
        <f>U8*U9*U10/1000000</f>
        <v>113.75</v>
      </c>
      <c r="V4">
        <f t="shared" ref="V4:W4" si="4">V8*V9*V10/1000000</f>
        <v>56.875</v>
      </c>
      <c r="W4">
        <f t="shared" si="4"/>
        <v>56.875</v>
      </c>
      <c r="X4">
        <v>1</v>
      </c>
      <c r="Y4">
        <v>1</v>
      </c>
    </row>
    <row r="5" spans="1:25" x14ac:dyDescent="0.35">
      <c r="A5" t="s">
        <v>2</v>
      </c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25</v>
      </c>
      <c r="W5">
        <v>25</v>
      </c>
      <c r="X5">
        <v>25</v>
      </c>
    </row>
    <row r="6" spans="1:25" x14ac:dyDescent="0.35">
      <c r="A6" t="s">
        <v>43</v>
      </c>
      <c r="B6">
        <v>2.5000000000000001E-2</v>
      </c>
      <c r="C6">
        <v>2.5000000000000001E-2</v>
      </c>
      <c r="D6">
        <v>2.5000000000000001E-2</v>
      </c>
      <c r="E6">
        <v>2.5000000000000001E-2</v>
      </c>
      <c r="F6">
        <v>2.5000000000000001E-2</v>
      </c>
      <c r="G6">
        <v>2.5000000000000001E-2</v>
      </c>
      <c r="H6">
        <v>2.5000000000000001E-2</v>
      </c>
      <c r="I6">
        <v>2.5000000000000001E-2</v>
      </c>
      <c r="J6">
        <v>2.5000000000000001E-2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2.5000000000000001E-2</v>
      </c>
      <c r="S6">
        <v>2.5000000000000001E-2</v>
      </c>
      <c r="T6">
        <v>2.5000000000000001E-2</v>
      </c>
      <c r="U6">
        <v>2.5000000000000001E-2</v>
      </c>
      <c r="V6">
        <v>2.5000000000000001E-2</v>
      </c>
      <c r="W6">
        <v>2.5000000000000001E-2</v>
      </c>
      <c r="X6">
        <v>0</v>
      </c>
    </row>
    <row r="7" spans="1:25" x14ac:dyDescent="0.35">
      <c r="A7" t="s">
        <v>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35">
      <c r="A8" t="s">
        <v>83</v>
      </c>
      <c r="B8">
        <v>700</v>
      </c>
      <c r="C8">
        <v>700</v>
      </c>
      <c r="D8">
        <v>700</v>
      </c>
      <c r="E8">
        <v>700</v>
      </c>
      <c r="F8">
        <v>700</v>
      </c>
      <c r="G8">
        <v>700</v>
      </c>
      <c r="H8">
        <v>700</v>
      </c>
      <c r="I8">
        <v>700</v>
      </c>
      <c r="J8">
        <v>700</v>
      </c>
      <c r="K8">
        <v>700</v>
      </c>
      <c r="L8">
        <v>700</v>
      </c>
      <c r="M8">
        <v>700</v>
      </c>
      <c r="N8">
        <v>700</v>
      </c>
      <c r="O8">
        <v>700</v>
      </c>
      <c r="P8">
        <v>700</v>
      </c>
      <c r="Q8">
        <v>700</v>
      </c>
      <c r="R8">
        <v>700</v>
      </c>
      <c r="S8">
        <v>700</v>
      </c>
      <c r="T8">
        <v>700</v>
      </c>
      <c r="U8">
        <v>700</v>
      </c>
      <c r="V8">
        <v>700</v>
      </c>
      <c r="W8">
        <v>700</v>
      </c>
      <c r="X8">
        <v>700</v>
      </c>
    </row>
    <row r="9" spans="1:25" x14ac:dyDescent="0.35">
      <c r="A9" t="s">
        <v>84</v>
      </c>
      <c r="B9">
        <v>250</v>
      </c>
      <c r="C9">
        <v>125</v>
      </c>
      <c r="D9">
        <v>125</v>
      </c>
      <c r="E9">
        <v>250</v>
      </c>
      <c r="F9">
        <v>125</v>
      </c>
      <c r="G9">
        <v>125</v>
      </c>
      <c r="H9">
        <v>125</v>
      </c>
      <c r="I9">
        <v>250</v>
      </c>
      <c r="J9">
        <v>125</v>
      </c>
      <c r="K9">
        <v>125</v>
      </c>
      <c r="L9">
        <v>125</v>
      </c>
      <c r="M9">
        <v>250</v>
      </c>
      <c r="N9">
        <v>250</v>
      </c>
      <c r="O9">
        <v>250</v>
      </c>
      <c r="P9">
        <v>125</v>
      </c>
      <c r="Q9">
        <v>125</v>
      </c>
      <c r="R9">
        <v>250</v>
      </c>
      <c r="S9">
        <v>125</v>
      </c>
      <c r="T9">
        <v>125</v>
      </c>
      <c r="U9">
        <v>250</v>
      </c>
      <c r="V9">
        <v>125</v>
      </c>
      <c r="W9">
        <v>125</v>
      </c>
      <c r="X9">
        <v>250</v>
      </c>
    </row>
    <row r="10" spans="1:25" x14ac:dyDescent="0.35">
      <c r="A10" t="s">
        <v>85</v>
      </c>
      <c r="B10">
        <v>650</v>
      </c>
      <c r="C10">
        <v>650</v>
      </c>
      <c r="D10">
        <v>650</v>
      </c>
      <c r="E10">
        <v>650</v>
      </c>
      <c r="F10">
        <v>650</v>
      </c>
      <c r="G10">
        <v>650</v>
      </c>
      <c r="H10">
        <v>650</v>
      </c>
      <c r="I10">
        <v>650</v>
      </c>
      <c r="J10">
        <v>650</v>
      </c>
      <c r="K10">
        <v>650</v>
      </c>
      <c r="L10">
        <v>650</v>
      </c>
      <c r="M10">
        <v>650</v>
      </c>
      <c r="N10">
        <v>650</v>
      </c>
      <c r="O10">
        <v>650</v>
      </c>
      <c r="P10">
        <v>650</v>
      </c>
      <c r="Q10">
        <v>650</v>
      </c>
      <c r="R10">
        <v>650</v>
      </c>
      <c r="S10">
        <v>650</v>
      </c>
      <c r="T10">
        <v>650</v>
      </c>
      <c r="U10">
        <v>650</v>
      </c>
      <c r="V10">
        <v>650</v>
      </c>
      <c r="W10">
        <v>650</v>
      </c>
      <c r="X10">
        <v>650</v>
      </c>
    </row>
  </sheetData>
  <conditionalFormatting sqref="B3:Y3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zoomScale="85" zoomScaleNormal="85" workbookViewId="0">
      <pane xSplit="3" ySplit="2" topLeftCell="CV6" activePane="bottomRight" state="frozen"/>
      <selection pane="topRight" activeCell="D1" sqref="D1"/>
      <selection pane="bottomLeft" activeCell="A3" sqref="A3"/>
      <selection pane="bottomRight" activeCell="CX18" sqref="CX14:DA18"/>
    </sheetView>
  </sheetViews>
  <sheetFormatPr defaultRowHeight="14.5" x14ac:dyDescent="0.35"/>
  <cols>
    <col min="1" max="1" width="12.54296875" bestFit="1" customWidth="1"/>
    <col min="2" max="2" width="12.54296875" customWidth="1"/>
    <col min="7" max="842" width="8" customWidth="1"/>
  </cols>
  <sheetData>
    <row r="1" spans="1:126" x14ac:dyDescent="0.35">
      <c r="A1" s="18"/>
      <c r="B1" s="28"/>
      <c r="C1" s="35" t="s">
        <v>30</v>
      </c>
      <c r="D1" s="35"/>
      <c r="E1" s="35"/>
      <c r="F1" s="37"/>
      <c r="G1" s="39">
        <v>1</v>
      </c>
      <c r="H1" s="43">
        <f>SUM(H3:H27)</f>
        <v>112.22199999999999</v>
      </c>
      <c r="I1" s="40">
        <f>INDEX(Bathes!$B$4:$Y$4,1,MATCH(G1,Bathes!$B$1:$Y$1,0))</f>
        <v>113.75</v>
      </c>
      <c r="J1" s="40" t="str">
        <f>INDEX(Bathes!$B$3:$Y$3,1,MATCH(G1,Bathes!$B$1:$Y$1,0))</f>
        <v>Activation</v>
      </c>
      <c r="K1" s="41"/>
      <c r="L1" s="39">
        <v>2</v>
      </c>
      <c r="M1" s="32">
        <f>SUM(M3:M27)</f>
        <v>56.875</v>
      </c>
      <c r="N1" s="40">
        <f>INDEX(Bathes!$B$4:$Y$4,1,MATCH(L1,Bathes!$B$1:$Y$1,0))</f>
        <v>56.875</v>
      </c>
      <c r="O1" s="40" t="str">
        <f>INDEX(Bathes!$B$3:$Y$3,1,MATCH(L1,Bathes!$B$1:$Y$1,0))</f>
        <v>Rinse_1</v>
      </c>
      <c r="P1" s="41"/>
      <c r="Q1" s="39">
        <v>3</v>
      </c>
      <c r="R1" s="32">
        <f>SUM(R3:R27)</f>
        <v>56.875</v>
      </c>
      <c r="S1" s="40">
        <f>INDEX(Bathes!$B$4:$Y$4,1,MATCH(Q1,Bathes!$B$1:$Y$1,0))</f>
        <v>56.875</v>
      </c>
      <c r="T1" s="40" t="str">
        <f>INDEX(Bathes!$B$3:$Y$3,1,MATCH(Q1,Bathes!$B$1:$Y$1,0))</f>
        <v>Rinse_2</v>
      </c>
      <c r="U1" s="41"/>
      <c r="V1" s="39">
        <v>4</v>
      </c>
      <c r="W1" s="32">
        <f>SUM(W3:W27)</f>
        <v>113.22199999999999</v>
      </c>
      <c r="X1" s="40">
        <f>INDEX(Bathes!$B$4:$Y$4,1,MATCH(V1,Bathes!$B$1:$Y$1,0))</f>
        <v>113.75</v>
      </c>
      <c r="Y1" s="40" t="str">
        <f>INDEX(Bathes!$B$3:$Y$3,1,MATCH(V1,Bathes!$B$1:$Y$1,0))</f>
        <v>E-Cu</v>
      </c>
      <c r="Z1" s="41"/>
      <c r="AA1" s="39">
        <v>5</v>
      </c>
      <c r="AB1" s="32">
        <f>SUM(AB3:AB27)</f>
        <v>56.875</v>
      </c>
      <c r="AC1" s="40">
        <f>INDEX(Bathes!$B$4:$Y$4,1,MATCH(AA1,Bathes!$B$1:$Y$1,0))</f>
        <v>56.875</v>
      </c>
      <c r="AD1" s="40" t="str">
        <f>INDEX(Bathes!$B$3:$Y$3,1,MATCH(AA1,Bathes!$B$1:$Y$1,0))</f>
        <v>Rinse_3</v>
      </c>
      <c r="AE1" s="41"/>
      <c r="AF1" s="39">
        <v>6</v>
      </c>
      <c r="AG1" s="32">
        <f>SUM(AG3:AG27)</f>
        <v>56.875</v>
      </c>
      <c r="AH1" s="40">
        <f>INDEX(Bathes!$B$4:$Y$4,1,MATCH(AF1,Bathes!$B$1:$Y$1,0))</f>
        <v>56.875</v>
      </c>
      <c r="AI1" s="40" t="str">
        <f>INDEX(Bathes!$B$3:$Y$3,1,MATCH(AF1,Bathes!$B$1:$Y$1,0))</f>
        <v>Rinse_4</v>
      </c>
      <c r="AJ1" s="41"/>
      <c r="AK1" s="39">
        <v>7</v>
      </c>
      <c r="AL1" s="32">
        <f>SUM(AL3:AL27)</f>
        <v>56.875</v>
      </c>
      <c r="AM1" s="40">
        <f>INDEX(Bathes!$B$4:$Y$4,1,MATCH(AK1,Bathes!$B$1:$Y$1,0))</f>
        <v>56.875</v>
      </c>
      <c r="AN1" s="40" t="str">
        <f>INDEX(Bathes!$B$3:$Y$3,1,MATCH(AK1,Bathes!$B$1:$Y$1,0))</f>
        <v>Rinse_5</v>
      </c>
      <c r="AO1" s="41"/>
      <c r="AP1" s="39">
        <v>8</v>
      </c>
      <c r="AQ1" s="32">
        <f>SUM(AQ3:AQ27)</f>
        <v>107.5</v>
      </c>
      <c r="AR1" s="40">
        <f>INDEX(Bathes!$B$4:$Y$4,1,MATCH(AP1,Bathes!$B$1:$Y$1,0))</f>
        <v>113.75</v>
      </c>
      <c r="AS1" s="40" t="str">
        <f>INDEX(Bathes!$B$3:$Y$3,1,MATCH(AP1,Bathes!$B$1:$Y$1,0))</f>
        <v>E-Sn</v>
      </c>
      <c r="AT1" s="41"/>
      <c r="AU1" s="39">
        <v>9</v>
      </c>
      <c r="AV1" s="32">
        <f>SUM(AV3:AV27)</f>
        <v>56.875</v>
      </c>
      <c r="AW1" s="40">
        <f>INDEX(Bathes!$B$4:$Y$4,1,MATCH(AU1,Bathes!$B$1:$Y$1,0))</f>
        <v>56.875</v>
      </c>
      <c r="AX1" s="40" t="str">
        <f>INDEX(Bathes!$B$3:$Y$3,1,MATCH(AU1,Bathes!$B$1:$Y$1,0))</f>
        <v>Rinse_6</v>
      </c>
      <c r="AY1" s="41"/>
      <c r="AZ1" s="39">
        <v>10</v>
      </c>
      <c r="BA1" s="32">
        <f>SUM(BA3:BA27)</f>
        <v>56.875</v>
      </c>
      <c r="BB1" s="40">
        <f>INDEX(Bathes!$B$4:$Y$4,1,MATCH(AZ1,Bathes!$B$1:$Y$1,0))</f>
        <v>56.875</v>
      </c>
      <c r="BC1" s="40" t="str">
        <f>INDEX(Bathes!$B$3:$Y$3,1,MATCH(AZ1,Bathes!$B$1:$Y$1,0))</f>
        <v>Rinse_7</v>
      </c>
      <c r="BD1" s="41"/>
      <c r="BE1" s="39">
        <v>11</v>
      </c>
      <c r="BF1" s="32">
        <f>SUM(BF3:BF27)</f>
        <v>56.875</v>
      </c>
      <c r="BG1" s="40">
        <f>INDEX(Bathes!$B$4:$Y$4,1,MATCH(BE1,Bathes!$B$1:$Y$1,0))</f>
        <v>56.875</v>
      </c>
      <c r="BH1" s="40" t="str">
        <f>INDEX(Bathes!$B$3:$Y$3,1,MATCH(BE1,Bathes!$B$1:$Y$1,0))</f>
        <v>Rinse_8</v>
      </c>
      <c r="BI1" s="41"/>
      <c r="BJ1" s="39">
        <v>12</v>
      </c>
      <c r="BK1" s="32">
        <f>SUM(BK3:BK27)</f>
        <v>113.73</v>
      </c>
      <c r="BL1" s="40">
        <f>INDEX(Bathes!$B$4:$Y$4,1,MATCH(BJ1,Bathes!$B$1:$Y$1,0))</f>
        <v>113.75</v>
      </c>
      <c r="BM1" s="40" t="str">
        <f>INDEX(Bathes!$B$3:$Y$3,1,MATCH(BJ1,Bathes!$B$1:$Y$1,0))</f>
        <v>HMI_1</v>
      </c>
      <c r="BN1" s="41"/>
      <c r="BO1" s="39">
        <v>13</v>
      </c>
      <c r="BP1" s="32">
        <f>SUM(BP3:BP27)</f>
        <v>1</v>
      </c>
      <c r="BQ1" s="40">
        <f>INDEX(Bathes!$B$4:$Y$4,1,MATCH(BO1,Bathes!$B$1:$Y$1,0))</f>
        <v>1</v>
      </c>
      <c r="BR1" s="40" t="str">
        <f>INDEX(Bathes!$B$3:$Y$3,1,MATCH(BO1,Bathes!$B$1:$Y$1,0))</f>
        <v>Rinse_9</v>
      </c>
      <c r="BS1" s="41"/>
      <c r="BT1" s="39">
        <v>14</v>
      </c>
      <c r="BU1" s="32">
        <f>SUM(BU3:BU27)</f>
        <v>113.73</v>
      </c>
      <c r="BV1" s="40">
        <f>INDEX(Bathes!$B$4:$Y$4,1,MATCH(BT1,Bathes!$B$1:$Y$1,0))</f>
        <v>113.75</v>
      </c>
      <c r="BW1" s="40" t="str">
        <f>INDEX(Bathes!$B$3:$Y$3,1,MATCH(BT1,Bathes!$B$1:$Y$1,0))</f>
        <v>HMI_2</v>
      </c>
      <c r="BX1" s="41"/>
      <c r="BY1" s="39">
        <v>15</v>
      </c>
      <c r="BZ1" s="32">
        <f>SUM(BZ3:BZ27)</f>
        <v>56.875</v>
      </c>
      <c r="CA1" s="40">
        <f>INDEX(Bathes!$B$4:$Y$4,1,MATCH(BY1,Bathes!$B$1:$Y$1,0))</f>
        <v>56.875</v>
      </c>
      <c r="CB1" s="40" t="str">
        <f>INDEX(Bathes!$B$3:$Y$3,1,MATCH(BY1,Bathes!$B$1:$Y$1,0))</f>
        <v>Rinse_10</v>
      </c>
      <c r="CC1" s="41"/>
      <c r="CD1" s="39">
        <v>16</v>
      </c>
      <c r="CE1" s="32">
        <f>SUM(CE3:CE27)</f>
        <v>56.875</v>
      </c>
      <c r="CF1" s="40">
        <f>INDEX(Bathes!$B$4:$Y$4,1,MATCH(CD1,Bathes!$B$1:$Y$1,0))</f>
        <v>56.875</v>
      </c>
      <c r="CG1" s="40" t="str">
        <f>INDEX(Bathes!$B$3:$Y$3,1,MATCH(CD1,Bathes!$B$1:$Y$1,0))</f>
        <v>Rinse_11</v>
      </c>
      <c r="CH1" s="41"/>
      <c r="CI1" s="39">
        <v>17</v>
      </c>
      <c r="CJ1" s="32">
        <f>SUM(CJ3:CJ27)</f>
        <v>113.654</v>
      </c>
      <c r="CK1" s="40">
        <f>INDEX(Bathes!$B$4:$Y$4,1,MATCH(CI1,Bathes!$B$1:$Y$1,0))</f>
        <v>113.75</v>
      </c>
      <c r="CL1" s="40" t="str">
        <f>INDEX(Bathes!$B$3:$Y$3,1,MATCH(CI1,Bathes!$B$1:$Y$1,0))</f>
        <v>Cu_etch</v>
      </c>
      <c r="CM1" s="41"/>
      <c r="CN1" s="39">
        <v>18</v>
      </c>
      <c r="CO1" s="32">
        <f>SUM(CO3:CO27)</f>
        <v>56.875</v>
      </c>
      <c r="CP1" s="40">
        <f>INDEX(Bathes!$B$4:$Y$4,1,MATCH(CN1,Bathes!$B$1:$Y$1,0))</f>
        <v>56.875</v>
      </c>
      <c r="CQ1" s="40" t="str">
        <f>INDEX(Bathes!$B$3:$Y$3,1,MATCH(CN1,Bathes!$B$1:$Y$1,0))</f>
        <v>Rinse_12</v>
      </c>
      <c r="CR1" s="41"/>
      <c r="CS1" s="39">
        <v>19</v>
      </c>
      <c r="CT1" s="32">
        <f>SUM(CT3:CT27)</f>
        <v>56.875</v>
      </c>
      <c r="CU1" s="40">
        <f>INDEX(Bathes!$B$4:$Y$4,1,MATCH(CS1,Bathes!$B$1:$Y$1,0))</f>
        <v>56.875</v>
      </c>
      <c r="CV1" s="40" t="str">
        <f>INDEX(Bathes!$B$3:$Y$3,1,MATCH(CS1,Bathes!$B$1:$Y$1,0))</f>
        <v>Rinse_13</v>
      </c>
      <c r="CW1" s="41"/>
      <c r="CX1" s="39">
        <v>20</v>
      </c>
      <c r="CY1" s="32">
        <f>SUM(CY3:CY27)</f>
        <v>113.7534</v>
      </c>
      <c r="CZ1" s="40">
        <f>INDEX(Bathes!$B$4:$Y$4,1,MATCH(CX1,Bathes!$B$1:$Y$1,0))</f>
        <v>113.75</v>
      </c>
      <c r="DA1" s="40" t="str">
        <f>INDEX(Bathes!$B$3:$Y$3,1,MATCH(CX1,Bathes!$B$1:$Y$1,0))</f>
        <v>Mo_etch</v>
      </c>
      <c r="DB1" s="41"/>
      <c r="DC1" s="39">
        <v>21</v>
      </c>
      <c r="DD1" s="32">
        <f>SUM(DD3:DD27)</f>
        <v>56.875</v>
      </c>
      <c r="DE1" s="40">
        <f>INDEX(Bathes!$B$4:$Y$4,1,MATCH(DC1,Bathes!$B$1:$Y$1,0))</f>
        <v>56.875</v>
      </c>
      <c r="DF1" s="40" t="str">
        <f>INDEX(Bathes!$B$3:$Y$3,1,MATCH(DC1,Bathes!$B$1:$Y$1,0))</f>
        <v>Rinse_14</v>
      </c>
      <c r="DG1" s="41"/>
      <c r="DH1" s="39">
        <v>22</v>
      </c>
      <c r="DI1" s="32">
        <f>SUM(DI3:DI27)</f>
        <v>56.875</v>
      </c>
      <c r="DJ1" s="40">
        <f>INDEX(Bathes!$B$4:$Y$4,1,MATCH(DH1,Bathes!$B$1:$Y$1,0))</f>
        <v>56.875</v>
      </c>
      <c r="DK1" s="40" t="str">
        <f>INDEX(Bathes!$B$3:$Y$3,1,MATCH(DH1,Bathes!$B$1:$Y$1,0))</f>
        <v>Rinse_15</v>
      </c>
      <c r="DL1" s="41"/>
      <c r="DM1" s="39">
        <v>23</v>
      </c>
      <c r="DN1" s="32">
        <f>SUM(DN3:DN27)</f>
        <v>1</v>
      </c>
      <c r="DO1" s="40">
        <f>INDEX(Bathes!$B$4:$Y$4,1,MATCH(DM1,Bathes!$B$1:$Y$1,0))</f>
        <v>1</v>
      </c>
      <c r="DP1" s="40" t="str">
        <f>INDEX(Bathes!$B$3:$Y$3,1,MATCH(DM1,Bathes!$B$1:$Y$1,0))</f>
        <v>Dryer</v>
      </c>
      <c r="DQ1" s="41"/>
      <c r="DR1" s="39">
        <v>24</v>
      </c>
      <c r="DS1" s="32">
        <f>SUM(DS3:DS27)</f>
        <v>1</v>
      </c>
      <c r="DT1" s="40">
        <f>INDEX(Bathes!$B$4:$Y$4,1,MATCH(DR1,Bathes!$B$1:$Y$1,0))</f>
        <v>1</v>
      </c>
      <c r="DU1" s="40" t="str">
        <f>INDEX(Bathes!$B$3:$Y$3,1,MATCH(DR1,Bathes!$B$1:$Y$1,0))</f>
        <v>End</v>
      </c>
      <c r="DV1" s="41"/>
    </row>
    <row r="2" spans="1:126" x14ac:dyDescent="0.35">
      <c r="A2" s="18" t="s">
        <v>35</v>
      </c>
      <c r="B2" s="32" t="s">
        <v>73</v>
      </c>
      <c r="C2" s="18" t="s">
        <v>5</v>
      </c>
      <c r="D2" s="28" t="s">
        <v>7</v>
      </c>
      <c r="E2" s="18" t="s">
        <v>8</v>
      </c>
      <c r="F2" s="27" t="s">
        <v>9</v>
      </c>
      <c r="G2" s="42" t="s">
        <v>23</v>
      </c>
      <c r="H2" s="19" t="s">
        <v>24</v>
      </c>
      <c r="I2" s="42">
        <f>G1</f>
        <v>1</v>
      </c>
      <c r="J2" s="42" t="s">
        <v>25</v>
      </c>
      <c r="K2" s="42" t="s">
        <v>26</v>
      </c>
      <c r="L2" s="42" t="s">
        <v>23</v>
      </c>
      <c r="M2" s="42" t="s">
        <v>24</v>
      </c>
      <c r="N2" s="42">
        <f>L1</f>
        <v>2</v>
      </c>
      <c r="O2" s="42" t="s">
        <v>25</v>
      </c>
      <c r="P2" s="42" t="s">
        <v>26</v>
      </c>
      <c r="Q2" s="42" t="s">
        <v>23</v>
      </c>
      <c r="R2" s="42" t="s">
        <v>24</v>
      </c>
      <c r="S2" s="42">
        <f>Q1</f>
        <v>3</v>
      </c>
      <c r="T2" s="42" t="s">
        <v>25</v>
      </c>
      <c r="U2" s="42" t="s">
        <v>26</v>
      </c>
      <c r="V2" s="42" t="s">
        <v>23</v>
      </c>
      <c r="W2" s="42" t="s">
        <v>24</v>
      </c>
      <c r="X2" s="42">
        <f>V1</f>
        <v>4</v>
      </c>
      <c r="Y2" s="42" t="s">
        <v>25</v>
      </c>
      <c r="Z2" s="42" t="s">
        <v>26</v>
      </c>
      <c r="AA2" s="42" t="s">
        <v>23</v>
      </c>
      <c r="AB2" s="42" t="s">
        <v>24</v>
      </c>
      <c r="AC2" s="42">
        <f>AA1</f>
        <v>5</v>
      </c>
      <c r="AD2" s="42" t="s">
        <v>25</v>
      </c>
      <c r="AE2" s="42" t="s">
        <v>26</v>
      </c>
      <c r="AF2" s="42" t="s">
        <v>23</v>
      </c>
      <c r="AG2" s="42" t="s">
        <v>24</v>
      </c>
      <c r="AH2" s="42">
        <f>AF1</f>
        <v>6</v>
      </c>
      <c r="AI2" s="42" t="s">
        <v>25</v>
      </c>
      <c r="AJ2" s="42" t="s">
        <v>26</v>
      </c>
      <c r="AK2" s="42" t="s">
        <v>23</v>
      </c>
      <c r="AL2" s="42" t="s">
        <v>24</v>
      </c>
      <c r="AM2" s="42">
        <f>AK1</f>
        <v>7</v>
      </c>
      <c r="AN2" s="42" t="s">
        <v>25</v>
      </c>
      <c r="AO2" s="42" t="s">
        <v>26</v>
      </c>
      <c r="AP2" s="42" t="s">
        <v>23</v>
      </c>
      <c r="AQ2" s="42" t="s">
        <v>24</v>
      </c>
      <c r="AR2" s="42">
        <f>AP1</f>
        <v>8</v>
      </c>
      <c r="AS2" s="42" t="s">
        <v>25</v>
      </c>
      <c r="AT2" s="42" t="s">
        <v>26</v>
      </c>
      <c r="AU2" s="42" t="s">
        <v>23</v>
      </c>
      <c r="AV2" s="42" t="s">
        <v>24</v>
      </c>
      <c r="AW2" s="42">
        <f>AU1</f>
        <v>9</v>
      </c>
      <c r="AX2" s="42" t="s">
        <v>25</v>
      </c>
      <c r="AY2" s="42" t="s">
        <v>26</v>
      </c>
      <c r="AZ2" s="42" t="s">
        <v>23</v>
      </c>
      <c r="BA2" s="42" t="s">
        <v>24</v>
      </c>
      <c r="BB2" s="42">
        <f>AZ1</f>
        <v>10</v>
      </c>
      <c r="BC2" s="42" t="s">
        <v>25</v>
      </c>
      <c r="BD2" s="42" t="s">
        <v>26</v>
      </c>
      <c r="BE2" s="42" t="s">
        <v>23</v>
      </c>
      <c r="BF2" s="42" t="s">
        <v>24</v>
      </c>
      <c r="BG2" s="42">
        <f>BE1</f>
        <v>11</v>
      </c>
      <c r="BH2" s="42" t="s">
        <v>25</v>
      </c>
      <c r="BI2" s="42" t="s">
        <v>26</v>
      </c>
      <c r="BJ2" s="42" t="s">
        <v>23</v>
      </c>
      <c r="BK2" s="42" t="s">
        <v>24</v>
      </c>
      <c r="BL2" s="42">
        <f>BJ1</f>
        <v>12</v>
      </c>
      <c r="BM2" s="42" t="s">
        <v>25</v>
      </c>
      <c r="BN2" s="42" t="s">
        <v>26</v>
      </c>
      <c r="BO2" s="42" t="s">
        <v>23</v>
      </c>
      <c r="BP2" s="42" t="s">
        <v>24</v>
      </c>
      <c r="BQ2" s="42">
        <f>BO1</f>
        <v>13</v>
      </c>
      <c r="BR2" s="42" t="s">
        <v>25</v>
      </c>
      <c r="BS2" s="42" t="s">
        <v>26</v>
      </c>
      <c r="BT2" s="42" t="s">
        <v>23</v>
      </c>
      <c r="BU2" s="42" t="s">
        <v>24</v>
      </c>
      <c r="BV2" s="42">
        <f>BT1</f>
        <v>14</v>
      </c>
      <c r="BW2" s="42" t="s">
        <v>25</v>
      </c>
      <c r="BX2" s="42" t="s">
        <v>26</v>
      </c>
      <c r="BY2" s="42" t="s">
        <v>23</v>
      </c>
      <c r="BZ2" s="42" t="s">
        <v>24</v>
      </c>
      <c r="CA2" s="42">
        <f>BY1</f>
        <v>15</v>
      </c>
      <c r="CB2" s="42" t="s">
        <v>25</v>
      </c>
      <c r="CC2" s="42" t="s">
        <v>26</v>
      </c>
      <c r="CD2" s="42" t="s">
        <v>23</v>
      </c>
      <c r="CE2" s="42" t="s">
        <v>24</v>
      </c>
      <c r="CF2" s="42">
        <f>CD1</f>
        <v>16</v>
      </c>
      <c r="CG2" s="42" t="s">
        <v>25</v>
      </c>
      <c r="CH2" s="42" t="s">
        <v>26</v>
      </c>
      <c r="CI2" s="42" t="s">
        <v>23</v>
      </c>
      <c r="CJ2" s="42" t="s">
        <v>24</v>
      </c>
      <c r="CK2" s="42">
        <f>CI1</f>
        <v>17</v>
      </c>
      <c r="CL2" s="42" t="s">
        <v>25</v>
      </c>
      <c r="CM2" s="42" t="s">
        <v>26</v>
      </c>
      <c r="CN2" s="42" t="s">
        <v>23</v>
      </c>
      <c r="CO2" s="42" t="s">
        <v>24</v>
      </c>
      <c r="CP2" s="42">
        <f>CN1</f>
        <v>18</v>
      </c>
      <c r="CQ2" s="42" t="s">
        <v>25</v>
      </c>
      <c r="CR2" s="42" t="s">
        <v>26</v>
      </c>
      <c r="CS2" s="42" t="s">
        <v>23</v>
      </c>
      <c r="CT2" s="42" t="s">
        <v>24</v>
      </c>
      <c r="CU2" s="42">
        <f>CS1</f>
        <v>19</v>
      </c>
      <c r="CV2" s="42" t="s">
        <v>25</v>
      </c>
      <c r="CW2" s="42" t="s">
        <v>26</v>
      </c>
      <c r="CX2" s="42" t="s">
        <v>23</v>
      </c>
      <c r="CY2" s="42" t="s">
        <v>24</v>
      </c>
      <c r="CZ2" s="42">
        <f>CX1</f>
        <v>20</v>
      </c>
      <c r="DA2" s="42" t="s">
        <v>25</v>
      </c>
      <c r="DB2" s="42" t="s">
        <v>26</v>
      </c>
      <c r="DC2" s="42" t="s">
        <v>23</v>
      </c>
      <c r="DD2" s="42" t="s">
        <v>24</v>
      </c>
      <c r="DE2" s="42">
        <f>DC1</f>
        <v>21</v>
      </c>
      <c r="DF2" s="42" t="s">
        <v>25</v>
      </c>
      <c r="DG2" s="42" t="s">
        <v>26</v>
      </c>
      <c r="DH2" s="42" t="s">
        <v>23</v>
      </c>
      <c r="DI2" s="42" t="s">
        <v>24</v>
      </c>
      <c r="DJ2" s="42">
        <f>DH1</f>
        <v>22</v>
      </c>
      <c r="DK2" s="42" t="s">
        <v>25</v>
      </c>
      <c r="DL2" s="42" t="s">
        <v>26</v>
      </c>
      <c r="DM2" s="42" t="s">
        <v>23</v>
      </c>
      <c r="DN2" s="42" t="s">
        <v>24</v>
      </c>
      <c r="DO2" s="42">
        <f>DM1</f>
        <v>23</v>
      </c>
      <c r="DP2" s="42" t="s">
        <v>25</v>
      </c>
      <c r="DQ2" s="42" t="s">
        <v>26</v>
      </c>
      <c r="DR2" s="42" t="s">
        <v>23</v>
      </c>
      <c r="DS2" s="42" t="s">
        <v>24</v>
      </c>
      <c r="DT2" s="42">
        <f>DR1</f>
        <v>24</v>
      </c>
      <c r="DU2" s="42" t="s">
        <v>25</v>
      </c>
      <c r="DV2" s="42" t="s">
        <v>26</v>
      </c>
    </row>
    <row r="3" spans="1:126" x14ac:dyDescent="0.35">
      <c r="A3" s="29" t="s">
        <v>74</v>
      </c>
      <c r="B3" t="s">
        <v>4</v>
      </c>
      <c r="C3" s="29" t="str">
        <f>Substance!B2</f>
        <v>DIW</v>
      </c>
      <c r="D3" s="29">
        <f>Substance!C2</f>
        <v>1</v>
      </c>
      <c r="E3" s="29">
        <f>Substance!D2</f>
        <v>1</v>
      </c>
      <c r="F3" s="29">
        <f>Substance!E2</f>
        <v>18.02</v>
      </c>
      <c r="G3" s="9">
        <v>85</v>
      </c>
      <c r="H3" s="1">
        <v>105</v>
      </c>
      <c r="I3" s="10">
        <f>H3+(1-$D4)*H4</f>
        <v>105.37332000000001</v>
      </c>
      <c r="J3" s="11">
        <f>I3/SUM(I$3:I$27)</f>
        <v>0.9389720375683912</v>
      </c>
      <c r="K3" s="38">
        <f>I3/SUM(G$3:G$27)*1000</f>
        <v>1178.6724832214766</v>
      </c>
      <c r="L3" s="9">
        <v>56.875</v>
      </c>
      <c r="M3" s="1">
        <f>L3*$E3</f>
        <v>56.875</v>
      </c>
      <c r="N3" s="10">
        <f>M3+(1-$D4)*M4</f>
        <v>56.875</v>
      </c>
      <c r="O3" s="11">
        <f>N3/SUM(N$3:N$27)</f>
        <v>1</v>
      </c>
      <c r="P3" s="38">
        <f>N3/SUM(L$3:L$27)*1000</f>
        <v>1000</v>
      </c>
      <c r="Q3" s="9">
        <v>56.875</v>
      </c>
      <c r="R3" s="1">
        <f>Q3*$E3</f>
        <v>56.875</v>
      </c>
      <c r="S3" s="10">
        <f>R3+(1-$D4)*R4</f>
        <v>56.875</v>
      </c>
      <c r="T3" s="11">
        <f>S3/SUM(S$3:S$27)</f>
        <v>1</v>
      </c>
      <c r="U3" s="38">
        <f>S3/SUM(Q$3:Q$27)*1000</f>
        <v>1000</v>
      </c>
      <c r="V3" s="9">
        <v>84</v>
      </c>
      <c r="W3" s="1">
        <f>V3*$E3</f>
        <v>84</v>
      </c>
      <c r="X3" s="10">
        <f>W3+(1-$D4)*W4</f>
        <v>84.373320000000007</v>
      </c>
      <c r="Y3" s="11">
        <f>X3/SUM(X$3:X$27)</f>
        <v>0.7452025224779637</v>
      </c>
      <c r="Z3" s="38">
        <f>X3/SUM(V$3:V$27)*1000</f>
        <v>954.44932126696835</v>
      </c>
      <c r="AA3" s="9">
        <v>56.875</v>
      </c>
      <c r="AB3" s="1">
        <f>AA3*$E3</f>
        <v>56.875</v>
      </c>
      <c r="AC3" s="10">
        <f>AB3+(1-$D4)*AB4</f>
        <v>56.875</v>
      </c>
      <c r="AD3" s="11">
        <f>AC3/SUM(AC$3:AC$27)</f>
        <v>1</v>
      </c>
      <c r="AE3" s="38">
        <f>AC3/SUM(AA$3:AA$27)*1000</f>
        <v>1000</v>
      </c>
      <c r="AF3" s="9">
        <v>56.875</v>
      </c>
      <c r="AG3" s="1">
        <f>AF3*$E3</f>
        <v>56.875</v>
      </c>
      <c r="AH3" s="10">
        <f>AG3+(1-$D4)*AG4</f>
        <v>56.875</v>
      </c>
      <c r="AI3" s="11">
        <f>AH3/SUM(AH$3:AH$27)</f>
        <v>1</v>
      </c>
      <c r="AJ3" s="38">
        <f>AH3/SUM(AF$3:AF$27)*1000</f>
        <v>1000</v>
      </c>
      <c r="AK3" s="9">
        <v>56.875</v>
      </c>
      <c r="AL3" s="1">
        <f>AK3*$E3</f>
        <v>56.875</v>
      </c>
      <c r="AM3" s="10">
        <f>AL3+(1-$D4)*AL4</f>
        <v>56.875</v>
      </c>
      <c r="AN3" s="11">
        <f>AM3/SUM(AM$3:AM$27)</f>
        <v>1</v>
      </c>
      <c r="AO3" s="38">
        <f>AM3/SUM(AK$3:AK$27)*1000</f>
        <v>1000</v>
      </c>
      <c r="AP3" s="9">
        <v>84</v>
      </c>
      <c r="AQ3" s="1">
        <f>AP3*$E3</f>
        <v>84</v>
      </c>
      <c r="AR3" s="10">
        <f>AQ3+(1-$D4)*AQ4</f>
        <v>84.960000000000008</v>
      </c>
      <c r="AS3" s="11">
        <f>AR3/SUM(AR$3:AR$27)</f>
        <v>0.79032558139534892</v>
      </c>
      <c r="AT3" s="38">
        <f>AR3/SUM(AP$3:AP$27)*1000</f>
        <v>892.03247367968106</v>
      </c>
      <c r="AU3" s="9">
        <v>56.875</v>
      </c>
      <c r="AV3" s="1">
        <f>AU3*$E3</f>
        <v>56.875</v>
      </c>
      <c r="AW3" s="10">
        <f>AV3+(1-$D4)*AV4</f>
        <v>56.875</v>
      </c>
      <c r="AX3" s="11">
        <f>AW3/SUM(AW$3:AW$27)</f>
        <v>1</v>
      </c>
      <c r="AY3" s="38">
        <f>AW3/SUM(AU$3:AU$27)*1000</f>
        <v>1000</v>
      </c>
      <c r="AZ3" s="9">
        <v>56.875</v>
      </c>
      <c r="BA3" s="1">
        <f>AZ3*$E3</f>
        <v>56.875</v>
      </c>
      <c r="BB3" s="10">
        <f>BA3+(1-$D4)*BA4</f>
        <v>56.875</v>
      </c>
      <c r="BC3" s="11">
        <f>BB3/SUM(BB$3:BB$27)</f>
        <v>1</v>
      </c>
      <c r="BD3" s="38">
        <f>BB3/SUM(AZ$3:AZ$27)*1000</f>
        <v>1000</v>
      </c>
      <c r="BE3" s="9">
        <v>56.875</v>
      </c>
      <c r="BF3" s="1">
        <f>BE3*$E3</f>
        <v>56.875</v>
      </c>
      <c r="BG3" s="10">
        <f>BF3+(1-$D4)*BF4</f>
        <v>56.875</v>
      </c>
      <c r="BH3" s="11">
        <f>BG3/SUM(BG$3:BG$27)</f>
        <v>1</v>
      </c>
      <c r="BI3" s="38">
        <f>BG3/SUM(BE$3:BE$27)*1000</f>
        <v>1000</v>
      </c>
      <c r="BJ3" s="9">
        <v>104</v>
      </c>
      <c r="BK3" s="1">
        <f>BJ3*$E3</f>
        <v>104</v>
      </c>
      <c r="BL3" s="10">
        <f>BK3+(1-$D4)*BK4+(1-$D9)*BK9</f>
        <v>107.19</v>
      </c>
      <c r="BM3" s="11">
        <f>BL3/SUM(BL$3:BL$27)</f>
        <v>0.94249538380374565</v>
      </c>
      <c r="BN3" s="38">
        <f>BL3/SUM(BJ$3:BJ$27)*1000</f>
        <v>948.58407079646008</v>
      </c>
      <c r="BO3" s="9">
        <v>1</v>
      </c>
      <c r="BP3" s="1">
        <f>BO3*$E3</f>
        <v>1</v>
      </c>
      <c r="BQ3" s="10">
        <f>BP3+(1-$D4)*BP4</f>
        <v>1</v>
      </c>
      <c r="BR3" s="11">
        <f>BQ3/SUM(BQ$3:BQ$27)</f>
        <v>1</v>
      </c>
      <c r="BS3" s="38">
        <f>BQ3/SUM(BO$3:BO$27)*1000</f>
        <v>1000</v>
      </c>
      <c r="BT3" s="9">
        <v>104</v>
      </c>
      <c r="BU3" s="1">
        <f>BT3*$E3</f>
        <v>104</v>
      </c>
      <c r="BV3" s="10">
        <f>BU3+(1-$D4)*BU4+(1-$D9)*BU9</f>
        <v>107.19</v>
      </c>
      <c r="BW3" s="11">
        <f>BV3/SUM(BV$3:BV$27)</f>
        <v>0.94249538380374565</v>
      </c>
      <c r="BX3" s="38">
        <f>BV3/SUM(BT$3:BT$27)*1000</f>
        <v>948.58407079646008</v>
      </c>
      <c r="BY3" s="9">
        <v>56.875</v>
      </c>
      <c r="BZ3" s="1">
        <f>BY3*$E3</f>
        <v>56.875</v>
      </c>
      <c r="CA3" s="10">
        <f>BZ3+(1-$D4)*BZ4</f>
        <v>56.875</v>
      </c>
      <c r="CB3" s="11">
        <f>CA3/SUM(CA$3:CA$27)</f>
        <v>1</v>
      </c>
      <c r="CC3" s="38">
        <f>CA3/SUM(BY$3:BY$27)*1000</f>
        <v>1000</v>
      </c>
      <c r="CD3" s="9">
        <v>56.875</v>
      </c>
      <c r="CE3" s="1">
        <f>CD3*$E3</f>
        <v>56.875</v>
      </c>
      <c r="CF3" s="10">
        <f>CE3+(1-$D4)*CE4</f>
        <v>56.875</v>
      </c>
      <c r="CG3" s="11">
        <f>CF3/SUM(CF$3:CF$27)</f>
        <v>1</v>
      </c>
      <c r="CH3" s="38">
        <f>CF3/SUM(CD$3:CD$27)*1000</f>
        <v>1000</v>
      </c>
      <c r="CI3" s="9">
        <v>104</v>
      </c>
      <c r="CJ3" s="1">
        <f>CI3*$E3</f>
        <v>104</v>
      </c>
      <c r="CK3" s="10">
        <f>CJ3+(1-$D4)*CJ4+(1-$D13)*CJ13+(1-$D14)*CJ14</f>
        <v>107.69615</v>
      </c>
      <c r="CL3" s="11">
        <f>CK3/SUM(CK$3:CK$27)</f>
        <v>0.94757905573055068</v>
      </c>
      <c r="CM3" s="38">
        <f>CK3/SUM(CI$3:CI$27)*1000</f>
        <v>970.23558558558568</v>
      </c>
      <c r="CN3" s="9">
        <v>56.875</v>
      </c>
      <c r="CO3" s="1">
        <f>CN3*$E3</f>
        <v>56.875</v>
      </c>
      <c r="CP3" s="10">
        <f>CO3+(1-$D4)*CO4</f>
        <v>56.875</v>
      </c>
      <c r="CQ3" s="11">
        <f>CP3/SUM(CP$3:CP$27)</f>
        <v>1</v>
      </c>
      <c r="CR3" s="38">
        <f>CP3/SUM(CN$3:CN$27)*1000</f>
        <v>1000</v>
      </c>
      <c r="CS3" s="9">
        <v>56.875</v>
      </c>
      <c r="CT3" s="1">
        <f>CS3*$E3</f>
        <v>56.875</v>
      </c>
      <c r="CU3" s="10">
        <f>CT3+(1-$D4)*CT4</f>
        <v>56.875</v>
      </c>
      <c r="CV3" s="11">
        <f>CU3/SUM(CU$3:CU$27)</f>
        <v>1</v>
      </c>
      <c r="CW3" s="38">
        <f>CU3/SUM(CS$3:CS$27)*1000</f>
        <v>1000</v>
      </c>
      <c r="CX3" s="9">
        <v>111</v>
      </c>
      <c r="CY3" s="1">
        <f>CX3*$E3</f>
        <v>111</v>
      </c>
      <c r="CZ3" s="10">
        <f>CY3+(1-$D4)*CY4+(1-$D13)*CY13+(1-$D14)*CY14</f>
        <v>112.50738</v>
      </c>
      <c r="DA3" s="11">
        <f>CZ3/SUM(CZ$3:CZ$27)</f>
        <v>0.98904630542911254</v>
      </c>
      <c r="DB3" s="38">
        <f>CZ3/SUM(CX$3:CX$27)*1000</f>
        <v>990.90523163642774</v>
      </c>
      <c r="DC3" s="9">
        <v>56.875</v>
      </c>
      <c r="DD3" s="1">
        <f>DC3*$E3</f>
        <v>56.875</v>
      </c>
      <c r="DE3" s="10">
        <f>DD3+(1-$D4)*DD4</f>
        <v>56.875</v>
      </c>
      <c r="DF3" s="11">
        <f>DE3/SUM(DE$3:DE$27)</f>
        <v>1</v>
      </c>
      <c r="DG3" s="38">
        <f>DE3/SUM(DC$3:DC$27)*1000</f>
        <v>1000</v>
      </c>
      <c r="DH3" s="9">
        <v>56.875</v>
      </c>
      <c r="DI3" s="1">
        <f>DH3*$E3</f>
        <v>56.875</v>
      </c>
      <c r="DJ3" s="10">
        <f>DI3+(1-$D4)*DI4</f>
        <v>56.875</v>
      </c>
      <c r="DK3" s="11">
        <f>DJ3/SUM(DJ$3:DJ$27)</f>
        <v>1</v>
      </c>
      <c r="DL3" s="38">
        <f>DJ3/SUM(DH$3:DH$27)*1000</f>
        <v>1000</v>
      </c>
      <c r="DM3" s="9">
        <v>1</v>
      </c>
      <c r="DN3" s="1">
        <f>DM3*$E3</f>
        <v>1</v>
      </c>
      <c r="DO3" s="10">
        <f>DN3+(1-$D4)*DN4</f>
        <v>1</v>
      </c>
      <c r="DP3" s="11">
        <f>DO3/SUM(DO$3:DO$27)</f>
        <v>1</v>
      </c>
      <c r="DQ3" s="38">
        <f>DO3/SUM(DM$3:DM$27)*1000</f>
        <v>1000</v>
      </c>
      <c r="DR3" s="9">
        <v>1</v>
      </c>
      <c r="DS3" s="1">
        <f>DR3*$E3</f>
        <v>1</v>
      </c>
      <c r="DT3" s="10">
        <f>DS3+(1-$D4)*DS4</f>
        <v>1</v>
      </c>
      <c r="DU3" s="11">
        <f>DT3/SUM(DT$3:DT$27)</f>
        <v>1</v>
      </c>
      <c r="DV3" s="38">
        <f>DT3/SUM(DR$3:DR$27)*1000</f>
        <v>1000</v>
      </c>
    </row>
    <row r="4" spans="1:126" x14ac:dyDescent="0.35">
      <c r="A4" s="29" t="s">
        <v>74</v>
      </c>
      <c r="B4" t="s">
        <v>49</v>
      </c>
      <c r="C4" s="29" t="str">
        <f>Substance!B3</f>
        <v>H2SO4</v>
      </c>
      <c r="D4" s="29">
        <f>Substance!C3</f>
        <v>0.94</v>
      </c>
      <c r="E4" s="29">
        <f>Substance!D3</f>
        <v>1.83</v>
      </c>
      <c r="F4" s="29">
        <f>Substance!E3</f>
        <v>98.08</v>
      </c>
      <c r="G4" s="9">
        <v>3.4</v>
      </c>
      <c r="H4" s="1">
        <f>G4*$E4</f>
        <v>6.2220000000000004</v>
      </c>
      <c r="I4" s="10">
        <f>H4*$D4</f>
        <v>5.8486799999999999</v>
      </c>
      <c r="J4" s="11">
        <f t="shared" ref="J4:J27" si="0">I4/SUM(I$3:I$27)</f>
        <v>5.2117053697136026E-2</v>
      </c>
      <c r="K4" s="38">
        <f t="shared" ref="K4:K52" si="1">I4/SUM(G$3:G$27)*1000</f>
        <v>65.421476510067109</v>
      </c>
      <c r="L4" s="9"/>
      <c r="M4" s="1"/>
      <c r="N4" s="10">
        <f>M4*$D4</f>
        <v>0</v>
      </c>
      <c r="O4" s="11">
        <f t="shared" ref="O4:O27" si="2">N4/SUM(N$3:N$27)</f>
        <v>0</v>
      </c>
      <c r="P4" s="38">
        <f t="shared" ref="P4:P52" si="3">N4/SUM(L$3:L$27)*1000</f>
        <v>0</v>
      </c>
      <c r="Q4" s="9"/>
      <c r="R4" s="1"/>
      <c r="S4" s="10">
        <f>R4*$D4</f>
        <v>0</v>
      </c>
      <c r="T4" s="11">
        <f t="shared" ref="T4:T27" si="4">S4/SUM(S$3:S$27)</f>
        <v>0</v>
      </c>
      <c r="U4" s="38">
        <f t="shared" ref="U4:U52" si="5">S4/SUM(Q$3:Q$27)*1000</f>
        <v>0</v>
      </c>
      <c r="V4" s="9">
        <v>3.4</v>
      </c>
      <c r="W4" s="1">
        <f>V4*$E4</f>
        <v>6.2220000000000004</v>
      </c>
      <c r="X4" s="10">
        <f>W4*$D4</f>
        <v>5.8486799999999999</v>
      </c>
      <c r="Y4" s="11">
        <f t="shared" ref="Y4:Y27" si="6">X4/SUM(X$3:X$27)</f>
        <v>5.1656745155535137E-2</v>
      </c>
      <c r="Z4" s="38">
        <f t="shared" ref="Z4:Z52" si="7">X4/SUM(V$3:V$27)*1000</f>
        <v>66.161538461538456</v>
      </c>
      <c r="AA4" s="9"/>
      <c r="AB4" s="1"/>
      <c r="AC4" s="10">
        <f>AB4*$D4</f>
        <v>0</v>
      </c>
      <c r="AD4" s="11">
        <f t="shared" ref="AD4:AD27" si="8">AC4/SUM(AC$3:AC$27)</f>
        <v>0</v>
      </c>
      <c r="AE4" s="38">
        <f t="shared" ref="AE4:AE52" si="9">AC4/SUM(AA$3:AA$27)*1000</f>
        <v>0</v>
      </c>
      <c r="AF4" s="9"/>
      <c r="AG4" s="1"/>
      <c r="AH4" s="10">
        <f>AG4*$D4</f>
        <v>0</v>
      </c>
      <c r="AI4" s="11">
        <f t="shared" ref="AI4:AI27" si="10">AH4/SUM(AH$3:AH$27)</f>
        <v>0</v>
      </c>
      <c r="AJ4" s="38">
        <f t="shared" ref="AJ4:AJ52" si="11">AH4/SUM(AF$3:AF$27)*1000</f>
        <v>0</v>
      </c>
      <c r="AK4" s="9"/>
      <c r="AL4" s="1"/>
      <c r="AM4" s="10">
        <f>AL4*$D4</f>
        <v>0</v>
      </c>
      <c r="AN4" s="11">
        <f t="shared" ref="AN4:AN27" si="12">AM4/SUM(AM$3:AM$27)</f>
        <v>0</v>
      </c>
      <c r="AO4" s="38">
        <f t="shared" ref="AO4:AO52" si="13">AM4/SUM(AK$3:AK$27)*1000</f>
        <v>0</v>
      </c>
      <c r="AP4" s="9">
        <f>AQ4/E4</f>
        <v>8.7431693989071029</v>
      </c>
      <c r="AQ4" s="1">
        <v>16</v>
      </c>
      <c r="AR4" s="10">
        <f>AQ4*$D4</f>
        <v>15.04</v>
      </c>
      <c r="AS4" s="11">
        <f t="shared" ref="AS4:AS27" si="14">AR4/SUM(AR$3:AR$27)</f>
        <v>0.13990697674418603</v>
      </c>
      <c r="AT4" s="38">
        <f t="shared" ref="AT4:AT52" si="15">AR4/SUM(AP$3:AP$27)*1000</f>
        <v>157.91158667775898</v>
      </c>
      <c r="AU4" s="9"/>
      <c r="AV4" s="1"/>
      <c r="AW4" s="10">
        <f>AV4*$D4</f>
        <v>0</v>
      </c>
      <c r="AX4" s="11">
        <f t="shared" ref="AX4:AX27" si="16">AW4/SUM(AW$3:AW$27)</f>
        <v>0</v>
      </c>
      <c r="AY4" s="38">
        <f t="shared" ref="AY4:AY52" si="17">AW4/SUM(AU$3:AU$27)*1000</f>
        <v>0</v>
      </c>
      <c r="AZ4" s="9"/>
      <c r="BA4" s="1"/>
      <c r="BB4" s="10">
        <f>BA4*$D4</f>
        <v>0</v>
      </c>
      <c r="BC4" s="11">
        <f t="shared" ref="BC4:BC27" si="18">BB4/SUM(BB$3:BB$27)</f>
        <v>0</v>
      </c>
      <c r="BD4" s="38">
        <f t="shared" ref="BD4:BD52" si="19">BB4/SUM(AZ$3:AZ$27)*1000</f>
        <v>0</v>
      </c>
      <c r="BE4" s="9"/>
      <c r="BF4" s="1"/>
      <c r="BG4" s="10">
        <f>BF4*$D4</f>
        <v>0</v>
      </c>
      <c r="BH4" s="11">
        <f t="shared" ref="BH4:BH27" si="20">BG4/SUM(BG$3:BG$27)</f>
        <v>0</v>
      </c>
      <c r="BI4" s="38">
        <f t="shared" ref="BI4:BI52" si="21">BG4/SUM(BE$3:BE$27)*1000</f>
        <v>0</v>
      </c>
      <c r="BJ4" s="9"/>
      <c r="BK4" s="1"/>
      <c r="BL4" s="10">
        <f>BK4*$D4</f>
        <v>0</v>
      </c>
      <c r="BM4" s="11">
        <f t="shared" ref="BM4:BM27" si="22">BL4/SUM(BL$3:BL$27)</f>
        <v>0</v>
      </c>
      <c r="BN4" s="38">
        <f t="shared" ref="BN4:BN52" si="23">BL4/SUM(BJ$3:BJ$27)*1000</f>
        <v>0</v>
      </c>
      <c r="BO4" s="9"/>
      <c r="BP4" s="1"/>
      <c r="BQ4" s="10">
        <f>BP4*$D4</f>
        <v>0</v>
      </c>
      <c r="BR4" s="11">
        <f t="shared" ref="BR4:BR27" si="24">BQ4/SUM(BQ$3:BQ$27)</f>
        <v>0</v>
      </c>
      <c r="BS4" s="38">
        <f t="shared" ref="BS4:BS52" si="25">BQ4/SUM(BO$3:BO$27)*1000</f>
        <v>0</v>
      </c>
      <c r="BT4" s="9"/>
      <c r="BU4" s="1"/>
      <c r="BV4" s="10">
        <f>BU4*$D4</f>
        <v>0</v>
      </c>
      <c r="BW4" s="11">
        <f t="shared" ref="BW4:BW27" si="26">BV4/SUM(BV$3:BV$27)</f>
        <v>0</v>
      </c>
      <c r="BX4" s="38">
        <f t="shared" ref="BX4:BX52" si="27">BV4/SUM(BT$3:BT$27)*1000</f>
        <v>0</v>
      </c>
      <c r="BY4" s="9"/>
      <c r="BZ4" s="1"/>
      <c r="CA4" s="10">
        <f>BZ4*$D4</f>
        <v>0</v>
      </c>
      <c r="CB4" s="11">
        <f t="shared" ref="CB4:CB27" si="28">CA4/SUM(CA$3:CA$27)</f>
        <v>0</v>
      </c>
      <c r="CC4" s="38">
        <f t="shared" ref="CC4:CC52" si="29">CA4/SUM(BY$3:BY$27)*1000</f>
        <v>0</v>
      </c>
      <c r="CD4" s="9"/>
      <c r="CE4" s="1"/>
      <c r="CF4" s="10">
        <f>CE4*$D4</f>
        <v>0</v>
      </c>
      <c r="CG4" s="11">
        <f t="shared" ref="CG4:CG27" si="30">CF4/SUM(CF$3:CF$27)</f>
        <v>0</v>
      </c>
      <c r="CH4" s="38">
        <f t="shared" ref="CH4:CH52" si="31">CF4/SUM(CD$3:CD$27)*1000</f>
        <v>0</v>
      </c>
      <c r="CI4" s="9">
        <v>0.7</v>
      </c>
      <c r="CJ4" s="1">
        <f>CI4*$E4</f>
        <v>1.2809999999999999</v>
      </c>
      <c r="CK4" s="10">
        <f>CJ4*$D4</f>
        <v>1.2041399999999998</v>
      </c>
      <c r="CL4" s="11">
        <f t="shared" ref="CL4:CL27" si="32">CK4/SUM(CK$3:CK$27)</f>
        <v>1.0594787688950674E-2</v>
      </c>
      <c r="CM4" s="38">
        <f t="shared" ref="CM4:CM52" si="33">CK4/SUM(CI$3:CI$27)*1000</f>
        <v>10.848108108108105</v>
      </c>
      <c r="CN4" s="9"/>
      <c r="CO4" s="1"/>
      <c r="CP4" s="10">
        <f>CO4*$D4</f>
        <v>0</v>
      </c>
      <c r="CQ4" s="11">
        <f t="shared" ref="CQ4:CQ27" si="34">CP4/SUM(CP$3:CP$27)</f>
        <v>0</v>
      </c>
      <c r="CR4" s="38">
        <f t="shared" ref="CR4:CR52" si="35">CP4/SUM(CN$3:CN$27)*1000</f>
        <v>0</v>
      </c>
      <c r="CS4" s="9"/>
      <c r="CT4" s="1"/>
      <c r="CU4" s="10">
        <f>CT4*$D4</f>
        <v>0</v>
      </c>
      <c r="CV4" s="11">
        <f t="shared" ref="CV4:CV27" si="36">CU4/SUM(CU$3:CU$27)</f>
        <v>0</v>
      </c>
      <c r="CW4" s="38">
        <f t="shared" ref="CW4:CW52" si="37">CU4/SUM(CS$3:CS$27)*1000</f>
        <v>0</v>
      </c>
      <c r="CX4" s="9"/>
      <c r="CY4" s="1"/>
      <c r="CZ4" s="10">
        <f>CY4*$D4</f>
        <v>0</v>
      </c>
      <c r="DA4" s="11">
        <f t="shared" ref="DA4:DA27" si="38">CZ4/SUM(CZ$3:CZ$27)</f>
        <v>0</v>
      </c>
      <c r="DB4" s="38">
        <f t="shared" ref="DB4:DB52" si="39">CZ4/SUM(CX$3:CX$27)*1000</f>
        <v>0</v>
      </c>
      <c r="DC4" s="9"/>
      <c r="DD4" s="1"/>
      <c r="DE4" s="10">
        <f>DD4*$D4</f>
        <v>0</v>
      </c>
      <c r="DF4" s="11">
        <f t="shared" ref="DF4:DF27" si="40">DE4/SUM(DE$3:DE$27)</f>
        <v>0</v>
      </c>
      <c r="DG4" s="38">
        <f t="shared" ref="DG4:DG52" si="41">DE4/SUM(DC$3:DC$27)*1000</f>
        <v>0</v>
      </c>
      <c r="DH4" s="9"/>
      <c r="DI4" s="1"/>
      <c r="DJ4" s="10">
        <f>DI4*$D4</f>
        <v>0</v>
      </c>
      <c r="DK4" s="11">
        <f t="shared" ref="DK4:DK27" si="42">DJ4/SUM(DJ$3:DJ$27)</f>
        <v>0</v>
      </c>
      <c r="DL4" s="38">
        <f t="shared" ref="DL4:DL52" si="43">DJ4/SUM(DH$3:DH$27)*1000</f>
        <v>0</v>
      </c>
      <c r="DM4" s="9"/>
      <c r="DN4" s="1"/>
      <c r="DO4" s="10">
        <f>DN4*$D4</f>
        <v>0</v>
      </c>
      <c r="DP4" s="11">
        <f t="shared" ref="DP4:DP27" si="44">DO4/SUM(DO$3:DO$27)</f>
        <v>0</v>
      </c>
      <c r="DQ4" s="38">
        <f t="shared" ref="DQ4:DQ52" si="45">DO4/SUM(DM$3:DM$27)*1000</f>
        <v>0</v>
      </c>
      <c r="DR4" s="9"/>
      <c r="DS4" s="1"/>
      <c r="DT4" s="10">
        <f>DS4*$D4</f>
        <v>0</v>
      </c>
      <c r="DU4" s="11">
        <f t="shared" ref="DU4:DU27" si="46">DT4/SUM(DT$3:DT$27)</f>
        <v>0</v>
      </c>
      <c r="DV4" s="38">
        <f t="shared" ref="DV4:DV52" si="47">DT4/SUM(DR$3:DR$27)*1000</f>
        <v>0</v>
      </c>
    </row>
    <row r="5" spans="1:126" x14ac:dyDescent="0.35">
      <c r="A5" s="29" t="s">
        <v>74</v>
      </c>
      <c r="B5" t="s">
        <v>50</v>
      </c>
      <c r="C5" s="29" t="str">
        <f>Substance!B4</f>
        <v>CuSO4</v>
      </c>
      <c r="D5" s="29">
        <f>Substance!C4</f>
        <v>1</v>
      </c>
      <c r="E5" s="29">
        <f>Substance!D4</f>
        <v>1</v>
      </c>
      <c r="F5" s="29">
        <f>Substance!E4</f>
        <v>159.6086</v>
      </c>
      <c r="G5" s="9"/>
      <c r="H5" s="1"/>
      <c r="I5" s="1">
        <f>H5*$D5</f>
        <v>0</v>
      </c>
      <c r="J5" s="11">
        <f t="shared" si="0"/>
        <v>0</v>
      </c>
      <c r="K5" s="38">
        <f t="shared" si="1"/>
        <v>0</v>
      </c>
      <c r="L5" s="9"/>
      <c r="M5" s="1"/>
      <c r="N5" s="1">
        <f>M5*$D5</f>
        <v>0</v>
      </c>
      <c r="O5" s="11">
        <f t="shared" si="2"/>
        <v>0</v>
      </c>
      <c r="P5" s="38">
        <f t="shared" si="3"/>
        <v>0</v>
      </c>
      <c r="Q5" s="9"/>
      <c r="R5" s="1"/>
      <c r="S5" s="1">
        <f>R5*$D5</f>
        <v>0</v>
      </c>
      <c r="T5" s="11">
        <f t="shared" si="4"/>
        <v>0</v>
      </c>
      <c r="U5" s="38">
        <f t="shared" si="5"/>
        <v>0</v>
      </c>
      <c r="V5" s="9"/>
      <c r="W5" s="1">
        <v>22</v>
      </c>
      <c r="X5" s="1">
        <f>W5*$D5</f>
        <v>22</v>
      </c>
      <c r="Y5" s="11">
        <f t="shared" si="6"/>
        <v>0.19430852661143594</v>
      </c>
      <c r="Z5" s="38">
        <f t="shared" si="7"/>
        <v>248.86877828054295</v>
      </c>
      <c r="AA5" s="9"/>
      <c r="AB5" s="1"/>
      <c r="AC5" s="1">
        <f>AB5*$D5</f>
        <v>0</v>
      </c>
      <c r="AD5" s="11">
        <f t="shared" si="8"/>
        <v>0</v>
      </c>
      <c r="AE5" s="38">
        <f t="shared" si="9"/>
        <v>0</v>
      </c>
      <c r="AF5" s="9"/>
      <c r="AG5" s="1"/>
      <c r="AH5" s="1">
        <f>AG5*$D5</f>
        <v>0</v>
      </c>
      <c r="AI5" s="11">
        <f t="shared" si="10"/>
        <v>0</v>
      </c>
      <c r="AJ5" s="38">
        <f t="shared" si="11"/>
        <v>0</v>
      </c>
      <c r="AK5" s="9"/>
      <c r="AL5" s="1"/>
      <c r="AM5" s="1">
        <f>AL5*$D5</f>
        <v>0</v>
      </c>
      <c r="AN5" s="11">
        <f t="shared" si="12"/>
        <v>0</v>
      </c>
      <c r="AO5" s="38">
        <f t="shared" si="13"/>
        <v>0</v>
      </c>
      <c r="AP5" s="9"/>
      <c r="AQ5" s="1"/>
      <c r="AR5" s="1">
        <f>AQ5*$D5</f>
        <v>0</v>
      </c>
      <c r="AS5" s="11">
        <f t="shared" si="14"/>
        <v>0</v>
      </c>
      <c r="AT5" s="38">
        <f t="shared" si="15"/>
        <v>0</v>
      </c>
      <c r="AU5" s="9"/>
      <c r="AV5" s="1"/>
      <c r="AW5" s="1">
        <f>AV5*$D5</f>
        <v>0</v>
      </c>
      <c r="AX5" s="11">
        <f t="shared" si="16"/>
        <v>0</v>
      </c>
      <c r="AY5" s="38">
        <f t="shared" si="17"/>
        <v>0</v>
      </c>
      <c r="AZ5" s="9"/>
      <c r="BA5" s="1"/>
      <c r="BB5" s="1">
        <f>BA5*$D5</f>
        <v>0</v>
      </c>
      <c r="BC5" s="11">
        <f t="shared" si="18"/>
        <v>0</v>
      </c>
      <c r="BD5" s="38">
        <f t="shared" si="19"/>
        <v>0</v>
      </c>
      <c r="BE5" s="9"/>
      <c r="BF5" s="1"/>
      <c r="BG5" s="1">
        <f>BF5*$D5</f>
        <v>0</v>
      </c>
      <c r="BH5" s="11">
        <f t="shared" si="20"/>
        <v>0</v>
      </c>
      <c r="BI5" s="38">
        <f t="shared" si="21"/>
        <v>0</v>
      </c>
      <c r="BJ5" s="9"/>
      <c r="BK5" s="1"/>
      <c r="BL5" s="1">
        <f>BK5*$D5</f>
        <v>0</v>
      </c>
      <c r="BM5" s="11">
        <f t="shared" si="22"/>
        <v>0</v>
      </c>
      <c r="BN5" s="38">
        <f t="shared" si="23"/>
        <v>0</v>
      </c>
      <c r="BO5" s="9"/>
      <c r="BP5" s="1"/>
      <c r="BQ5" s="1">
        <f>BP5*$D5</f>
        <v>0</v>
      </c>
      <c r="BR5" s="11">
        <f t="shared" si="24"/>
        <v>0</v>
      </c>
      <c r="BS5" s="38">
        <f t="shared" si="25"/>
        <v>0</v>
      </c>
      <c r="BT5" s="9"/>
      <c r="BU5" s="1"/>
      <c r="BV5" s="1">
        <f>BU5*$D5</f>
        <v>0</v>
      </c>
      <c r="BW5" s="11">
        <f t="shared" si="26"/>
        <v>0</v>
      </c>
      <c r="BX5" s="38">
        <f t="shared" si="27"/>
        <v>0</v>
      </c>
      <c r="BY5" s="9"/>
      <c r="BZ5" s="1"/>
      <c r="CA5" s="1">
        <f>BZ5*$D5</f>
        <v>0</v>
      </c>
      <c r="CB5" s="11">
        <f t="shared" si="28"/>
        <v>0</v>
      </c>
      <c r="CC5" s="38">
        <f t="shared" si="29"/>
        <v>0</v>
      </c>
      <c r="CD5" s="9"/>
      <c r="CE5" s="1"/>
      <c r="CF5" s="1">
        <f>CE5*$D5</f>
        <v>0</v>
      </c>
      <c r="CG5" s="11">
        <f t="shared" si="30"/>
        <v>0</v>
      </c>
      <c r="CH5" s="38">
        <f t="shared" si="31"/>
        <v>0</v>
      </c>
      <c r="CI5" s="9"/>
      <c r="CJ5" s="1"/>
      <c r="CK5" s="1">
        <f>CJ5*$D5</f>
        <v>0</v>
      </c>
      <c r="CL5" s="11">
        <f t="shared" si="32"/>
        <v>0</v>
      </c>
      <c r="CM5" s="38">
        <f t="shared" si="33"/>
        <v>0</v>
      </c>
      <c r="CN5" s="9"/>
      <c r="CO5" s="1"/>
      <c r="CP5" s="1">
        <f>CO5*$D5</f>
        <v>0</v>
      </c>
      <c r="CQ5" s="11">
        <f t="shared" si="34"/>
        <v>0</v>
      </c>
      <c r="CR5" s="38">
        <f t="shared" si="35"/>
        <v>0</v>
      </c>
      <c r="CS5" s="9"/>
      <c r="CT5" s="1"/>
      <c r="CU5" s="1">
        <f>CT5*$D5</f>
        <v>0</v>
      </c>
      <c r="CV5" s="11">
        <f t="shared" si="36"/>
        <v>0</v>
      </c>
      <c r="CW5" s="38">
        <f t="shared" si="37"/>
        <v>0</v>
      </c>
      <c r="CX5" s="9"/>
      <c r="CY5" s="1"/>
      <c r="CZ5" s="1">
        <f>CY5*$D5</f>
        <v>0</v>
      </c>
      <c r="DA5" s="11">
        <f t="shared" si="38"/>
        <v>0</v>
      </c>
      <c r="DB5" s="38">
        <f t="shared" si="39"/>
        <v>0</v>
      </c>
      <c r="DC5" s="9"/>
      <c r="DD5" s="1"/>
      <c r="DE5" s="1">
        <f>DD5*$D5</f>
        <v>0</v>
      </c>
      <c r="DF5" s="11">
        <f t="shared" si="40"/>
        <v>0</v>
      </c>
      <c r="DG5" s="38">
        <f t="shared" si="41"/>
        <v>0</v>
      </c>
      <c r="DH5" s="9"/>
      <c r="DI5" s="1"/>
      <c r="DJ5" s="1">
        <f>DI5*$D5</f>
        <v>0</v>
      </c>
      <c r="DK5" s="11">
        <f t="shared" si="42"/>
        <v>0</v>
      </c>
      <c r="DL5" s="38">
        <f t="shared" si="43"/>
        <v>0</v>
      </c>
      <c r="DM5" s="9"/>
      <c r="DN5" s="1"/>
      <c r="DO5" s="1">
        <f>DN5*$D5</f>
        <v>0</v>
      </c>
      <c r="DP5" s="11">
        <f t="shared" si="44"/>
        <v>0</v>
      </c>
      <c r="DQ5" s="38">
        <f t="shared" si="45"/>
        <v>0</v>
      </c>
      <c r="DR5" s="9"/>
      <c r="DS5" s="1"/>
      <c r="DT5" s="1">
        <f>DS5*$D5</f>
        <v>0</v>
      </c>
      <c r="DU5" s="11">
        <f t="shared" si="46"/>
        <v>0</v>
      </c>
      <c r="DV5" s="38">
        <f t="shared" si="47"/>
        <v>0</v>
      </c>
    </row>
    <row r="6" spans="1:126" x14ac:dyDescent="0.35">
      <c r="A6" s="29" t="s">
        <v>74</v>
      </c>
      <c r="B6" t="s">
        <v>51</v>
      </c>
      <c r="C6" s="29" t="str">
        <f>Substance!B5</f>
        <v>Add_1</v>
      </c>
      <c r="D6" s="29">
        <f>Substance!C5</f>
        <v>1</v>
      </c>
      <c r="E6" s="29">
        <f>Substance!D5</f>
        <v>1</v>
      </c>
      <c r="F6" s="29">
        <f>Substance!E5</f>
        <v>0</v>
      </c>
      <c r="G6" s="9">
        <v>1</v>
      </c>
      <c r="H6" s="1">
        <f>G6*$E6</f>
        <v>1</v>
      </c>
      <c r="I6" s="10">
        <f>H6*$D6</f>
        <v>1</v>
      </c>
      <c r="J6" s="11">
        <f t="shared" si="0"/>
        <v>8.9109087344727417E-3</v>
      </c>
      <c r="K6" s="38">
        <f t="shared" si="1"/>
        <v>11.185682326621922</v>
      </c>
      <c r="L6" s="9"/>
      <c r="M6" s="1"/>
      <c r="N6" s="10">
        <f>M6*$D6</f>
        <v>0</v>
      </c>
      <c r="O6" s="11">
        <f t="shared" si="2"/>
        <v>0</v>
      </c>
      <c r="P6" s="38">
        <f t="shared" si="3"/>
        <v>0</v>
      </c>
      <c r="Q6" s="9"/>
      <c r="R6" s="1"/>
      <c r="S6" s="10">
        <f>R6*$D6</f>
        <v>0</v>
      </c>
      <c r="T6" s="11">
        <f t="shared" si="4"/>
        <v>0</v>
      </c>
      <c r="U6" s="38">
        <f t="shared" si="5"/>
        <v>0</v>
      </c>
      <c r="V6" s="9">
        <v>1</v>
      </c>
      <c r="W6" s="1">
        <f>V6*$E6</f>
        <v>1</v>
      </c>
      <c r="X6" s="10">
        <f>W6*$D6</f>
        <v>1</v>
      </c>
      <c r="Y6" s="11">
        <f t="shared" si="6"/>
        <v>8.8322057550652699E-3</v>
      </c>
      <c r="Z6" s="38">
        <f t="shared" si="7"/>
        <v>11.312217194570135</v>
      </c>
      <c r="AA6" s="9"/>
      <c r="AB6" s="1"/>
      <c r="AC6" s="10">
        <f>AB6*$D6</f>
        <v>0</v>
      </c>
      <c r="AD6" s="11">
        <f t="shared" si="8"/>
        <v>0</v>
      </c>
      <c r="AE6" s="38">
        <f t="shared" si="9"/>
        <v>0</v>
      </c>
      <c r="AF6" s="9"/>
      <c r="AG6" s="1"/>
      <c r="AH6" s="10">
        <f>AG6*$D6</f>
        <v>0</v>
      </c>
      <c r="AI6" s="11">
        <f t="shared" si="10"/>
        <v>0</v>
      </c>
      <c r="AJ6" s="38">
        <f t="shared" si="11"/>
        <v>0</v>
      </c>
      <c r="AK6" s="9"/>
      <c r="AL6" s="1"/>
      <c r="AM6" s="10">
        <f>AL6*$D6</f>
        <v>0</v>
      </c>
      <c r="AN6" s="11">
        <f t="shared" si="12"/>
        <v>0</v>
      </c>
      <c r="AO6" s="38">
        <f t="shared" si="13"/>
        <v>0</v>
      </c>
      <c r="AP6" s="9"/>
      <c r="AQ6" s="1"/>
      <c r="AR6" s="10">
        <f>AQ6*$D6</f>
        <v>0</v>
      </c>
      <c r="AS6" s="11">
        <f t="shared" si="14"/>
        <v>0</v>
      </c>
      <c r="AT6" s="38">
        <f t="shared" si="15"/>
        <v>0</v>
      </c>
      <c r="AU6" s="9"/>
      <c r="AV6" s="1"/>
      <c r="AW6" s="10">
        <f>AV6*$D6</f>
        <v>0</v>
      </c>
      <c r="AX6" s="11">
        <f t="shared" si="16"/>
        <v>0</v>
      </c>
      <c r="AY6" s="38">
        <f t="shared" si="17"/>
        <v>0</v>
      </c>
      <c r="AZ6" s="9"/>
      <c r="BA6" s="1"/>
      <c r="BB6" s="10">
        <f>BA6*$D6</f>
        <v>0</v>
      </c>
      <c r="BC6" s="11">
        <f t="shared" si="18"/>
        <v>0</v>
      </c>
      <c r="BD6" s="38">
        <f t="shared" si="19"/>
        <v>0</v>
      </c>
      <c r="BE6" s="9"/>
      <c r="BF6" s="1"/>
      <c r="BG6" s="10">
        <f>BF6*$D6</f>
        <v>0</v>
      </c>
      <c r="BH6" s="11">
        <f t="shared" si="20"/>
        <v>0</v>
      </c>
      <c r="BI6" s="38">
        <f t="shared" si="21"/>
        <v>0</v>
      </c>
      <c r="BJ6" s="9"/>
      <c r="BK6" s="1"/>
      <c r="BL6" s="10">
        <f>BK6*$D6</f>
        <v>0</v>
      </c>
      <c r="BM6" s="11">
        <f t="shared" si="22"/>
        <v>0</v>
      </c>
      <c r="BN6" s="38">
        <f t="shared" si="23"/>
        <v>0</v>
      </c>
      <c r="BO6" s="9"/>
      <c r="BP6" s="1"/>
      <c r="BQ6" s="10">
        <f>BP6*$D6</f>
        <v>0</v>
      </c>
      <c r="BR6" s="11">
        <f t="shared" si="24"/>
        <v>0</v>
      </c>
      <c r="BS6" s="38">
        <f t="shared" si="25"/>
        <v>0</v>
      </c>
      <c r="BT6" s="9"/>
      <c r="BU6" s="1"/>
      <c r="BV6" s="10">
        <f>BU6*$D6</f>
        <v>0</v>
      </c>
      <c r="BW6" s="11">
        <f t="shared" si="26"/>
        <v>0</v>
      </c>
      <c r="BX6" s="38">
        <f t="shared" si="27"/>
        <v>0</v>
      </c>
      <c r="BY6" s="9"/>
      <c r="BZ6" s="1"/>
      <c r="CA6" s="10">
        <f>BZ6*$D6</f>
        <v>0</v>
      </c>
      <c r="CB6" s="11">
        <f t="shared" si="28"/>
        <v>0</v>
      </c>
      <c r="CC6" s="38">
        <f t="shared" si="29"/>
        <v>0</v>
      </c>
      <c r="CD6" s="9"/>
      <c r="CE6" s="1"/>
      <c r="CF6" s="10">
        <f>CE6*$D6</f>
        <v>0</v>
      </c>
      <c r="CG6" s="11">
        <f t="shared" si="30"/>
        <v>0</v>
      </c>
      <c r="CH6" s="38">
        <f t="shared" si="31"/>
        <v>0</v>
      </c>
      <c r="CI6" s="9"/>
      <c r="CJ6" s="1"/>
      <c r="CK6" s="10">
        <f>CJ6*$D6</f>
        <v>0</v>
      </c>
      <c r="CL6" s="11">
        <f t="shared" si="32"/>
        <v>0</v>
      </c>
      <c r="CM6" s="38">
        <f t="shared" si="33"/>
        <v>0</v>
      </c>
      <c r="CN6" s="9"/>
      <c r="CO6" s="1"/>
      <c r="CP6" s="10">
        <f>CO6*$D6</f>
        <v>0</v>
      </c>
      <c r="CQ6" s="11">
        <f t="shared" si="34"/>
        <v>0</v>
      </c>
      <c r="CR6" s="38">
        <f t="shared" si="35"/>
        <v>0</v>
      </c>
      <c r="CS6" s="9"/>
      <c r="CT6" s="1"/>
      <c r="CU6" s="10">
        <f>CT6*$D6</f>
        <v>0</v>
      </c>
      <c r="CV6" s="11">
        <f t="shared" si="36"/>
        <v>0</v>
      </c>
      <c r="CW6" s="38">
        <f t="shared" si="37"/>
        <v>0</v>
      </c>
      <c r="CX6" s="9"/>
      <c r="CY6" s="1"/>
      <c r="CZ6" s="10">
        <f>CY6*$D6</f>
        <v>0</v>
      </c>
      <c r="DA6" s="11">
        <f t="shared" si="38"/>
        <v>0</v>
      </c>
      <c r="DB6" s="38">
        <f t="shared" si="39"/>
        <v>0</v>
      </c>
      <c r="DC6" s="9"/>
      <c r="DD6" s="1"/>
      <c r="DE6" s="10">
        <f>DD6*$D6</f>
        <v>0</v>
      </c>
      <c r="DF6" s="11">
        <f t="shared" si="40"/>
        <v>0</v>
      </c>
      <c r="DG6" s="38">
        <f t="shared" si="41"/>
        <v>0</v>
      </c>
      <c r="DH6" s="9"/>
      <c r="DI6" s="1"/>
      <c r="DJ6" s="10">
        <f>DI6*$D6</f>
        <v>0</v>
      </c>
      <c r="DK6" s="11">
        <f t="shared" si="42"/>
        <v>0</v>
      </c>
      <c r="DL6" s="38">
        <f t="shared" si="43"/>
        <v>0</v>
      </c>
      <c r="DM6" s="9"/>
      <c r="DN6" s="1"/>
      <c r="DO6" s="10">
        <f>DN6*$D6</f>
        <v>0</v>
      </c>
      <c r="DP6" s="11">
        <f t="shared" si="44"/>
        <v>0</v>
      </c>
      <c r="DQ6" s="38">
        <f t="shared" si="45"/>
        <v>0</v>
      </c>
      <c r="DR6" s="9"/>
      <c r="DS6" s="1"/>
      <c r="DT6" s="10">
        <f>DS6*$D6</f>
        <v>0</v>
      </c>
      <c r="DU6" s="11">
        <f t="shared" si="46"/>
        <v>0</v>
      </c>
      <c r="DV6" s="38">
        <f t="shared" si="47"/>
        <v>0</v>
      </c>
    </row>
    <row r="7" spans="1:126" x14ac:dyDescent="0.35">
      <c r="A7" s="29" t="s">
        <v>74</v>
      </c>
      <c r="B7" t="s">
        <v>52</v>
      </c>
      <c r="C7" s="29" t="str">
        <f>Substance!B6</f>
        <v>SnSO4</v>
      </c>
      <c r="D7" s="29">
        <f>Substance!C6</f>
        <v>1</v>
      </c>
      <c r="E7" s="29">
        <f>Substance!D6</f>
        <v>1</v>
      </c>
      <c r="F7" s="29">
        <f>Substance!E6</f>
        <v>214.77</v>
      </c>
      <c r="G7" s="9"/>
      <c r="H7" s="1"/>
      <c r="I7" s="10">
        <f t="shared" ref="I7:I18" si="48">H7*$D7</f>
        <v>0</v>
      </c>
      <c r="J7" s="11">
        <f t="shared" si="0"/>
        <v>0</v>
      </c>
      <c r="K7" s="38">
        <f t="shared" si="1"/>
        <v>0</v>
      </c>
      <c r="L7" s="9"/>
      <c r="M7" s="1"/>
      <c r="N7" s="10">
        <f t="shared" ref="N7:N27" si="49">M7*$D7</f>
        <v>0</v>
      </c>
      <c r="O7" s="11">
        <f t="shared" si="2"/>
        <v>0</v>
      </c>
      <c r="P7" s="38">
        <f t="shared" si="3"/>
        <v>0</v>
      </c>
      <c r="Q7" s="9"/>
      <c r="R7" s="1"/>
      <c r="S7" s="10">
        <f t="shared" ref="S7:S27" si="50">R7*$D7</f>
        <v>0</v>
      </c>
      <c r="T7" s="11">
        <f t="shared" si="4"/>
        <v>0</v>
      </c>
      <c r="U7" s="38">
        <f t="shared" si="5"/>
        <v>0</v>
      </c>
      <c r="V7" s="9"/>
      <c r="W7" s="1"/>
      <c r="X7" s="10">
        <f t="shared" ref="X7:X27" si="51">W7*$D7</f>
        <v>0</v>
      </c>
      <c r="Y7" s="11">
        <f t="shared" si="6"/>
        <v>0</v>
      </c>
      <c r="Z7" s="38">
        <f t="shared" si="7"/>
        <v>0</v>
      </c>
      <c r="AA7" s="9"/>
      <c r="AB7" s="1"/>
      <c r="AC7" s="10">
        <f t="shared" ref="AC7:AC27" si="52">AB7*$D7</f>
        <v>0</v>
      </c>
      <c r="AD7" s="11">
        <f t="shared" si="8"/>
        <v>0</v>
      </c>
      <c r="AE7" s="38">
        <f t="shared" si="9"/>
        <v>0</v>
      </c>
      <c r="AF7" s="9"/>
      <c r="AG7" s="1"/>
      <c r="AH7" s="10">
        <f t="shared" ref="AH7:AH27" si="53">AG7*$D7</f>
        <v>0</v>
      </c>
      <c r="AI7" s="11">
        <f t="shared" si="10"/>
        <v>0</v>
      </c>
      <c r="AJ7" s="38">
        <f t="shared" si="11"/>
        <v>0</v>
      </c>
      <c r="AK7" s="9"/>
      <c r="AL7" s="1"/>
      <c r="AM7" s="10">
        <f t="shared" ref="AM7:AM27" si="54">AL7*$D7</f>
        <v>0</v>
      </c>
      <c r="AN7" s="11">
        <f t="shared" si="12"/>
        <v>0</v>
      </c>
      <c r="AO7" s="38">
        <f t="shared" si="13"/>
        <v>0</v>
      </c>
      <c r="AP7" s="9"/>
      <c r="AQ7" s="1">
        <v>5</v>
      </c>
      <c r="AR7" s="10">
        <f t="shared" ref="AR7:AR27" si="55">AQ7*$D7</f>
        <v>5</v>
      </c>
      <c r="AS7" s="11">
        <f t="shared" si="14"/>
        <v>4.6511627906976744E-2</v>
      </c>
      <c r="AT7" s="38">
        <f t="shared" si="15"/>
        <v>52.497203017872003</v>
      </c>
      <c r="AU7" s="9"/>
      <c r="AV7" s="1"/>
      <c r="AW7" s="10">
        <f t="shared" ref="AW7:AW27" si="56">AV7*$D7</f>
        <v>0</v>
      </c>
      <c r="AX7" s="11">
        <f t="shared" si="16"/>
        <v>0</v>
      </c>
      <c r="AY7" s="38">
        <f t="shared" si="17"/>
        <v>0</v>
      </c>
      <c r="AZ7" s="9"/>
      <c r="BA7" s="1"/>
      <c r="BB7" s="10">
        <f t="shared" ref="BB7:BB27" si="57">BA7*$D7</f>
        <v>0</v>
      </c>
      <c r="BC7" s="11">
        <f t="shared" si="18"/>
        <v>0</v>
      </c>
      <c r="BD7" s="38">
        <f t="shared" si="19"/>
        <v>0</v>
      </c>
      <c r="BE7" s="9"/>
      <c r="BF7" s="1"/>
      <c r="BG7" s="10">
        <f t="shared" ref="BG7:BG27" si="58">BF7*$D7</f>
        <v>0</v>
      </c>
      <c r="BH7" s="11">
        <f t="shared" si="20"/>
        <v>0</v>
      </c>
      <c r="BI7" s="38">
        <f t="shared" si="21"/>
        <v>0</v>
      </c>
      <c r="BJ7" s="9"/>
      <c r="BK7" s="1"/>
      <c r="BL7" s="10">
        <f t="shared" ref="BL7:BL27" si="59">BK7*$D7</f>
        <v>0</v>
      </c>
      <c r="BM7" s="11">
        <f t="shared" si="22"/>
        <v>0</v>
      </c>
      <c r="BN7" s="38">
        <f t="shared" si="23"/>
        <v>0</v>
      </c>
      <c r="BO7" s="9"/>
      <c r="BP7" s="1"/>
      <c r="BQ7" s="10">
        <f t="shared" ref="BQ7:BQ27" si="60">BP7*$D7</f>
        <v>0</v>
      </c>
      <c r="BR7" s="11">
        <f t="shared" si="24"/>
        <v>0</v>
      </c>
      <c r="BS7" s="38">
        <f t="shared" si="25"/>
        <v>0</v>
      </c>
      <c r="BT7" s="9"/>
      <c r="BU7" s="1"/>
      <c r="BV7" s="10">
        <f t="shared" ref="BV7:BV10" si="61">BU7*$D7</f>
        <v>0</v>
      </c>
      <c r="BW7" s="11">
        <f t="shared" si="26"/>
        <v>0</v>
      </c>
      <c r="BX7" s="38">
        <f t="shared" si="27"/>
        <v>0</v>
      </c>
      <c r="BY7" s="9"/>
      <c r="BZ7" s="1"/>
      <c r="CA7" s="10">
        <f t="shared" ref="CA7:CA27" si="62">BZ7*$D7</f>
        <v>0</v>
      </c>
      <c r="CB7" s="11">
        <f t="shared" si="28"/>
        <v>0</v>
      </c>
      <c r="CC7" s="38">
        <f t="shared" si="29"/>
        <v>0</v>
      </c>
      <c r="CD7" s="9"/>
      <c r="CE7" s="1"/>
      <c r="CF7" s="10">
        <f t="shared" ref="CF7:CF27" si="63">CE7*$D7</f>
        <v>0</v>
      </c>
      <c r="CG7" s="11">
        <f t="shared" si="30"/>
        <v>0</v>
      </c>
      <c r="CH7" s="38">
        <f t="shared" si="31"/>
        <v>0</v>
      </c>
      <c r="CI7" s="9"/>
      <c r="CJ7" s="1"/>
      <c r="CK7" s="10">
        <f t="shared" ref="CK7:CK27" si="64">CJ7*$D7</f>
        <v>0</v>
      </c>
      <c r="CL7" s="11">
        <f t="shared" si="32"/>
        <v>0</v>
      </c>
      <c r="CM7" s="38">
        <f t="shared" si="33"/>
        <v>0</v>
      </c>
      <c r="CN7" s="9"/>
      <c r="CO7" s="1"/>
      <c r="CP7" s="10">
        <f t="shared" ref="CP7:CP27" si="65">CO7*$D7</f>
        <v>0</v>
      </c>
      <c r="CQ7" s="11">
        <f t="shared" si="34"/>
        <v>0</v>
      </c>
      <c r="CR7" s="38">
        <f t="shared" si="35"/>
        <v>0</v>
      </c>
      <c r="CS7" s="9"/>
      <c r="CT7" s="1"/>
      <c r="CU7" s="10">
        <f t="shared" ref="CU7:CU27" si="66">CT7*$D7</f>
        <v>0</v>
      </c>
      <c r="CV7" s="11">
        <f t="shared" si="36"/>
        <v>0</v>
      </c>
      <c r="CW7" s="38">
        <f t="shared" si="37"/>
        <v>0</v>
      </c>
      <c r="CX7" s="9"/>
      <c r="CY7" s="1"/>
      <c r="CZ7" s="10">
        <f t="shared" ref="CZ7:CZ27" si="67">CY7*$D7</f>
        <v>0</v>
      </c>
      <c r="DA7" s="11">
        <f t="shared" si="38"/>
        <v>0</v>
      </c>
      <c r="DB7" s="38">
        <f t="shared" si="39"/>
        <v>0</v>
      </c>
      <c r="DC7" s="9"/>
      <c r="DD7" s="1"/>
      <c r="DE7" s="10">
        <f t="shared" ref="DE7:DE27" si="68">DD7*$D7</f>
        <v>0</v>
      </c>
      <c r="DF7" s="11">
        <f t="shared" si="40"/>
        <v>0</v>
      </c>
      <c r="DG7" s="38">
        <f t="shared" si="41"/>
        <v>0</v>
      </c>
      <c r="DH7" s="9"/>
      <c r="DI7" s="1"/>
      <c r="DJ7" s="10">
        <f t="shared" ref="DJ7:DJ27" si="69">DI7*$D7</f>
        <v>0</v>
      </c>
      <c r="DK7" s="11">
        <f t="shared" si="42"/>
        <v>0</v>
      </c>
      <c r="DL7" s="38">
        <f t="shared" si="43"/>
        <v>0</v>
      </c>
      <c r="DM7" s="9"/>
      <c r="DN7" s="1"/>
      <c r="DO7" s="10">
        <f t="shared" ref="DO7:DO27" si="70">DN7*$D7</f>
        <v>0</v>
      </c>
      <c r="DP7" s="11">
        <f t="shared" si="44"/>
        <v>0</v>
      </c>
      <c r="DQ7" s="38">
        <f t="shared" si="45"/>
        <v>0</v>
      </c>
      <c r="DR7" s="9"/>
      <c r="DS7" s="1"/>
      <c r="DT7" s="10">
        <f t="shared" ref="DT7:DT27" si="71">DS7*$D7</f>
        <v>0</v>
      </c>
      <c r="DU7" s="11">
        <f t="shared" si="46"/>
        <v>0</v>
      </c>
      <c r="DV7" s="38">
        <f t="shared" si="47"/>
        <v>0</v>
      </c>
    </row>
    <row r="8" spans="1:126" x14ac:dyDescent="0.35">
      <c r="A8" s="29" t="s">
        <v>74</v>
      </c>
      <c r="B8" t="s">
        <v>53</v>
      </c>
      <c r="C8" s="29" t="str">
        <f>Substance!B7</f>
        <v>Add_2</v>
      </c>
      <c r="D8" s="29">
        <f>Substance!C7</f>
        <v>1</v>
      </c>
      <c r="E8" s="29">
        <f>Substance!D7</f>
        <v>1</v>
      </c>
      <c r="F8" s="29">
        <f>Substance!E7</f>
        <v>0</v>
      </c>
      <c r="G8" s="9"/>
      <c r="H8" s="1"/>
      <c r="I8" s="10">
        <f t="shared" si="48"/>
        <v>0</v>
      </c>
      <c r="J8" s="11">
        <f t="shared" si="0"/>
        <v>0</v>
      </c>
      <c r="K8" s="38">
        <f t="shared" si="1"/>
        <v>0</v>
      </c>
      <c r="L8" s="9"/>
      <c r="M8" s="1"/>
      <c r="N8" s="10">
        <f t="shared" si="49"/>
        <v>0</v>
      </c>
      <c r="O8" s="11">
        <f t="shared" si="2"/>
        <v>0</v>
      </c>
      <c r="P8" s="38">
        <f t="shared" si="3"/>
        <v>0</v>
      </c>
      <c r="Q8" s="9"/>
      <c r="R8" s="1"/>
      <c r="S8" s="10">
        <f t="shared" si="50"/>
        <v>0</v>
      </c>
      <c r="T8" s="11">
        <f t="shared" si="4"/>
        <v>0</v>
      </c>
      <c r="U8" s="38">
        <f t="shared" si="5"/>
        <v>0</v>
      </c>
      <c r="V8" s="9"/>
      <c r="W8" s="1"/>
      <c r="X8" s="10">
        <f t="shared" si="51"/>
        <v>0</v>
      </c>
      <c r="Y8" s="11">
        <f t="shared" si="6"/>
        <v>0</v>
      </c>
      <c r="Z8" s="38">
        <f t="shared" si="7"/>
        <v>0</v>
      </c>
      <c r="AA8" s="9"/>
      <c r="AB8" s="1"/>
      <c r="AC8" s="10">
        <f t="shared" si="52"/>
        <v>0</v>
      </c>
      <c r="AD8" s="11">
        <f t="shared" si="8"/>
        <v>0</v>
      </c>
      <c r="AE8" s="38">
        <f t="shared" si="9"/>
        <v>0</v>
      </c>
      <c r="AF8" s="9"/>
      <c r="AG8" s="1"/>
      <c r="AH8" s="10">
        <f t="shared" si="53"/>
        <v>0</v>
      </c>
      <c r="AI8" s="11">
        <f t="shared" si="10"/>
        <v>0</v>
      </c>
      <c r="AJ8" s="38">
        <f t="shared" si="11"/>
        <v>0</v>
      </c>
      <c r="AK8" s="9"/>
      <c r="AL8" s="1"/>
      <c r="AM8" s="10">
        <f t="shared" si="54"/>
        <v>0</v>
      </c>
      <c r="AN8" s="11">
        <f t="shared" si="12"/>
        <v>0</v>
      </c>
      <c r="AO8" s="38">
        <f t="shared" si="13"/>
        <v>0</v>
      </c>
      <c r="AP8" s="9">
        <v>2.5</v>
      </c>
      <c r="AQ8" s="1">
        <f>AP8*$E8</f>
        <v>2.5</v>
      </c>
      <c r="AR8" s="10">
        <f t="shared" si="55"/>
        <v>2.5</v>
      </c>
      <c r="AS8" s="11">
        <f t="shared" si="14"/>
        <v>2.3255813953488372E-2</v>
      </c>
      <c r="AT8" s="38">
        <f t="shared" si="15"/>
        <v>26.248601508936002</v>
      </c>
      <c r="AU8" s="9"/>
      <c r="AV8" s="1"/>
      <c r="AW8" s="10">
        <f t="shared" si="56"/>
        <v>0</v>
      </c>
      <c r="AX8" s="11">
        <f t="shared" si="16"/>
        <v>0</v>
      </c>
      <c r="AY8" s="38">
        <f t="shared" si="17"/>
        <v>0</v>
      </c>
      <c r="AZ8" s="9"/>
      <c r="BA8" s="1"/>
      <c r="BB8" s="10">
        <f t="shared" si="57"/>
        <v>0</v>
      </c>
      <c r="BC8" s="11">
        <f t="shared" si="18"/>
        <v>0</v>
      </c>
      <c r="BD8" s="38">
        <f t="shared" si="19"/>
        <v>0</v>
      </c>
      <c r="BE8" s="9"/>
      <c r="BF8" s="1"/>
      <c r="BG8" s="10">
        <f t="shared" si="58"/>
        <v>0</v>
      </c>
      <c r="BH8" s="11">
        <f t="shared" si="20"/>
        <v>0</v>
      </c>
      <c r="BI8" s="38">
        <f t="shared" si="21"/>
        <v>0</v>
      </c>
      <c r="BJ8" s="9"/>
      <c r="BK8" s="1"/>
      <c r="BL8" s="10">
        <f t="shared" si="59"/>
        <v>0</v>
      </c>
      <c r="BM8" s="11">
        <f t="shared" si="22"/>
        <v>0</v>
      </c>
      <c r="BN8" s="38">
        <f t="shared" si="23"/>
        <v>0</v>
      </c>
      <c r="BO8" s="9"/>
      <c r="BP8" s="1"/>
      <c r="BQ8" s="10">
        <f t="shared" si="60"/>
        <v>0</v>
      </c>
      <c r="BR8" s="11">
        <f t="shared" si="24"/>
        <v>0</v>
      </c>
      <c r="BS8" s="38">
        <f t="shared" si="25"/>
        <v>0</v>
      </c>
      <c r="BT8" s="9"/>
      <c r="BU8" s="1"/>
      <c r="BV8" s="10">
        <f t="shared" si="61"/>
        <v>0</v>
      </c>
      <c r="BW8" s="11">
        <f t="shared" si="26"/>
        <v>0</v>
      </c>
      <c r="BX8" s="38">
        <f t="shared" si="27"/>
        <v>0</v>
      </c>
      <c r="BY8" s="9"/>
      <c r="BZ8" s="1"/>
      <c r="CA8" s="10">
        <f t="shared" si="62"/>
        <v>0</v>
      </c>
      <c r="CB8" s="11">
        <f t="shared" si="28"/>
        <v>0</v>
      </c>
      <c r="CC8" s="38">
        <f t="shared" si="29"/>
        <v>0</v>
      </c>
      <c r="CD8" s="9"/>
      <c r="CE8" s="1"/>
      <c r="CF8" s="10">
        <f t="shared" si="63"/>
        <v>0</v>
      </c>
      <c r="CG8" s="11">
        <f t="shared" si="30"/>
        <v>0</v>
      </c>
      <c r="CH8" s="38">
        <f t="shared" si="31"/>
        <v>0</v>
      </c>
      <c r="CI8" s="9"/>
      <c r="CJ8" s="1"/>
      <c r="CK8" s="10">
        <f t="shared" si="64"/>
        <v>0</v>
      </c>
      <c r="CL8" s="11">
        <f t="shared" si="32"/>
        <v>0</v>
      </c>
      <c r="CM8" s="38">
        <f t="shared" si="33"/>
        <v>0</v>
      </c>
      <c r="CN8" s="9"/>
      <c r="CO8" s="1"/>
      <c r="CP8" s="10">
        <f t="shared" si="65"/>
        <v>0</v>
      </c>
      <c r="CQ8" s="11">
        <f t="shared" si="34"/>
        <v>0</v>
      </c>
      <c r="CR8" s="38">
        <f t="shared" si="35"/>
        <v>0</v>
      </c>
      <c r="CS8" s="9"/>
      <c r="CT8" s="1"/>
      <c r="CU8" s="10">
        <f t="shared" si="66"/>
        <v>0</v>
      </c>
      <c r="CV8" s="11">
        <f t="shared" si="36"/>
        <v>0</v>
      </c>
      <c r="CW8" s="38">
        <f t="shared" si="37"/>
        <v>0</v>
      </c>
      <c r="CX8" s="9"/>
      <c r="CY8" s="1"/>
      <c r="CZ8" s="10">
        <f t="shared" si="67"/>
        <v>0</v>
      </c>
      <c r="DA8" s="11">
        <f t="shared" si="38"/>
        <v>0</v>
      </c>
      <c r="DB8" s="38">
        <f t="shared" si="39"/>
        <v>0</v>
      </c>
      <c r="DC8" s="9"/>
      <c r="DD8" s="1"/>
      <c r="DE8" s="10">
        <f t="shared" si="68"/>
        <v>0</v>
      </c>
      <c r="DF8" s="11">
        <f t="shared" si="40"/>
        <v>0</v>
      </c>
      <c r="DG8" s="38">
        <f t="shared" si="41"/>
        <v>0</v>
      </c>
      <c r="DH8" s="9"/>
      <c r="DI8" s="1"/>
      <c r="DJ8" s="10">
        <f t="shared" si="69"/>
        <v>0</v>
      </c>
      <c r="DK8" s="11">
        <f t="shared" si="42"/>
        <v>0</v>
      </c>
      <c r="DL8" s="38">
        <f t="shared" si="43"/>
        <v>0</v>
      </c>
      <c r="DM8" s="9"/>
      <c r="DN8" s="1"/>
      <c r="DO8" s="10">
        <f t="shared" si="70"/>
        <v>0</v>
      </c>
      <c r="DP8" s="11">
        <f t="shared" si="44"/>
        <v>0</v>
      </c>
      <c r="DQ8" s="38">
        <f t="shared" si="45"/>
        <v>0</v>
      </c>
      <c r="DR8" s="9"/>
      <c r="DS8" s="1"/>
      <c r="DT8" s="10">
        <f t="shared" si="71"/>
        <v>0</v>
      </c>
      <c r="DU8" s="11">
        <f t="shared" si="46"/>
        <v>0</v>
      </c>
      <c r="DV8" s="38">
        <f t="shared" si="47"/>
        <v>0</v>
      </c>
    </row>
    <row r="9" spans="1:126" x14ac:dyDescent="0.35">
      <c r="A9" s="29" t="s">
        <v>74</v>
      </c>
      <c r="B9" t="s">
        <v>54</v>
      </c>
      <c r="C9" s="29" t="str">
        <f>Substance!B8</f>
        <v>KOH</v>
      </c>
      <c r="D9" s="29">
        <f>Substance!C8</f>
        <v>0.45</v>
      </c>
      <c r="E9" s="29">
        <f>Substance!D8</f>
        <v>1.45</v>
      </c>
      <c r="F9" s="29">
        <f>Substance!E8</f>
        <v>56.12</v>
      </c>
      <c r="G9" s="9"/>
      <c r="H9" s="1"/>
      <c r="I9" s="10">
        <f t="shared" si="48"/>
        <v>0</v>
      </c>
      <c r="J9" s="11">
        <f t="shared" si="0"/>
        <v>0</v>
      </c>
      <c r="K9" s="38">
        <f t="shared" si="1"/>
        <v>0</v>
      </c>
      <c r="L9" s="9"/>
      <c r="M9" s="1"/>
      <c r="N9" s="10">
        <f t="shared" si="49"/>
        <v>0</v>
      </c>
      <c r="O9" s="11">
        <f t="shared" si="2"/>
        <v>0</v>
      </c>
      <c r="P9" s="38">
        <f t="shared" si="3"/>
        <v>0</v>
      </c>
      <c r="Q9" s="9"/>
      <c r="R9" s="1"/>
      <c r="S9" s="10">
        <f t="shared" si="50"/>
        <v>0</v>
      </c>
      <c r="T9" s="11">
        <f t="shared" si="4"/>
        <v>0</v>
      </c>
      <c r="U9" s="38">
        <f t="shared" si="5"/>
        <v>0</v>
      </c>
      <c r="V9" s="9"/>
      <c r="W9" s="1"/>
      <c r="X9" s="10">
        <f t="shared" si="51"/>
        <v>0</v>
      </c>
      <c r="Y9" s="11">
        <f t="shared" si="6"/>
        <v>0</v>
      </c>
      <c r="Z9" s="38">
        <f t="shared" si="7"/>
        <v>0</v>
      </c>
      <c r="AA9" s="9"/>
      <c r="AB9" s="1"/>
      <c r="AC9" s="10">
        <f t="shared" si="52"/>
        <v>0</v>
      </c>
      <c r="AD9" s="11">
        <f t="shared" si="8"/>
        <v>0</v>
      </c>
      <c r="AE9" s="38">
        <f t="shared" si="9"/>
        <v>0</v>
      </c>
      <c r="AF9" s="9"/>
      <c r="AG9" s="1"/>
      <c r="AH9" s="10">
        <f t="shared" si="53"/>
        <v>0</v>
      </c>
      <c r="AI9" s="11">
        <f t="shared" si="10"/>
        <v>0</v>
      </c>
      <c r="AJ9" s="38">
        <f t="shared" si="11"/>
        <v>0</v>
      </c>
      <c r="AK9" s="9"/>
      <c r="AL9" s="1"/>
      <c r="AM9" s="10">
        <f t="shared" si="54"/>
        <v>0</v>
      </c>
      <c r="AN9" s="11">
        <f t="shared" si="12"/>
        <v>0</v>
      </c>
      <c r="AO9" s="38">
        <f t="shared" si="13"/>
        <v>0</v>
      </c>
      <c r="AP9" s="9"/>
      <c r="AQ9" s="1"/>
      <c r="AR9" s="10">
        <f t="shared" si="55"/>
        <v>0</v>
      </c>
      <c r="AS9" s="11">
        <f t="shared" si="14"/>
        <v>0</v>
      </c>
      <c r="AT9" s="38">
        <f t="shared" si="15"/>
        <v>0</v>
      </c>
      <c r="AU9" s="9"/>
      <c r="AV9" s="1"/>
      <c r="AW9" s="10">
        <f t="shared" si="56"/>
        <v>0</v>
      </c>
      <c r="AX9" s="11">
        <f t="shared" si="16"/>
        <v>0</v>
      </c>
      <c r="AY9" s="38">
        <f t="shared" si="17"/>
        <v>0</v>
      </c>
      <c r="AZ9" s="9"/>
      <c r="BA9" s="1"/>
      <c r="BB9" s="10">
        <f t="shared" si="57"/>
        <v>0</v>
      </c>
      <c r="BC9" s="11">
        <f t="shared" si="18"/>
        <v>0</v>
      </c>
      <c r="BD9" s="38">
        <f t="shared" si="19"/>
        <v>0</v>
      </c>
      <c r="BE9" s="9"/>
      <c r="BF9" s="1"/>
      <c r="BG9" s="10">
        <f t="shared" si="58"/>
        <v>0</v>
      </c>
      <c r="BH9" s="11">
        <f t="shared" si="20"/>
        <v>0</v>
      </c>
      <c r="BI9" s="38">
        <f t="shared" si="21"/>
        <v>0</v>
      </c>
      <c r="BJ9" s="9">
        <v>4</v>
      </c>
      <c r="BK9" s="1">
        <f>BJ9*$E9</f>
        <v>5.8</v>
      </c>
      <c r="BL9" s="10">
        <f t="shared" si="59"/>
        <v>2.61</v>
      </c>
      <c r="BM9" s="11">
        <f t="shared" si="22"/>
        <v>2.2949089949881298E-2</v>
      </c>
      <c r="BN9" s="38">
        <f t="shared" si="23"/>
        <v>23.097345132743364</v>
      </c>
      <c r="BO9" s="9"/>
      <c r="BP9" s="1"/>
      <c r="BQ9" s="10">
        <f t="shared" si="60"/>
        <v>0</v>
      </c>
      <c r="BR9" s="11">
        <f t="shared" si="24"/>
        <v>0</v>
      </c>
      <c r="BS9" s="38">
        <f t="shared" si="25"/>
        <v>0</v>
      </c>
      <c r="BT9" s="9">
        <v>4</v>
      </c>
      <c r="BU9" s="1">
        <f>BT9*$E9</f>
        <v>5.8</v>
      </c>
      <c r="BV9" s="10">
        <f t="shared" si="61"/>
        <v>2.61</v>
      </c>
      <c r="BW9" s="11">
        <f t="shared" si="26"/>
        <v>2.2949089949881298E-2</v>
      </c>
      <c r="BX9" s="38">
        <f t="shared" si="27"/>
        <v>23.097345132743364</v>
      </c>
      <c r="BY9" s="9"/>
      <c r="BZ9" s="1"/>
      <c r="CA9" s="10">
        <f t="shared" si="62"/>
        <v>0</v>
      </c>
      <c r="CB9" s="11">
        <f t="shared" si="28"/>
        <v>0</v>
      </c>
      <c r="CC9" s="38">
        <f t="shared" si="29"/>
        <v>0</v>
      </c>
      <c r="CD9" s="9"/>
      <c r="CE9" s="1"/>
      <c r="CF9" s="10">
        <f t="shared" si="63"/>
        <v>0</v>
      </c>
      <c r="CG9" s="11">
        <f t="shared" si="30"/>
        <v>0</v>
      </c>
      <c r="CH9" s="38">
        <f t="shared" si="31"/>
        <v>0</v>
      </c>
      <c r="CI9" s="9"/>
      <c r="CJ9" s="1"/>
      <c r="CK9" s="10">
        <f t="shared" si="64"/>
        <v>0</v>
      </c>
      <c r="CL9" s="11">
        <f t="shared" si="32"/>
        <v>0</v>
      </c>
      <c r="CM9" s="38">
        <f t="shared" si="33"/>
        <v>0</v>
      </c>
      <c r="CN9" s="9"/>
      <c r="CO9" s="1"/>
      <c r="CP9" s="10">
        <f t="shared" si="65"/>
        <v>0</v>
      </c>
      <c r="CQ9" s="11">
        <f t="shared" si="34"/>
        <v>0</v>
      </c>
      <c r="CR9" s="38">
        <f t="shared" si="35"/>
        <v>0</v>
      </c>
      <c r="CS9" s="9"/>
      <c r="CT9" s="1"/>
      <c r="CU9" s="10">
        <f t="shared" si="66"/>
        <v>0</v>
      </c>
      <c r="CV9" s="11">
        <f t="shared" si="36"/>
        <v>0</v>
      </c>
      <c r="CW9" s="38">
        <f t="shared" si="37"/>
        <v>0</v>
      </c>
      <c r="CX9" s="9"/>
      <c r="CY9" s="1"/>
      <c r="CZ9" s="10">
        <f t="shared" si="67"/>
        <v>0</v>
      </c>
      <c r="DA9" s="11">
        <f t="shared" si="38"/>
        <v>0</v>
      </c>
      <c r="DB9" s="38">
        <f t="shared" si="39"/>
        <v>0</v>
      </c>
      <c r="DC9" s="9"/>
      <c r="DD9" s="1"/>
      <c r="DE9" s="10">
        <f t="shared" si="68"/>
        <v>0</v>
      </c>
      <c r="DF9" s="11">
        <f t="shared" si="40"/>
        <v>0</v>
      </c>
      <c r="DG9" s="38">
        <f t="shared" si="41"/>
        <v>0</v>
      </c>
      <c r="DH9" s="9"/>
      <c r="DI9" s="1"/>
      <c r="DJ9" s="10">
        <f t="shared" si="69"/>
        <v>0</v>
      </c>
      <c r="DK9" s="11">
        <f t="shared" si="42"/>
        <v>0</v>
      </c>
      <c r="DL9" s="38">
        <f t="shared" si="43"/>
        <v>0</v>
      </c>
      <c r="DM9" s="9"/>
      <c r="DN9" s="1"/>
      <c r="DO9" s="10">
        <f t="shared" si="70"/>
        <v>0</v>
      </c>
      <c r="DP9" s="11">
        <f t="shared" si="44"/>
        <v>0</v>
      </c>
      <c r="DQ9" s="38">
        <f t="shared" si="45"/>
        <v>0</v>
      </c>
      <c r="DR9" s="9"/>
      <c r="DS9" s="1"/>
      <c r="DT9" s="10">
        <f t="shared" si="71"/>
        <v>0</v>
      </c>
      <c r="DU9" s="11">
        <f t="shared" si="46"/>
        <v>0</v>
      </c>
      <c r="DV9" s="38">
        <f t="shared" si="47"/>
        <v>0</v>
      </c>
    </row>
    <row r="10" spans="1:126" x14ac:dyDescent="0.35">
      <c r="A10" s="29" t="s">
        <v>74</v>
      </c>
      <c r="B10" t="s">
        <v>55</v>
      </c>
      <c r="C10" s="29" t="str">
        <f>Substance!B9</f>
        <v>IPA</v>
      </c>
      <c r="D10" s="29">
        <f>Substance!C9</f>
        <v>1</v>
      </c>
      <c r="E10" s="29">
        <f>Substance!D9</f>
        <v>0.78600000000000003</v>
      </c>
      <c r="F10" s="29">
        <f>Substance!E9</f>
        <v>60.1</v>
      </c>
      <c r="G10" s="9"/>
      <c r="H10" s="1"/>
      <c r="I10" s="10">
        <f t="shared" si="48"/>
        <v>0</v>
      </c>
      <c r="J10" s="11">
        <f t="shared" si="0"/>
        <v>0</v>
      </c>
      <c r="K10" s="38">
        <f t="shared" si="1"/>
        <v>0</v>
      </c>
      <c r="L10" s="9"/>
      <c r="M10" s="1"/>
      <c r="N10" s="10">
        <f t="shared" si="49"/>
        <v>0</v>
      </c>
      <c r="O10" s="11">
        <f t="shared" si="2"/>
        <v>0</v>
      </c>
      <c r="P10" s="38">
        <f t="shared" si="3"/>
        <v>0</v>
      </c>
      <c r="Q10" s="9"/>
      <c r="R10" s="1"/>
      <c r="S10" s="10">
        <f t="shared" si="50"/>
        <v>0</v>
      </c>
      <c r="T10" s="11">
        <f t="shared" si="4"/>
        <v>0</v>
      </c>
      <c r="U10" s="38">
        <f t="shared" si="5"/>
        <v>0</v>
      </c>
      <c r="V10" s="9"/>
      <c r="W10" s="1"/>
      <c r="X10" s="10">
        <f t="shared" si="51"/>
        <v>0</v>
      </c>
      <c r="Y10" s="11">
        <f t="shared" si="6"/>
        <v>0</v>
      </c>
      <c r="Z10" s="38">
        <f t="shared" si="7"/>
        <v>0</v>
      </c>
      <c r="AA10" s="9"/>
      <c r="AB10" s="1"/>
      <c r="AC10" s="10">
        <f t="shared" si="52"/>
        <v>0</v>
      </c>
      <c r="AD10" s="11">
        <f t="shared" si="8"/>
        <v>0</v>
      </c>
      <c r="AE10" s="38">
        <f t="shared" si="9"/>
        <v>0</v>
      </c>
      <c r="AF10" s="9"/>
      <c r="AG10" s="1"/>
      <c r="AH10" s="10">
        <f t="shared" si="53"/>
        <v>0</v>
      </c>
      <c r="AI10" s="11">
        <f t="shared" si="10"/>
        <v>0</v>
      </c>
      <c r="AJ10" s="38">
        <f t="shared" si="11"/>
        <v>0</v>
      </c>
      <c r="AK10" s="9"/>
      <c r="AL10" s="1"/>
      <c r="AM10" s="10">
        <f t="shared" si="54"/>
        <v>0</v>
      </c>
      <c r="AN10" s="11">
        <f t="shared" si="12"/>
        <v>0</v>
      </c>
      <c r="AO10" s="38">
        <f t="shared" si="13"/>
        <v>0</v>
      </c>
      <c r="AP10" s="9"/>
      <c r="AQ10" s="1"/>
      <c r="AR10" s="10">
        <f t="shared" si="55"/>
        <v>0</v>
      </c>
      <c r="AS10" s="11">
        <f t="shared" si="14"/>
        <v>0</v>
      </c>
      <c r="AT10" s="38">
        <f t="shared" si="15"/>
        <v>0</v>
      </c>
      <c r="AU10" s="9"/>
      <c r="AV10" s="1"/>
      <c r="AW10" s="10">
        <f t="shared" si="56"/>
        <v>0</v>
      </c>
      <c r="AX10" s="11">
        <f t="shared" si="16"/>
        <v>0</v>
      </c>
      <c r="AY10" s="38">
        <f t="shared" si="17"/>
        <v>0</v>
      </c>
      <c r="AZ10" s="9"/>
      <c r="BA10" s="1"/>
      <c r="BB10" s="10">
        <f t="shared" si="57"/>
        <v>0</v>
      </c>
      <c r="BC10" s="11">
        <f t="shared" si="18"/>
        <v>0</v>
      </c>
      <c r="BD10" s="38">
        <f t="shared" si="19"/>
        <v>0</v>
      </c>
      <c r="BE10" s="9"/>
      <c r="BF10" s="1"/>
      <c r="BG10" s="10">
        <f t="shared" si="58"/>
        <v>0</v>
      </c>
      <c r="BH10" s="11">
        <f t="shared" si="20"/>
        <v>0</v>
      </c>
      <c r="BI10" s="38">
        <f t="shared" si="21"/>
        <v>0</v>
      </c>
      <c r="BJ10" s="9">
        <v>5</v>
      </c>
      <c r="BK10" s="1">
        <f>BJ10*$E10</f>
        <v>3.93</v>
      </c>
      <c r="BL10" s="10">
        <f t="shared" si="59"/>
        <v>3.93</v>
      </c>
      <c r="BM10" s="11">
        <f t="shared" si="22"/>
        <v>3.4555526246372988E-2</v>
      </c>
      <c r="BN10" s="38">
        <f t="shared" si="23"/>
        <v>34.778761061946902</v>
      </c>
      <c r="BO10" s="9"/>
      <c r="BP10" s="1"/>
      <c r="BQ10" s="10">
        <f t="shared" si="60"/>
        <v>0</v>
      </c>
      <c r="BR10" s="11">
        <f t="shared" si="24"/>
        <v>0</v>
      </c>
      <c r="BS10" s="38">
        <f t="shared" si="25"/>
        <v>0</v>
      </c>
      <c r="BT10" s="9">
        <v>5</v>
      </c>
      <c r="BU10" s="1">
        <f>BT10*$E10</f>
        <v>3.93</v>
      </c>
      <c r="BV10" s="10">
        <f t="shared" si="61"/>
        <v>3.93</v>
      </c>
      <c r="BW10" s="11">
        <f t="shared" si="26"/>
        <v>3.4555526246372988E-2</v>
      </c>
      <c r="BX10" s="38">
        <f t="shared" si="27"/>
        <v>34.778761061946902</v>
      </c>
      <c r="BY10" s="9"/>
      <c r="BZ10" s="1"/>
      <c r="CA10" s="10">
        <f t="shared" si="62"/>
        <v>0</v>
      </c>
      <c r="CB10" s="11">
        <f t="shared" si="28"/>
        <v>0</v>
      </c>
      <c r="CC10" s="38">
        <f t="shared" si="29"/>
        <v>0</v>
      </c>
      <c r="CD10" s="9"/>
      <c r="CE10" s="1"/>
      <c r="CF10" s="10">
        <f t="shared" si="63"/>
        <v>0</v>
      </c>
      <c r="CG10" s="11">
        <f t="shared" si="30"/>
        <v>0</v>
      </c>
      <c r="CH10" s="38">
        <f t="shared" si="31"/>
        <v>0</v>
      </c>
      <c r="CI10" s="9"/>
      <c r="CJ10" s="1"/>
      <c r="CK10" s="10">
        <f t="shared" si="64"/>
        <v>0</v>
      </c>
      <c r="CL10" s="11">
        <f t="shared" si="32"/>
        <v>0</v>
      </c>
      <c r="CM10" s="38">
        <f t="shared" si="33"/>
        <v>0</v>
      </c>
      <c r="CN10" s="9"/>
      <c r="CO10" s="1"/>
      <c r="CP10" s="10">
        <f t="shared" si="65"/>
        <v>0</v>
      </c>
      <c r="CQ10" s="11">
        <f t="shared" si="34"/>
        <v>0</v>
      </c>
      <c r="CR10" s="38">
        <f t="shared" si="35"/>
        <v>0</v>
      </c>
      <c r="CS10" s="9"/>
      <c r="CT10" s="1"/>
      <c r="CU10" s="10">
        <f t="shared" si="66"/>
        <v>0</v>
      </c>
      <c r="CV10" s="11">
        <f t="shared" si="36"/>
        <v>0</v>
      </c>
      <c r="CW10" s="38">
        <f t="shared" si="37"/>
        <v>0</v>
      </c>
      <c r="CX10" s="9"/>
      <c r="CY10" s="1"/>
      <c r="CZ10" s="10">
        <f t="shared" si="67"/>
        <v>0</v>
      </c>
      <c r="DA10" s="11">
        <f t="shared" si="38"/>
        <v>0</v>
      </c>
      <c r="DB10" s="38">
        <f t="shared" si="39"/>
        <v>0</v>
      </c>
      <c r="DC10" s="9"/>
      <c r="DD10" s="1"/>
      <c r="DE10" s="10">
        <f t="shared" si="68"/>
        <v>0</v>
      </c>
      <c r="DF10" s="11">
        <f t="shared" si="40"/>
        <v>0</v>
      </c>
      <c r="DG10" s="38">
        <f t="shared" si="41"/>
        <v>0</v>
      </c>
      <c r="DH10" s="9"/>
      <c r="DI10" s="1"/>
      <c r="DJ10" s="10">
        <f t="shared" si="69"/>
        <v>0</v>
      </c>
      <c r="DK10" s="11">
        <f t="shared" si="42"/>
        <v>0</v>
      </c>
      <c r="DL10" s="38">
        <f t="shared" si="43"/>
        <v>0</v>
      </c>
      <c r="DM10" s="9"/>
      <c r="DN10" s="1"/>
      <c r="DO10" s="10">
        <f t="shared" si="70"/>
        <v>0</v>
      </c>
      <c r="DP10" s="11">
        <f t="shared" si="44"/>
        <v>0</v>
      </c>
      <c r="DQ10" s="38">
        <f t="shared" si="45"/>
        <v>0</v>
      </c>
      <c r="DR10" s="9"/>
      <c r="DS10" s="1"/>
      <c r="DT10" s="10">
        <f t="shared" si="71"/>
        <v>0</v>
      </c>
      <c r="DU10" s="11">
        <f t="shared" si="46"/>
        <v>0</v>
      </c>
      <c r="DV10" s="38">
        <f t="shared" si="47"/>
        <v>0</v>
      </c>
    </row>
    <row r="11" spans="1:126" x14ac:dyDescent="0.35">
      <c r="A11" s="29" t="s">
        <v>74</v>
      </c>
      <c r="B11" t="s">
        <v>56</v>
      </c>
      <c r="C11" s="29" t="str">
        <f>Substance!B10</f>
        <v>BDG</v>
      </c>
      <c r="D11" s="29">
        <f>Substance!C10</f>
        <v>1</v>
      </c>
      <c r="E11" s="29">
        <f>Substance!D10</f>
        <v>0.95</v>
      </c>
      <c r="F11" s="29">
        <f>Substance!E10</f>
        <v>162.22999999999999</v>
      </c>
      <c r="G11" s="9"/>
      <c r="H11" s="1"/>
      <c r="I11" s="10">
        <f t="shared" si="48"/>
        <v>0</v>
      </c>
      <c r="J11" s="11">
        <f t="shared" si="0"/>
        <v>0</v>
      </c>
      <c r="K11" s="38">
        <f t="shared" si="1"/>
        <v>0</v>
      </c>
      <c r="L11" s="9"/>
      <c r="M11" s="1"/>
      <c r="N11" s="10">
        <f t="shared" si="49"/>
        <v>0</v>
      </c>
      <c r="O11" s="11">
        <f t="shared" si="2"/>
        <v>0</v>
      </c>
      <c r="P11" s="38">
        <f t="shared" si="3"/>
        <v>0</v>
      </c>
      <c r="Q11" s="9"/>
      <c r="R11" s="1"/>
      <c r="S11" s="10">
        <f t="shared" si="50"/>
        <v>0</v>
      </c>
      <c r="T11" s="11">
        <f t="shared" si="4"/>
        <v>0</v>
      </c>
      <c r="U11" s="38">
        <f t="shared" si="5"/>
        <v>0</v>
      </c>
      <c r="V11" s="9"/>
      <c r="W11" s="1"/>
      <c r="X11" s="10">
        <f t="shared" si="51"/>
        <v>0</v>
      </c>
      <c r="Y11" s="11">
        <f t="shared" si="6"/>
        <v>0</v>
      </c>
      <c r="Z11" s="38">
        <f t="shared" si="7"/>
        <v>0</v>
      </c>
      <c r="AA11" s="9"/>
      <c r="AB11" s="1"/>
      <c r="AC11" s="10">
        <f t="shared" si="52"/>
        <v>0</v>
      </c>
      <c r="AD11" s="11">
        <f t="shared" si="8"/>
        <v>0</v>
      </c>
      <c r="AE11" s="38">
        <f t="shared" si="9"/>
        <v>0</v>
      </c>
      <c r="AF11" s="9"/>
      <c r="AG11" s="1"/>
      <c r="AH11" s="10">
        <f t="shared" si="53"/>
        <v>0</v>
      </c>
      <c r="AI11" s="11">
        <f t="shared" si="10"/>
        <v>0</v>
      </c>
      <c r="AJ11" s="38">
        <f t="shared" si="11"/>
        <v>0</v>
      </c>
      <c r="AK11" s="9"/>
      <c r="AL11" s="1"/>
      <c r="AM11" s="10">
        <f t="shared" si="54"/>
        <v>0</v>
      </c>
      <c r="AN11" s="11">
        <f t="shared" si="12"/>
        <v>0</v>
      </c>
      <c r="AO11" s="38">
        <f t="shared" si="13"/>
        <v>0</v>
      </c>
      <c r="AP11" s="9"/>
      <c r="AQ11" s="1"/>
      <c r="AR11" s="10">
        <f t="shared" si="55"/>
        <v>0</v>
      </c>
      <c r="AS11" s="11">
        <f t="shared" si="14"/>
        <v>0</v>
      </c>
      <c r="AT11" s="38">
        <f t="shared" si="15"/>
        <v>0</v>
      </c>
      <c r="AU11" s="9"/>
      <c r="AV11" s="1"/>
      <c r="AW11" s="10">
        <f t="shared" si="56"/>
        <v>0</v>
      </c>
      <c r="AX11" s="11">
        <f t="shared" si="16"/>
        <v>0</v>
      </c>
      <c r="AY11" s="38">
        <f t="shared" si="17"/>
        <v>0</v>
      </c>
      <c r="AZ11" s="9"/>
      <c r="BA11" s="1"/>
      <c r="BB11" s="10">
        <f t="shared" si="57"/>
        <v>0</v>
      </c>
      <c r="BC11" s="11">
        <f t="shared" si="18"/>
        <v>0</v>
      </c>
      <c r="BD11" s="38">
        <f t="shared" si="19"/>
        <v>0</v>
      </c>
      <c r="BE11" s="9"/>
      <c r="BF11" s="1"/>
      <c r="BG11" s="10">
        <f t="shared" si="58"/>
        <v>0</v>
      </c>
      <c r="BH11" s="11">
        <f t="shared" si="20"/>
        <v>0</v>
      </c>
      <c r="BI11" s="38">
        <f t="shared" si="21"/>
        <v>0</v>
      </c>
      <c r="BJ11" s="9"/>
      <c r="BK11" s="1"/>
      <c r="BL11" s="10">
        <f t="shared" si="59"/>
        <v>0</v>
      </c>
      <c r="BM11" s="11">
        <f t="shared" si="22"/>
        <v>0</v>
      </c>
      <c r="BN11" s="38">
        <f t="shared" si="23"/>
        <v>0</v>
      </c>
      <c r="BO11" s="9"/>
      <c r="BP11" s="1"/>
      <c r="BQ11" s="10">
        <f t="shared" si="60"/>
        <v>0</v>
      </c>
      <c r="BR11" s="11">
        <f t="shared" si="24"/>
        <v>0</v>
      </c>
      <c r="BS11" s="38">
        <f t="shared" si="25"/>
        <v>0</v>
      </c>
      <c r="BT11" s="9"/>
      <c r="BU11" s="1"/>
      <c r="BV11" s="10">
        <f t="shared" ref="BV7:BV27" si="72">BU11*$D11</f>
        <v>0</v>
      </c>
      <c r="BW11" s="11">
        <f t="shared" si="26"/>
        <v>0</v>
      </c>
      <c r="BX11" s="38">
        <f t="shared" si="27"/>
        <v>0</v>
      </c>
      <c r="BY11" s="9"/>
      <c r="BZ11" s="1"/>
      <c r="CA11" s="10">
        <f t="shared" si="62"/>
        <v>0</v>
      </c>
      <c r="CB11" s="11">
        <f t="shared" si="28"/>
        <v>0</v>
      </c>
      <c r="CC11" s="38">
        <f t="shared" si="29"/>
        <v>0</v>
      </c>
      <c r="CD11" s="9"/>
      <c r="CE11" s="1"/>
      <c r="CF11" s="10">
        <f t="shared" si="63"/>
        <v>0</v>
      </c>
      <c r="CG11" s="11">
        <f t="shared" si="30"/>
        <v>0</v>
      </c>
      <c r="CH11" s="38">
        <f t="shared" si="31"/>
        <v>0</v>
      </c>
      <c r="CI11" s="9"/>
      <c r="CJ11" s="1"/>
      <c r="CK11" s="10">
        <f t="shared" si="64"/>
        <v>0</v>
      </c>
      <c r="CL11" s="11">
        <f t="shared" si="32"/>
        <v>0</v>
      </c>
      <c r="CM11" s="38">
        <f t="shared" si="33"/>
        <v>0</v>
      </c>
      <c r="CN11" s="9"/>
      <c r="CO11" s="1"/>
      <c r="CP11" s="10">
        <f t="shared" si="65"/>
        <v>0</v>
      </c>
      <c r="CQ11" s="11">
        <f t="shared" si="34"/>
        <v>0</v>
      </c>
      <c r="CR11" s="38">
        <f t="shared" si="35"/>
        <v>0</v>
      </c>
      <c r="CS11" s="9"/>
      <c r="CT11" s="1"/>
      <c r="CU11" s="10">
        <f t="shared" si="66"/>
        <v>0</v>
      </c>
      <c r="CV11" s="11">
        <f t="shared" si="36"/>
        <v>0</v>
      </c>
      <c r="CW11" s="38">
        <f t="shared" si="37"/>
        <v>0</v>
      </c>
      <c r="CX11" s="9"/>
      <c r="CY11" s="1"/>
      <c r="CZ11" s="10">
        <f t="shared" si="67"/>
        <v>0</v>
      </c>
      <c r="DA11" s="11">
        <f t="shared" si="38"/>
        <v>0</v>
      </c>
      <c r="DB11" s="38">
        <f t="shared" si="39"/>
        <v>0</v>
      </c>
      <c r="DC11" s="9"/>
      <c r="DD11" s="1"/>
      <c r="DE11" s="10">
        <f t="shared" si="68"/>
        <v>0</v>
      </c>
      <c r="DF11" s="11">
        <f t="shared" si="40"/>
        <v>0</v>
      </c>
      <c r="DG11" s="38">
        <f t="shared" si="41"/>
        <v>0</v>
      </c>
      <c r="DH11" s="9"/>
      <c r="DI11" s="1"/>
      <c r="DJ11" s="10">
        <f t="shared" si="69"/>
        <v>0</v>
      </c>
      <c r="DK11" s="11">
        <f t="shared" si="42"/>
        <v>0</v>
      </c>
      <c r="DL11" s="38">
        <f t="shared" si="43"/>
        <v>0</v>
      </c>
      <c r="DM11" s="9"/>
      <c r="DN11" s="1"/>
      <c r="DO11" s="10">
        <f t="shared" si="70"/>
        <v>0</v>
      </c>
      <c r="DP11" s="11">
        <f t="shared" si="44"/>
        <v>0</v>
      </c>
      <c r="DQ11" s="38">
        <f t="shared" si="45"/>
        <v>0</v>
      </c>
      <c r="DR11" s="9"/>
      <c r="DS11" s="1"/>
      <c r="DT11" s="10">
        <f t="shared" si="71"/>
        <v>0</v>
      </c>
      <c r="DU11" s="11">
        <f t="shared" si="46"/>
        <v>0</v>
      </c>
      <c r="DV11" s="38">
        <f t="shared" si="47"/>
        <v>0</v>
      </c>
    </row>
    <row r="12" spans="1:126" x14ac:dyDescent="0.35">
      <c r="A12" s="29" t="s">
        <v>74</v>
      </c>
      <c r="B12" t="s">
        <v>57</v>
      </c>
      <c r="C12" s="29" t="str">
        <f>Substance!B11</f>
        <v>DPnB</v>
      </c>
      <c r="D12" s="29">
        <f>Substance!C11</f>
        <v>1</v>
      </c>
      <c r="E12" s="29">
        <f>Substance!D11</f>
        <v>0.95</v>
      </c>
      <c r="F12" s="29">
        <f>Substance!E11</f>
        <v>190.3</v>
      </c>
      <c r="G12" s="9"/>
      <c r="H12" s="1"/>
      <c r="I12" s="10">
        <f t="shared" si="48"/>
        <v>0</v>
      </c>
      <c r="J12" s="11">
        <f t="shared" si="0"/>
        <v>0</v>
      </c>
      <c r="K12" s="38">
        <f t="shared" si="1"/>
        <v>0</v>
      </c>
      <c r="L12" s="9"/>
      <c r="M12" s="1"/>
      <c r="N12" s="10">
        <f t="shared" si="49"/>
        <v>0</v>
      </c>
      <c r="O12" s="11">
        <f t="shared" si="2"/>
        <v>0</v>
      </c>
      <c r="P12" s="38">
        <f t="shared" si="3"/>
        <v>0</v>
      </c>
      <c r="Q12" s="9"/>
      <c r="R12" s="1"/>
      <c r="S12" s="10">
        <f t="shared" si="50"/>
        <v>0</v>
      </c>
      <c r="T12" s="11">
        <f t="shared" si="4"/>
        <v>0</v>
      </c>
      <c r="U12" s="38">
        <f t="shared" si="5"/>
        <v>0</v>
      </c>
      <c r="V12" s="9"/>
      <c r="W12" s="1"/>
      <c r="X12" s="10">
        <f t="shared" si="51"/>
        <v>0</v>
      </c>
      <c r="Y12" s="11">
        <f t="shared" si="6"/>
        <v>0</v>
      </c>
      <c r="Z12" s="38">
        <f t="shared" si="7"/>
        <v>0</v>
      </c>
      <c r="AA12" s="9"/>
      <c r="AB12" s="1"/>
      <c r="AC12" s="10">
        <f t="shared" si="52"/>
        <v>0</v>
      </c>
      <c r="AD12" s="11">
        <f t="shared" si="8"/>
        <v>0</v>
      </c>
      <c r="AE12" s="38">
        <f t="shared" si="9"/>
        <v>0</v>
      </c>
      <c r="AF12" s="9"/>
      <c r="AG12" s="1"/>
      <c r="AH12" s="10">
        <f t="shared" si="53"/>
        <v>0</v>
      </c>
      <c r="AI12" s="11">
        <f t="shared" si="10"/>
        <v>0</v>
      </c>
      <c r="AJ12" s="38">
        <f t="shared" si="11"/>
        <v>0</v>
      </c>
      <c r="AK12" s="9"/>
      <c r="AL12" s="1"/>
      <c r="AM12" s="10">
        <f t="shared" si="54"/>
        <v>0</v>
      </c>
      <c r="AN12" s="11">
        <f t="shared" si="12"/>
        <v>0</v>
      </c>
      <c r="AO12" s="38">
        <f t="shared" si="13"/>
        <v>0</v>
      </c>
      <c r="AP12" s="9"/>
      <c r="AQ12" s="1"/>
      <c r="AR12" s="10">
        <f t="shared" si="55"/>
        <v>0</v>
      </c>
      <c r="AS12" s="11">
        <f t="shared" si="14"/>
        <v>0</v>
      </c>
      <c r="AT12" s="38">
        <f t="shared" si="15"/>
        <v>0</v>
      </c>
      <c r="AU12" s="9"/>
      <c r="AV12" s="1"/>
      <c r="AW12" s="10">
        <f t="shared" si="56"/>
        <v>0</v>
      </c>
      <c r="AX12" s="11">
        <f t="shared" si="16"/>
        <v>0</v>
      </c>
      <c r="AY12" s="38">
        <f t="shared" si="17"/>
        <v>0</v>
      </c>
      <c r="AZ12" s="9"/>
      <c r="BA12" s="1"/>
      <c r="BB12" s="10">
        <f t="shared" si="57"/>
        <v>0</v>
      </c>
      <c r="BC12" s="11">
        <f t="shared" si="18"/>
        <v>0</v>
      </c>
      <c r="BD12" s="38">
        <f t="shared" si="19"/>
        <v>0</v>
      </c>
      <c r="BE12" s="9"/>
      <c r="BF12" s="1"/>
      <c r="BG12" s="10">
        <f t="shared" si="58"/>
        <v>0</v>
      </c>
      <c r="BH12" s="11">
        <f t="shared" si="20"/>
        <v>0</v>
      </c>
      <c r="BI12" s="38">
        <f t="shared" si="21"/>
        <v>0</v>
      </c>
      <c r="BJ12" s="9"/>
      <c r="BK12" s="1"/>
      <c r="BL12" s="10">
        <f t="shared" si="59"/>
        <v>0</v>
      </c>
      <c r="BM12" s="11">
        <f t="shared" si="22"/>
        <v>0</v>
      </c>
      <c r="BN12" s="38">
        <f t="shared" si="23"/>
        <v>0</v>
      </c>
      <c r="BO12" s="9"/>
      <c r="BP12" s="1"/>
      <c r="BQ12" s="10">
        <f t="shared" si="60"/>
        <v>0</v>
      </c>
      <c r="BR12" s="11">
        <f t="shared" si="24"/>
        <v>0</v>
      </c>
      <c r="BS12" s="38">
        <f t="shared" si="25"/>
        <v>0</v>
      </c>
      <c r="BT12" s="9"/>
      <c r="BU12" s="1"/>
      <c r="BV12" s="10">
        <f t="shared" si="72"/>
        <v>0</v>
      </c>
      <c r="BW12" s="11">
        <f t="shared" si="26"/>
        <v>0</v>
      </c>
      <c r="BX12" s="38">
        <f t="shared" si="27"/>
        <v>0</v>
      </c>
      <c r="BY12" s="9"/>
      <c r="BZ12" s="1"/>
      <c r="CA12" s="10">
        <f t="shared" si="62"/>
        <v>0</v>
      </c>
      <c r="CB12" s="11">
        <f t="shared" si="28"/>
        <v>0</v>
      </c>
      <c r="CC12" s="38">
        <f t="shared" si="29"/>
        <v>0</v>
      </c>
      <c r="CD12" s="9"/>
      <c r="CE12" s="1"/>
      <c r="CF12" s="10">
        <f t="shared" si="63"/>
        <v>0</v>
      </c>
      <c r="CG12" s="11">
        <f t="shared" si="30"/>
        <v>0</v>
      </c>
      <c r="CH12" s="38">
        <f t="shared" si="31"/>
        <v>0</v>
      </c>
      <c r="CI12" s="9"/>
      <c r="CJ12" s="1"/>
      <c r="CK12" s="10">
        <f t="shared" si="64"/>
        <v>0</v>
      </c>
      <c r="CL12" s="11">
        <f t="shared" si="32"/>
        <v>0</v>
      </c>
      <c r="CM12" s="38">
        <f t="shared" si="33"/>
        <v>0</v>
      </c>
      <c r="CN12" s="9"/>
      <c r="CO12" s="1"/>
      <c r="CP12" s="10">
        <f t="shared" si="65"/>
        <v>0</v>
      </c>
      <c r="CQ12" s="11">
        <f t="shared" si="34"/>
        <v>0</v>
      </c>
      <c r="CR12" s="38">
        <f t="shared" si="35"/>
        <v>0</v>
      </c>
      <c r="CS12" s="9"/>
      <c r="CT12" s="1"/>
      <c r="CU12" s="10">
        <f t="shared" si="66"/>
        <v>0</v>
      </c>
      <c r="CV12" s="11">
        <f t="shared" si="36"/>
        <v>0</v>
      </c>
      <c r="CW12" s="38">
        <f t="shared" si="37"/>
        <v>0</v>
      </c>
      <c r="CX12" s="9"/>
      <c r="CY12" s="1"/>
      <c r="CZ12" s="10">
        <f t="shared" si="67"/>
        <v>0</v>
      </c>
      <c r="DA12" s="11">
        <f t="shared" si="38"/>
        <v>0</v>
      </c>
      <c r="DB12" s="38">
        <f t="shared" si="39"/>
        <v>0</v>
      </c>
      <c r="DC12" s="9"/>
      <c r="DD12" s="1"/>
      <c r="DE12" s="10">
        <f t="shared" si="68"/>
        <v>0</v>
      </c>
      <c r="DF12" s="11">
        <f t="shared" si="40"/>
        <v>0</v>
      </c>
      <c r="DG12" s="38">
        <f t="shared" si="41"/>
        <v>0</v>
      </c>
      <c r="DH12" s="9"/>
      <c r="DI12" s="1"/>
      <c r="DJ12" s="10">
        <f t="shared" si="69"/>
        <v>0</v>
      </c>
      <c r="DK12" s="11">
        <f t="shared" si="42"/>
        <v>0</v>
      </c>
      <c r="DL12" s="38">
        <f t="shared" si="43"/>
        <v>0</v>
      </c>
      <c r="DM12" s="9"/>
      <c r="DN12" s="1"/>
      <c r="DO12" s="10">
        <f t="shared" si="70"/>
        <v>0</v>
      </c>
      <c r="DP12" s="11">
        <f t="shared" si="44"/>
        <v>0</v>
      </c>
      <c r="DQ12" s="38">
        <f t="shared" si="45"/>
        <v>0</v>
      </c>
      <c r="DR12" s="9"/>
      <c r="DS12" s="1"/>
      <c r="DT12" s="10">
        <f t="shared" si="71"/>
        <v>0</v>
      </c>
      <c r="DU12" s="11">
        <f t="shared" si="46"/>
        <v>0</v>
      </c>
      <c r="DV12" s="38">
        <f t="shared" si="47"/>
        <v>0</v>
      </c>
    </row>
    <row r="13" spans="1:126" x14ac:dyDescent="0.35">
      <c r="A13" s="29" t="s">
        <v>74</v>
      </c>
      <c r="B13" t="s">
        <v>58</v>
      </c>
      <c r="C13" s="29" t="str">
        <f>Substance!B12</f>
        <v>H3PO4</v>
      </c>
      <c r="D13" s="29">
        <f>Substance!C12</f>
        <v>0.87</v>
      </c>
      <c r="E13" s="29">
        <f>Substance!D12</f>
        <v>1.71</v>
      </c>
      <c r="F13" s="29">
        <f>Substance!E12</f>
        <v>98</v>
      </c>
      <c r="G13" s="9"/>
      <c r="H13" s="1"/>
      <c r="I13" s="10">
        <f t="shared" si="48"/>
        <v>0</v>
      </c>
      <c r="J13" s="11">
        <f t="shared" si="0"/>
        <v>0</v>
      </c>
      <c r="K13" s="38">
        <f t="shared" si="1"/>
        <v>0</v>
      </c>
      <c r="L13" s="9"/>
      <c r="M13" s="1"/>
      <c r="N13" s="10">
        <f t="shared" si="49"/>
        <v>0</v>
      </c>
      <c r="O13" s="11">
        <f t="shared" si="2"/>
        <v>0</v>
      </c>
      <c r="P13" s="38">
        <f t="shared" si="3"/>
        <v>0</v>
      </c>
      <c r="Q13" s="9"/>
      <c r="R13" s="1"/>
      <c r="S13" s="10">
        <f t="shared" si="50"/>
        <v>0</v>
      </c>
      <c r="T13" s="11">
        <f t="shared" si="4"/>
        <v>0</v>
      </c>
      <c r="U13" s="38">
        <f t="shared" si="5"/>
        <v>0</v>
      </c>
      <c r="V13" s="9"/>
      <c r="W13" s="1"/>
      <c r="X13" s="10">
        <f t="shared" si="51"/>
        <v>0</v>
      </c>
      <c r="Y13" s="11">
        <f t="shared" si="6"/>
        <v>0</v>
      </c>
      <c r="Z13" s="38">
        <f t="shared" si="7"/>
        <v>0</v>
      </c>
      <c r="AA13" s="9"/>
      <c r="AB13" s="1"/>
      <c r="AC13" s="10">
        <f t="shared" si="52"/>
        <v>0</v>
      </c>
      <c r="AD13" s="11">
        <f t="shared" si="8"/>
        <v>0</v>
      </c>
      <c r="AE13" s="38">
        <f t="shared" si="9"/>
        <v>0</v>
      </c>
      <c r="AF13" s="9"/>
      <c r="AG13" s="1"/>
      <c r="AH13" s="10">
        <f t="shared" si="53"/>
        <v>0</v>
      </c>
      <c r="AI13" s="11">
        <f t="shared" si="10"/>
        <v>0</v>
      </c>
      <c r="AJ13" s="38">
        <f t="shared" si="11"/>
        <v>0</v>
      </c>
      <c r="AK13" s="9"/>
      <c r="AL13" s="1"/>
      <c r="AM13" s="10">
        <f t="shared" si="54"/>
        <v>0</v>
      </c>
      <c r="AN13" s="11">
        <f t="shared" si="12"/>
        <v>0</v>
      </c>
      <c r="AO13" s="38">
        <f t="shared" si="13"/>
        <v>0</v>
      </c>
      <c r="AP13" s="9"/>
      <c r="AQ13" s="1"/>
      <c r="AR13" s="10">
        <f t="shared" si="55"/>
        <v>0</v>
      </c>
      <c r="AS13" s="11">
        <f t="shared" si="14"/>
        <v>0</v>
      </c>
      <c r="AT13" s="38">
        <f t="shared" si="15"/>
        <v>0</v>
      </c>
      <c r="AU13" s="9"/>
      <c r="AV13" s="1"/>
      <c r="AW13" s="10">
        <f t="shared" si="56"/>
        <v>0</v>
      </c>
      <c r="AX13" s="11">
        <f t="shared" si="16"/>
        <v>0</v>
      </c>
      <c r="AY13" s="38">
        <f t="shared" si="17"/>
        <v>0</v>
      </c>
      <c r="AZ13" s="9"/>
      <c r="BA13" s="1"/>
      <c r="BB13" s="10">
        <f t="shared" si="57"/>
        <v>0</v>
      </c>
      <c r="BC13" s="11">
        <f t="shared" si="18"/>
        <v>0</v>
      </c>
      <c r="BD13" s="38">
        <f t="shared" si="19"/>
        <v>0</v>
      </c>
      <c r="BE13" s="9"/>
      <c r="BF13" s="1"/>
      <c r="BG13" s="10">
        <f t="shared" si="58"/>
        <v>0</v>
      </c>
      <c r="BH13" s="11">
        <f t="shared" si="20"/>
        <v>0</v>
      </c>
      <c r="BI13" s="38">
        <f t="shared" si="21"/>
        <v>0</v>
      </c>
      <c r="BJ13" s="9"/>
      <c r="BK13" s="1"/>
      <c r="BL13" s="10">
        <f t="shared" si="59"/>
        <v>0</v>
      </c>
      <c r="BM13" s="11">
        <f t="shared" si="22"/>
        <v>0</v>
      </c>
      <c r="BN13" s="38">
        <f t="shared" si="23"/>
        <v>0</v>
      </c>
      <c r="BO13" s="9"/>
      <c r="BP13" s="1"/>
      <c r="BQ13" s="10">
        <f t="shared" si="60"/>
        <v>0</v>
      </c>
      <c r="BR13" s="11">
        <f t="shared" si="24"/>
        <v>0</v>
      </c>
      <c r="BS13" s="38">
        <f t="shared" si="25"/>
        <v>0</v>
      </c>
      <c r="BT13" s="9"/>
      <c r="BU13" s="1"/>
      <c r="BV13" s="10">
        <f t="shared" si="72"/>
        <v>0</v>
      </c>
      <c r="BW13" s="11">
        <f t="shared" si="26"/>
        <v>0</v>
      </c>
      <c r="BX13" s="38">
        <f t="shared" si="27"/>
        <v>0</v>
      </c>
      <c r="BY13" s="9"/>
      <c r="BZ13" s="1"/>
      <c r="CA13" s="10">
        <f t="shared" si="62"/>
        <v>0</v>
      </c>
      <c r="CB13" s="11">
        <f t="shared" si="28"/>
        <v>0</v>
      </c>
      <c r="CC13" s="38">
        <f t="shared" si="29"/>
        <v>0</v>
      </c>
      <c r="CD13" s="9"/>
      <c r="CE13" s="1"/>
      <c r="CF13" s="10">
        <f t="shared" si="63"/>
        <v>0</v>
      </c>
      <c r="CG13" s="11">
        <f t="shared" si="30"/>
        <v>0</v>
      </c>
      <c r="CH13" s="38">
        <f t="shared" si="31"/>
        <v>0</v>
      </c>
      <c r="CI13" s="9">
        <v>2.2999999999999998</v>
      </c>
      <c r="CJ13" s="1">
        <f>CI13*$E13</f>
        <v>3.9329999999999998</v>
      </c>
      <c r="CK13" s="10">
        <f t="shared" si="64"/>
        <v>3.42171</v>
      </c>
      <c r="CL13" s="11">
        <f t="shared" si="32"/>
        <v>3.0106375490523873E-2</v>
      </c>
      <c r="CM13" s="38">
        <f t="shared" si="33"/>
        <v>30.826216216216213</v>
      </c>
      <c r="CN13" s="9"/>
      <c r="CO13" s="1"/>
      <c r="CP13" s="10">
        <f t="shared" si="65"/>
        <v>0</v>
      </c>
      <c r="CQ13" s="11">
        <f t="shared" si="34"/>
        <v>0</v>
      </c>
      <c r="CR13" s="38">
        <f t="shared" si="35"/>
        <v>0</v>
      </c>
      <c r="CS13" s="9"/>
      <c r="CT13" s="1"/>
      <c r="CU13" s="10">
        <f t="shared" si="66"/>
        <v>0</v>
      </c>
      <c r="CV13" s="11">
        <f t="shared" si="36"/>
        <v>0</v>
      </c>
      <c r="CW13" s="38">
        <f t="shared" si="37"/>
        <v>0</v>
      </c>
      <c r="CX13" s="9"/>
      <c r="CY13" s="1"/>
      <c r="CZ13" s="10">
        <f t="shared" si="67"/>
        <v>0</v>
      </c>
      <c r="DA13" s="11">
        <f t="shared" si="38"/>
        <v>0</v>
      </c>
      <c r="DB13" s="38">
        <f t="shared" si="39"/>
        <v>0</v>
      </c>
      <c r="DC13" s="9"/>
      <c r="DD13" s="1"/>
      <c r="DE13" s="10">
        <f t="shared" si="68"/>
        <v>0</v>
      </c>
      <c r="DF13" s="11">
        <f t="shared" si="40"/>
        <v>0</v>
      </c>
      <c r="DG13" s="38">
        <f t="shared" si="41"/>
        <v>0</v>
      </c>
      <c r="DH13" s="9"/>
      <c r="DI13" s="1"/>
      <c r="DJ13" s="10">
        <f t="shared" si="69"/>
        <v>0</v>
      </c>
      <c r="DK13" s="11">
        <f t="shared" si="42"/>
        <v>0</v>
      </c>
      <c r="DL13" s="38">
        <f t="shared" si="43"/>
        <v>0</v>
      </c>
      <c r="DM13" s="9"/>
      <c r="DN13" s="1"/>
      <c r="DO13" s="10">
        <f t="shared" si="70"/>
        <v>0</v>
      </c>
      <c r="DP13" s="11">
        <f t="shared" si="44"/>
        <v>0</v>
      </c>
      <c r="DQ13" s="38">
        <f t="shared" si="45"/>
        <v>0</v>
      </c>
      <c r="DR13" s="9"/>
      <c r="DS13" s="1"/>
      <c r="DT13" s="10">
        <f t="shared" si="71"/>
        <v>0</v>
      </c>
      <c r="DU13" s="11">
        <f t="shared" si="46"/>
        <v>0</v>
      </c>
      <c r="DV13" s="38">
        <f t="shared" si="47"/>
        <v>0</v>
      </c>
    </row>
    <row r="14" spans="1:126" x14ac:dyDescent="0.35">
      <c r="A14" s="29" t="s">
        <v>74</v>
      </c>
      <c r="B14" t="s">
        <v>59</v>
      </c>
      <c r="C14" s="29" t="str">
        <f>Substance!B13</f>
        <v>H2O2</v>
      </c>
      <c r="D14" s="29">
        <f>Substance!C13</f>
        <v>0.3</v>
      </c>
      <c r="E14" s="29">
        <f>Substance!D13</f>
        <v>1.1100000000000001</v>
      </c>
      <c r="F14" s="29">
        <f>Substance!E13</f>
        <v>34.020000000000003</v>
      </c>
      <c r="G14" s="9"/>
      <c r="H14" s="1"/>
      <c r="I14" s="10">
        <f t="shared" si="48"/>
        <v>0</v>
      </c>
      <c r="J14" s="11">
        <f t="shared" si="0"/>
        <v>0</v>
      </c>
      <c r="K14" s="38">
        <f t="shared" si="1"/>
        <v>0</v>
      </c>
      <c r="L14" s="9"/>
      <c r="M14" s="1"/>
      <c r="N14" s="10">
        <f t="shared" si="49"/>
        <v>0</v>
      </c>
      <c r="O14" s="11">
        <f t="shared" si="2"/>
        <v>0</v>
      </c>
      <c r="P14" s="38">
        <f t="shared" si="3"/>
        <v>0</v>
      </c>
      <c r="Q14" s="9"/>
      <c r="R14" s="1"/>
      <c r="S14" s="10">
        <f t="shared" si="50"/>
        <v>0</v>
      </c>
      <c r="T14" s="11">
        <f t="shared" si="4"/>
        <v>0</v>
      </c>
      <c r="U14" s="38">
        <f t="shared" si="5"/>
        <v>0</v>
      </c>
      <c r="V14" s="9"/>
      <c r="W14" s="1"/>
      <c r="X14" s="10">
        <f t="shared" si="51"/>
        <v>0</v>
      </c>
      <c r="Y14" s="11">
        <f t="shared" si="6"/>
        <v>0</v>
      </c>
      <c r="Z14" s="38">
        <f t="shared" si="7"/>
        <v>0</v>
      </c>
      <c r="AA14" s="9"/>
      <c r="AB14" s="1"/>
      <c r="AC14" s="10">
        <f t="shared" si="52"/>
        <v>0</v>
      </c>
      <c r="AD14" s="11">
        <f t="shared" si="8"/>
        <v>0</v>
      </c>
      <c r="AE14" s="38">
        <f t="shared" si="9"/>
        <v>0</v>
      </c>
      <c r="AF14" s="9"/>
      <c r="AG14" s="1"/>
      <c r="AH14" s="10">
        <f t="shared" si="53"/>
        <v>0</v>
      </c>
      <c r="AI14" s="11">
        <f t="shared" si="10"/>
        <v>0</v>
      </c>
      <c r="AJ14" s="38">
        <f t="shared" si="11"/>
        <v>0</v>
      </c>
      <c r="AK14" s="9"/>
      <c r="AL14" s="1"/>
      <c r="AM14" s="10">
        <f t="shared" si="54"/>
        <v>0</v>
      </c>
      <c r="AN14" s="11">
        <f t="shared" si="12"/>
        <v>0</v>
      </c>
      <c r="AO14" s="38">
        <f t="shared" si="13"/>
        <v>0</v>
      </c>
      <c r="AP14" s="9"/>
      <c r="AQ14" s="1"/>
      <c r="AR14" s="10">
        <f t="shared" si="55"/>
        <v>0</v>
      </c>
      <c r="AS14" s="11">
        <f t="shared" si="14"/>
        <v>0</v>
      </c>
      <c r="AT14" s="38">
        <f t="shared" si="15"/>
        <v>0</v>
      </c>
      <c r="AU14" s="9"/>
      <c r="AV14" s="1"/>
      <c r="AW14" s="10">
        <f t="shared" si="56"/>
        <v>0</v>
      </c>
      <c r="AX14" s="11">
        <f t="shared" si="16"/>
        <v>0</v>
      </c>
      <c r="AY14" s="38">
        <f t="shared" si="17"/>
        <v>0</v>
      </c>
      <c r="AZ14" s="9"/>
      <c r="BA14" s="1"/>
      <c r="BB14" s="10">
        <f t="shared" si="57"/>
        <v>0</v>
      </c>
      <c r="BC14" s="11">
        <f t="shared" si="18"/>
        <v>0</v>
      </c>
      <c r="BD14" s="38">
        <f t="shared" si="19"/>
        <v>0</v>
      </c>
      <c r="BE14" s="9"/>
      <c r="BF14" s="1"/>
      <c r="BG14" s="10">
        <f t="shared" si="58"/>
        <v>0</v>
      </c>
      <c r="BH14" s="11">
        <f t="shared" si="20"/>
        <v>0</v>
      </c>
      <c r="BI14" s="38">
        <f t="shared" si="21"/>
        <v>0</v>
      </c>
      <c r="BJ14" s="9"/>
      <c r="BK14" s="1"/>
      <c r="BL14" s="10">
        <f t="shared" si="59"/>
        <v>0</v>
      </c>
      <c r="BM14" s="11">
        <f t="shared" si="22"/>
        <v>0</v>
      </c>
      <c r="BN14" s="38">
        <f t="shared" si="23"/>
        <v>0</v>
      </c>
      <c r="BO14" s="9"/>
      <c r="BP14" s="1"/>
      <c r="BQ14" s="10">
        <f t="shared" si="60"/>
        <v>0</v>
      </c>
      <c r="BR14" s="11">
        <f t="shared" si="24"/>
        <v>0</v>
      </c>
      <c r="BS14" s="38">
        <f t="shared" si="25"/>
        <v>0</v>
      </c>
      <c r="BT14" s="9"/>
      <c r="BU14" s="1"/>
      <c r="BV14" s="10">
        <f t="shared" si="72"/>
        <v>0</v>
      </c>
      <c r="BW14" s="11">
        <f t="shared" si="26"/>
        <v>0</v>
      </c>
      <c r="BX14" s="38">
        <f t="shared" si="27"/>
        <v>0</v>
      </c>
      <c r="BY14" s="9"/>
      <c r="BZ14" s="1"/>
      <c r="CA14" s="10">
        <f t="shared" si="62"/>
        <v>0</v>
      </c>
      <c r="CB14" s="11">
        <f t="shared" si="28"/>
        <v>0</v>
      </c>
      <c r="CC14" s="38">
        <f t="shared" si="29"/>
        <v>0</v>
      </c>
      <c r="CD14" s="9"/>
      <c r="CE14" s="1"/>
      <c r="CF14" s="10">
        <f t="shared" si="63"/>
        <v>0</v>
      </c>
      <c r="CG14" s="11">
        <f t="shared" si="30"/>
        <v>0</v>
      </c>
      <c r="CH14" s="38">
        <f t="shared" si="31"/>
        <v>0</v>
      </c>
      <c r="CI14" s="9">
        <v>4</v>
      </c>
      <c r="CJ14" s="1">
        <f>CI14*$E14</f>
        <v>4.4400000000000004</v>
      </c>
      <c r="CK14" s="10">
        <f t="shared" si="64"/>
        <v>1.3320000000000001</v>
      </c>
      <c r="CL14" s="11">
        <f t="shared" si="32"/>
        <v>1.1719781089974837E-2</v>
      </c>
      <c r="CM14" s="38">
        <f t="shared" si="33"/>
        <v>12</v>
      </c>
      <c r="CN14" s="9"/>
      <c r="CO14" s="1"/>
      <c r="CP14" s="10">
        <f t="shared" si="65"/>
        <v>0</v>
      </c>
      <c r="CQ14" s="11">
        <f t="shared" si="34"/>
        <v>0</v>
      </c>
      <c r="CR14" s="38">
        <f t="shared" si="35"/>
        <v>0</v>
      </c>
      <c r="CS14" s="9"/>
      <c r="CT14" s="1"/>
      <c r="CU14" s="10">
        <f t="shared" si="66"/>
        <v>0</v>
      </c>
      <c r="CV14" s="11">
        <f t="shared" si="36"/>
        <v>0</v>
      </c>
      <c r="CW14" s="38">
        <f t="shared" si="37"/>
        <v>0</v>
      </c>
      <c r="CX14" s="9">
        <v>1.94</v>
      </c>
      <c r="CY14" s="1">
        <f>CX14*$E14</f>
        <v>2.1534</v>
      </c>
      <c r="CZ14" s="10">
        <f t="shared" si="67"/>
        <v>0.64601999999999993</v>
      </c>
      <c r="DA14" s="11">
        <f t="shared" si="38"/>
        <v>5.6791269535679811E-3</v>
      </c>
      <c r="DB14" s="38">
        <f t="shared" si="39"/>
        <v>5.6898009512066228</v>
      </c>
      <c r="DC14" s="9"/>
      <c r="DD14" s="1"/>
      <c r="DE14" s="10">
        <f t="shared" si="68"/>
        <v>0</v>
      </c>
      <c r="DF14" s="11">
        <f t="shared" si="40"/>
        <v>0</v>
      </c>
      <c r="DG14" s="38">
        <f t="shared" si="41"/>
        <v>0</v>
      </c>
      <c r="DH14" s="9"/>
      <c r="DI14" s="1"/>
      <c r="DJ14" s="10">
        <f t="shared" si="69"/>
        <v>0</v>
      </c>
      <c r="DK14" s="11">
        <f t="shared" si="42"/>
        <v>0</v>
      </c>
      <c r="DL14" s="38">
        <f t="shared" si="43"/>
        <v>0</v>
      </c>
      <c r="DM14" s="9"/>
      <c r="DN14" s="1"/>
      <c r="DO14" s="10">
        <f t="shared" si="70"/>
        <v>0</v>
      </c>
      <c r="DP14" s="11">
        <f t="shared" si="44"/>
        <v>0</v>
      </c>
      <c r="DQ14" s="38">
        <f t="shared" si="45"/>
        <v>0</v>
      </c>
      <c r="DR14" s="9"/>
      <c r="DS14" s="1"/>
      <c r="DT14" s="10">
        <f t="shared" si="71"/>
        <v>0</v>
      </c>
      <c r="DU14" s="11">
        <f t="shared" si="46"/>
        <v>0</v>
      </c>
      <c r="DV14" s="38">
        <f t="shared" si="47"/>
        <v>0</v>
      </c>
    </row>
    <row r="15" spans="1:126" x14ac:dyDescent="0.35">
      <c r="A15" s="29" t="s">
        <v>74</v>
      </c>
      <c r="B15" t="s">
        <v>60</v>
      </c>
      <c r="C15" s="29" t="str">
        <f>Substance!B14</f>
        <v>Cu</v>
      </c>
      <c r="D15" s="29">
        <f>Substance!C14</f>
        <v>1</v>
      </c>
      <c r="E15" s="29">
        <f>Substance!D14</f>
        <v>0</v>
      </c>
      <c r="F15" s="29">
        <f>Substance!E14</f>
        <v>63.545999999999999</v>
      </c>
      <c r="G15" s="9"/>
      <c r="H15" s="1"/>
      <c r="I15" s="10">
        <f t="shared" si="48"/>
        <v>0</v>
      </c>
      <c r="J15" s="11">
        <f t="shared" si="0"/>
        <v>0</v>
      </c>
      <c r="K15" s="38">
        <f t="shared" si="1"/>
        <v>0</v>
      </c>
      <c r="L15" s="9"/>
      <c r="M15" s="1"/>
      <c r="N15" s="10">
        <f t="shared" si="49"/>
        <v>0</v>
      </c>
      <c r="O15" s="11">
        <f t="shared" si="2"/>
        <v>0</v>
      </c>
      <c r="P15" s="38">
        <f t="shared" si="3"/>
        <v>0</v>
      </c>
      <c r="Q15" s="9"/>
      <c r="R15" s="1"/>
      <c r="S15" s="10">
        <f t="shared" si="50"/>
        <v>0</v>
      </c>
      <c r="T15" s="11">
        <f t="shared" si="4"/>
        <v>0</v>
      </c>
      <c r="U15" s="38">
        <f t="shared" si="5"/>
        <v>0</v>
      </c>
      <c r="V15" s="9"/>
      <c r="W15" s="1"/>
      <c r="X15" s="10">
        <f t="shared" si="51"/>
        <v>0</v>
      </c>
      <c r="Y15" s="11">
        <f t="shared" si="6"/>
        <v>0</v>
      </c>
      <c r="Z15" s="38">
        <f t="shared" si="7"/>
        <v>0</v>
      </c>
      <c r="AA15" s="9"/>
      <c r="AB15" s="1"/>
      <c r="AC15" s="10">
        <f t="shared" si="52"/>
        <v>0</v>
      </c>
      <c r="AD15" s="11">
        <f t="shared" si="8"/>
        <v>0</v>
      </c>
      <c r="AE15" s="38">
        <f t="shared" si="9"/>
        <v>0</v>
      </c>
      <c r="AF15" s="9"/>
      <c r="AG15" s="1"/>
      <c r="AH15" s="10">
        <f t="shared" si="53"/>
        <v>0</v>
      </c>
      <c r="AI15" s="11">
        <f t="shared" si="10"/>
        <v>0</v>
      </c>
      <c r="AJ15" s="38">
        <f t="shared" si="11"/>
        <v>0</v>
      </c>
      <c r="AK15" s="9"/>
      <c r="AL15" s="1"/>
      <c r="AM15" s="10">
        <f t="shared" si="54"/>
        <v>0</v>
      </c>
      <c r="AN15" s="11">
        <f t="shared" si="12"/>
        <v>0</v>
      </c>
      <c r="AO15" s="38">
        <f t="shared" si="13"/>
        <v>0</v>
      </c>
      <c r="AP15" s="9"/>
      <c r="AQ15" s="1"/>
      <c r="AR15" s="10">
        <f t="shared" si="55"/>
        <v>0</v>
      </c>
      <c r="AS15" s="11">
        <f t="shared" si="14"/>
        <v>0</v>
      </c>
      <c r="AT15" s="38">
        <f t="shared" si="15"/>
        <v>0</v>
      </c>
      <c r="AU15" s="9"/>
      <c r="AV15" s="1"/>
      <c r="AW15" s="10">
        <f t="shared" si="56"/>
        <v>0</v>
      </c>
      <c r="AX15" s="11">
        <f t="shared" si="16"/>
        <v>0</v>
      </c>
      <c r="AY15" s="38">
        <f t="shared" si="17"/>
        <v>0</v>
      </c>
      <c r="AZ15" s="9"/>
      <c r="BA15" s="1"/>
      <c r="BB15" s="10">
        <f t="shared" si="57"/>
        <v>0</v>
      </c>
      <c r="BC15" s="11">
        <f t="shared" si="18"/>
        <v>0</v>
      </c>
      <c r="BD15" s="38">
        <f t="shared" si="19"/>
        <v>0</v>
      </c>
      <c r="BE15" s="9"/>
      <c r="BF15" s="1"/>
      <c r="BG15" s="10">
        <f t="shared" si="58"/>
        <v>0</v>
      </c>
      <c r="BH15" s="11">
        <f t="shared" si="20"/>
        <v>0</v>
      </c>
      <c r="BI15" s="38">
        <f t="shared" si="21"/>
        <v>0</v>
      </c>
      <c r="BJ15" s="9"/>
      <c r="BK15" s="1"/>
      <c r="BL15" s="10">
        <f t="shared" si="59"/>
        <v>0</v>
      </c>
      <c r="BM15" s="11">
        <f t="shared" si="22"/>
        <v>0</v>
      </c>
      <c r="BN15" s="38">
        <f t="shared" si="23"/>
        <v>0</v>
      </c>
      <c r="BO15" s="9"/>
      <c r="BP15" s="1"/>
      <c r="BQ15" s="10">
        <f t="shared" si="60"/>
        <v>0</v>
      </c>
      <c r="BR15" s="11">
        <f t="shared" si="24"/>
        <v>0</v>
      </c>
      <c r="BS15" s="38">
        <f t="shared" si="25"/>
        <v>0</v>
      </c>
      <c r="BT15" s="9"/>
      <c r="BU15" s="1"/>
      <c r="BV15" s="10">
        <f t="shared" si="72"/>
        <v>0</v>
      </c>
      <c r="BW15" s="11">
        <f t="shared" si="26"/>
        <v>0</v>
      </c>
      <c r="BX15" s="38">
        <f t="shared" si="27"/>
        <v>0</v>
      </c>
      <c r="BY15" s="9"/>
      <c r="BZ15" s="1"/>
      <c r="CA15" s="10">
        <f t="shared" si="62"/>
        <v>0</v>
      </c>
      <c r="CB15" s="11">
        <f t="shared" si="28"/>
        <v>0</v>
      </c>
      <c r="CC15" s="38">
        <f t="shared" si="29"/>
        <v>0</v>
      </c>
      <c r="CD15" s="9"/>
      <c r="CE15" s="1"/>
      <c r="CF15" s="10">
        <f t="shared" si="63"/>
        <v>0</v>
      </c>
      <c r="CG15" s="11">
        <f t="shared" si="30"/>
        <v>0</v>
      </c>
      <c r="CH15" s="38">
        <f t="shared" si="31"/>
        <v>0</v>
      </c>
      <c r="CI15" s="9"/>
      <c r="CJ15" s="1"/>
      <c r="CK15" s="10">
        <f t="shared" si="64"/>
        <v>0</v>
      </c>
      <c r="CL15" s="11">
        <f t="shared" si="32"/>
        <v>0</v>
      </c>
      <c r="CM15" s="38">
        <f t="shared" si="33"/>
        <v>0</v>
      </c>
      <c r="CN15" s="9"/>
      <c r="CO15" s="1"/>
      <c r="CP15" s="10">
        <f t="shared" si="65"/>
        <v>0</v>
      </c>
      <c r="CQ15" s="11">
        <f t="shared" si="34"/>
        <v>0</v>
      </c>
      <c r="CR15" s="38">
        <f t="shared" si="35"/>
        <v>0</v>
      </c>
      <c r="CS15" s="9"/>
      <c r="CT15" s="1"/>
      <c r="CU15" s="10">
        <f t="shared" si="66"/>
        <v>0</v>
      </c>
      <c r="CV15" s="11">
        <f t="shared" si="36"/>
        <v>0</v>
      </c>
      <c r="CW15" s="38">
        <f t="shared" si="37"/>
        <v>0</v>
      </c>
      <c r="CX15" s="9"/>
      <c r="CY15" s="1"/>
      <c r="CZ15" s="10">
        <f t="shared" si="67"/>
        <v>0</v>
      </c>
      <c r="DA15" s="11">
        <f t="shared" si="38"/>
        <v>0</v>
      </c>
      <c r="DB15" s="38">
        <f t="shared" si="39"/>
        <v>0</v>
      </c>
      <c r="DC15" s="9"/>
      <c r="DD15" s="1"/>
      <c r="DE15" s="10">
        <f t="shared" si="68"/>
        <v>0</v>
      </c>
      <c r="DF15" s="11">
        <f t="shared" si="40"/>
        <v>0</v>
      </c>
      <c r="DG15" s="38">
        <f t="shared" si="41"/>
        <v>0</v>
      </c>
      <c r="DH15" s="9"/>
      <c r="DI15" s="1"/>
      <c r="DJ15" s="10">
        <f t="shared" si="69"/>
        <v>0</v>
      </c>
      <c r="DK15" s="11">
        <f t="shared" si="42"/>
        <v>0</v>
      </c>
      <c r="DL15" s="38">
        <f t="shared" si="43"/>
        <v>0</v>
      </c>
      <c r="DM15" s="9"/>
      <c r="DN15" s="1"/>
      <c r="DO15" s="10">
        <f t="shared" si="70"/>
        <v>0</v>
      </c>
      <c r="DP15" s="11">
        <f t="shared" si="44"/>
        <v>0</v>
      </c>
      <c r="DQ15" s="38">
        <f t="shared" si="45"/>
        <v>0</v>
      </c>
      <c r="DR15" s="9"/>
      <c r="DS15" s="1"/>
      <c r="DT15" s="10">
        <f t="shared" si="71"/>
        <v>0</v>
      </c>
      <c r="DU15" s="11">
        <f t="shared" si="46"/>
        <v>0</v>
      </c>
      <c r="DV15" s="38">
        <f t="shared" si="47"/>
        <v>0</v>
      </c>
    </row>
    <row r="16" spans="1:126" x14ac:dyDescent="0.35">
      <c r="A16" s="29" t="s">
        <v>74</v>
      </c>
      <c r="B16" t="s">
        <v>61</v>
      </c>
      <c r="C16" s="29" t="str">
        <f>Substance!B15</f>
        <v>Mo</v>
      </c>
      <c r="D16" s="29">
        <f>Substance!C15</f>
        <v>1</v>
      </c>
      <c r="E16" s="29">
        <f>Substance!D15</f>
        <v>0</v>
      </c>
      <c r="F16" s="29">
        <f>Substance!E15</f>
        <v>95.96</v>
      </c>
      <c r="G16" s="9"/>
      <c r="H16" s="1"/>
      <c r="I16" s="10">
        <f t="shared" si="48"/>
        <v>0</v>
      </c>
      <c r="J16" s="11">
        <f t="shared" si="0"/>
        <v>0</v>
      </c>
      <c r="K16" s="38">
        <f t="shared" si="1"/>
        <v>0</v>
      </c>
      <c r="L16" s="9"/>
      <c r="M16" s="1"/>
      <c r="N16" s="10">
        <f t="shared" si="49"/>
        <v>0</v>
      </c>
      <c r="O16" s="11">
        <f t="shared" si="2"/>
        <v>0</v>
      </c>
      <c r="P16" s="38">
        <f t="shared" si="3"/>
        <v>0</v>
      </c>
      <c r="Q16" s="9"/>
      <c r="R16" s="1"/>
      <c r="S16" s="10">
        <f t="shared" si="50"/>
        <v>0</v>
      </c>
      <c r="T16" s="11">
        <f t="shared" si="4"/>
        <v>0</v>
      </c>
      <c r="U16" s="38">
        <f t="shared" si="5"/>
        <v>0</v>
      </c>
      <c r="V16" s="9"/>
      <c r="W16" s="1"/>
      <c r="X16" s="10">
        <f t="shared" si="51"/>
        <v>0</v>
      </c>
      <c r="Y16" s="11">
        <f t="shared" si="6"/>
        <v>0</v>
      </c>
      <c r="Z16" s="38">
        <f t="shared" si="7"/>
        <v>0</v>
      </c>
      <c r="AA16" s="9"/>
      <c r="AB16" s="1"/>
      <c r="AC16" s="10">
        <f t="shared" si="52"/>
        <v>0</v>
      </c>
      <c r="AD16" s="11">
        <f t="shared" si="8"/>
        <v>0</v>
      </c>
      <c r="AE16" s="38">
        <f t="shared" si="9"/>
        <v>0</v>
      </c>
      <c r="AF16" s="9"/>
      <c r="AG16" s="1"/>
      <c r="AH16" s="10">
        <f t="shared" si="53"/>
        <v>0</v>
      </c>
      <c r="AI16" s="11">
        <f t="shared" si="10"/>
        <v>0</v>
      </c>
      <c r="AJ16" s="38">
        <f t="shared" si="11"/>
        <v>0</v>
      </c>
      <c r="AK16" s="9"/>
      <c r="AL16" s="1"/>
      <c r="AM16" s="10">
        <f t="shared" si="54"/>
        <v>0</v>
      </c>
      <c r="AN16" s="11">
        <f t="shared" si="12"/>
        <v>0</v>
      </c>
      <c r="AO16" s="38">
        <f t="shared" si="13"/>
        <v>0</v>
      </c>
      <c r="AP16" s="9"/>
      <c r="AQ16" s="1"/>
      <c r="AR16" s="10">
        <f t="shared" si="55"/>
        <v>0</v>
      </c>
      <c r="AS16" s="11">
        <f t="shared" si="14"/>
        <v>0</v>
      </c>
      <c r="AT16" s="38">
        <f t="shared" si="15"/>
        <v>0</v>
      </c>
      <c r="AU16" s="9"/>
      <c r="AV16" s="1"/>
      <c r="AW16" s="10">
        <f t="shared" si="56"/>
        <v>0</v>
      </c>
      <c r="AX16" s="11">
        <f t="shared" si="16"/>
        <v>0</v>
      </c>
      <c r="AY16" s="38">
        <f t="shared" si="17"/>
        <v>0</v>
      </c>
      <c r="AZ16" s="9"/>
      <c r="BA16" s="1"/>
      <c r="BB16" s="10">
        <f t="shared" si="57"/>
        <v>0</v>
      </c>
      <c r="BC16" s="11">
        <f t="shared" si="18"/>
        <v>0</v>
      </c>
      <c r="BD16" s="38">
        <f t="shared" si="19"/>
        <v>0</v>
      </c>
      <c r="BE16" s="9"/>
      <c r="BF16" s="1"/>
      <c r="BG16" s="10">
        <f t="shared" si="58"/>
        <v>0</v>
      </c>
      <c r="BH16" s="11">
        <f t="shared" si="20"/>
        <v>0</v>
      </c>
      <c r="BI16" s="38">
        <f t="shared" si="21"/>
        <v>0</v>
      </c>
      <c r="BJ16" s="9"/>
      <c r="BK16" s="1"/>
      <c r="BL16" s="10">
        <f t="shared" si="59"/>
        <v>0</v>
      </c>
      <c r="BM16" s="11">
        <f t="shared" si="22"/>
        <v>0</v>
      </c>
      <c r="BN16" s="38">
        <f t="shared" si="23"/>
        <v>0</v>
      </c>
      <c r="BO16" s="9"/>
      <c r="BP16" s="1"/>
      <c r="BQ16" s="10">
        <f t="shared" si="60"/>
        <v>0</v>
      </c>
      <c r="BR16" s="11">
        <f t="shared" si="24"/>
        <v>0</v>
      </c>
      <c r="BS16" s="38">
        <f t="shared" si="25"/>
        <v>0</v>
      </c>
      <c r="BT16" s="9"/>
      <c r="BU16" s="1"/>
      <c r="BV16" s="10">
        <f t="shared" si="72"/>
        <v>0</v>
      </c>
      <c r="BW16" s="11">
        <f t="shared" si="26"/>
        <v>0</v>
      </c>
      <c r="BX16" s="38">
        <f t="shared" si="27"/>
        <v>0</v>
      </c>
      <c r="BY16" s="9"/>
      <c r="BZ16" s="1"/>
      <c r="CA16" s="10">
        <f t="shared" si="62"/>
        <v>0</v>
      </c>
      <c r="CB16" s="11">
        <f t="shared" si="28"/>
        <v>0</v>
      </c>
      <c r="CC16" s="38">
        <f t="shared" si="29"/>
        <v>0</v>
      </c>
      <c r="CD16" s="9"/>
      <c r="CE16" s="1"/>
      <c r="CF16" s="10">
        <f t="shared" si="63"/>
        <v>0</v>
      </c>
      <c r="CG16" s="11">
        <f t="shared" si="30"/>
        <v>0</v>
      </c>
      <c r="CH16" s="38">
        <f t="shared" si="31"/>
        <v>0</v>
      </c>
      <c r="CI16" s="9"/>
      <c r="CJ16" s="1"/>
      <c r="CK16" s="10">
        <f t="shared" si="64"/>
        <v>0</v>
      </c>
      <c r="CL16" s="11">
        <f t="shared" si="32"/>
        <v>0</v>
      </c>
      <c r="CM16" s="38">
        <f t="shared" si="33"/>
        <v>0</v>
      </c>
      <c r="CN16" s="9"/>
      <c r="CO16" s="1"/>
      <c r="CP16" s="10">
        <f t="shared" si="65"/>
        <v>0</v>
      </c>
      <c r="CQ16" s="11">
        <f t="shared" si="34"/>
        <v>0</v>
      </c>
      <c r="CR16" s="38">
        <f t="shared" si="35"/>
        <v>0</v>
      </c>
      <c r="CS16" s="9"/>
      <c r="CT16" s="1"/>
      <c r="CU16" s="10">
        <f t="shared" si="66"/>
        <v>0</v>
      </c>
      <c r="CV16" s="11">
        <f t="shared" si="36"/>
        <v>0</v>
      </c>
      <c r="CW16" s="38">
        <f t="shared" si="37"/>
        <v>0</v>
      </c>
      <c r="CX16" s="9"/>
      <c r="CY16" s="1"/>
      <c r="CZ16" s="10">
        <f t="shared" si="67"/>
        <v>0</v>
      </c>
      <c r="DA16" s="11">
        <f t="shared" si="38"/>
        <v>0</v>
      </c>
      <c r="DB16" s="38">
        <f t="shared" si="39"/>
        <v>0</v>
      </c>
      <c r="DC16" s="9"/>
      <c r="DD16" s="1"/>
      <c r="DE16" s="10">
        <f t="shared" si="68"/>
        <v>0</v>
      </c>
      <c r="DF16" s="11">
        <f t="shared" si="40"/>
        <v>0</v>
      </c>
      <c r="DG16" s="38">
        <f t="shared" si="41"/>
        <v>0</v>
      </c>
      <c r="DH16" s="9"/>
      <c r="DI16" s="1"/>
      <c r="DJ16" s="10">
        <f t="shared" si="69"/>
        <v>0</v>
      </c>
      <c r="DK16" s="11">
        <f t="shared" si="42"/>
        <v>0</v>
      </c>
      <c r="DL16" s="38">
        <f t="shared" si="43"/>
        <v>0</v>
      </c>
      <c r="DM16" s="9"/>
      <c r="DN16" s="1"/>
      <c r="DO16" s="10">
        <f t="shared" si="70"/>
        <v>0</v>
      </c>
      <c r="DP16" s="11">
        <f t="shared" si="44"/>
        <v>0</v>
      </c>
      <c r="DQ16" s="38">
        <f t="shared" si="45"/>
        <v>0</v>
      </c>
      <c r="DR16" s="9"/>
      <c r="DS16" s="1"/>
      <c r="DT16" s="10">
        <f t="shared" si="71"/>
        <v>0</v>
      </c>
      <c r="DU16" s="11">
        <f t="shared" si="46"/>
        <v>0</v>
      </c>
      <c r="DV16" s="38">
        <f t="shared" si="47"/>
        <v>0</v>
      </c>
    </row>
    <row r="17" spans="1:126" x14ac:dyDescent="0.35">
      <c r="A17" s="29" t="s">
        <v>74</v>
      </c>
      <c r="B17" t="s">
        <v>62</v>
      </c>
      <c r="C17" s="29" t="str">
        <f>Substance!B16</f>
        <v>K2MoO4</v>
      </c>
      <c r="D17" s="29">
        <f>Substance!C16</f>
        <v>1</v>
      </c>
      <c r="E17" s="29">
        <f>Substance!D16</f>
        <v>0</v>
      </c>
      <c r="F17" s="29">
        <f>Substance!E16</f>
        <v>238.1542</v>
      </c>
      <c r="G17" s="9"/>
      <c r="H17" s="1"/>
      <c r="I17" s="10">
        <f t="shared" si="48"/>
        <v>0</v>
      </c>
      <c r="J17" s="11">
        <f t="shared" si="0"/>
        <v>0</v>
      </c>
      <c r="K17" s="38">
        <f t="shared" si="1"/>
        <v>0</v>
      </c>
      <c r="L17" s="9"/>
      <c r="M17" s="1"/>
      <c r="N17" s="10">
        <f t="shared" si="49"/>
        <v>0</v>
      </c>
      <c r="O17" s="11">
        <f t="shared" si="2"/>
        <v>0</v>
      </c>
      <c r="P17" s="38">
        <f t="shared" si="3"/>
        <v>0</v>
      </c>
      <c r="Q17" s="9"/>
      <c r="R17" s="1"/>
      <c r="S17" s="10">
        <f t="shared" si="50"/>
        <v>0</v>
      </c>
      <c r="T17" s="11">
        <f t="shared" si="4"/>
        <v>0</v>
      </c>
      <c r="U17" s="38">
        <f t="shared" si="5"/>
        <v>0</v>
      </c>
      <c r="V17" s="9"/>
      <c r="W17" s="1"/>
      <c r="X17" s="10">
        <f t="shared" si="51"/>
        <v>0</v>
      </c>
      <c r="Y17" s="11">
        <f t="shared" si="6"/>
        <v>0</v>
      </c>
      <c r="Z17" s="38">
        <f t="shared" si="7"/>
        <v>0</v>
      </c>
      <c r="AA17" s="9"/>
      <c r="AB17" s="1"/>
      <c r="AC17" s="10">
        <f t="shared" si="52"/>
        <v>0</v>
      </c>
      <c r="AD17" s="11">
        <f t="shared" si="8"/>
        <v>0</v>
      </c>
      <c r="AE17" s="38">
        <f t="shared" si="9"/>
        <v>0</v>
      </c>
      <c r="AF17" s="9"/>
      <c r="AG17" s="1"/>
      <c r="AH17" s="10">
        <f t="shared" si="53"/>
        <v>0</v>
      </c>
      <c r="AI17" s="11">
        <f t="shared" si="10"/>
        <v>0</v>
      </c>
      <c r="AJ17" s="38">
        <f t="shared" si="11"/>
        <v>0</v>
      </c>
      <c r="AK17" s="9"/>
      <c r="AL17" s="1"/>
      <c r="AM17" s="10">
        <f t="shared" si="54"/>
        <v>0</v>
      </c>
      <c r="AN17" s="11">
        <f t="shared" si="12"/>
        <v>0</v>
      </c>
      <c r="AO17" s="38">
        <f t="shared" si="13"/>
        <v>0</v>
      </c>
      <c r="AP17" s="9"/>
      <c r="AQ17" s="1"/>
      <c r="AR17" s="10">
        <f t="shared" si="55"/>
        <v>0</v>
      </c>
      <c r="AS17" s="11">
        <f t="shared" si="14"/>
        <v>0</v>
      </c>
      <c r="AT17" s="38">
        <f t="shared" si="15"/>
        <v>0</v>
      </c>
      <c r="AU17" s="9"/>
      <c r="AV17" s="1"/>
      <c r="AW17" s="10">
        <f t="shared" si="56"/>
        <v>0</v>
      </c>
      <c r="AX17" s="11">
        <f t="shared" si="16"/>
        <v>0</v>
      </c>
      <c r="AY17" s="38">
        <f t="shared" si="17"/>
        <v>0</v>
      </c>
      <c r="AZ17" s="9"/>
      <c r="BA17" s="1"/>
      <c r="BB17" s="10">
        <f t="shared" si="57"/>
        <v>0</v>
      </c>
      <c r="BC17" s="11">
        <f t="shared" si="18"/>
        <v>0</v>
      </c>
      <c r="BD17" s="38">
        <f t="shared" si="19"/>
        <v>0</v>
      </c>
      <c r="BE17" s="9"/>
      <c r="BF17" s="1"/>
      <c r="BG17" s="10">
        <f t="shared" si="58"/>
        <v>0</v>
      </c>
      <c r="BH17" s="11">
        <f t="shared" si="20"/>
        <v>0</v>
      </c>
      <c r="BI17" s="38">
        <f t="shared" si="21"/>
        <v>0</v>
      </c>
      <c r="BJ17" s="9"/>
      <c r="BK17" s="1"/>
      <c r="BL17" s="10">
        <f t="shared" si="59"/>
        <v>0</v>
      </c>
      <c r="BM17" s="11">
        <f t="shared" si="22"/>
        <v>0</v>
      </c>
      <c r="BN17" s="38">
        <f t="shared" si="23"/>
        <v>0</v>
      </c>
      <c r="BO17" s="9"/>
      <c r="BP17" s="1"/>
      <c r="BQ17" s="10">
        <f t="shared" si="60"/>
        <v>0</v>
      </c>
      <c r="BR17" s="11">
        <f t="shared" si="24"/>
        <v>0</v>
      </c>
      <c r="BS17" s="38">
        <f t="shared" si="25"/>
        <v>0</v>
      </c>
      <c r="BT17" s="9"/>
      <c r="BU17" s="1"/>
      <c r="BV17" s="10">
        <f t="shared" si="72"/>
        <v>0</v>
      </c>
      <c r="BW17" s="11">
        <f t="shared" si="26"/>
        <v>0</v>
      </c>
      <c r="BX17" s="38">
        <f t="shared" si="27"/>
        <v>0</v>
      </c>
      <c r="BY17" s="9"/>
      <c r="BZ17" s="1"/>
      <c r="CA17" s="10">
        <f t="shared" si="62"/>
        <v>0</v>
      </c>
      <c r="CB17" s="11">
        <f t="shared" si="28"/>
        <v>0</v>
      </c>
      <c r="CC17" s="38">
        <f t="shared" si="29"/>
        <v>0</v>
      </c>
      <c r="CD17" s="9"/>
      <c r="CE17" s="1"/>
      <c r="CF17" s="10">
        <f t="shared" si="63"/>
        <v>0</v>
      </c>
      <c r="CG17" s="11">
        <f t="shared" si="30"/>
        <v>0</v>
      </c>
      <c r="CH17" s="38">
        <f t="shared" si="31"/>
        <v>0</v>
      </c>
      <c r="CI17" s="9"/>
      <c r="CJ17" s="1"/>
      <c r="CK17" s="10">
        <f t="shared" si="64"/>
        <v>0</v>
      </c>
      <c r="CL17" s="11">
        <f t="shared" si="32"/>
        <v>0</v>
      </c>
      <c r="CM17" s="38">
        <f t="shared" si="33"/>
        <v>0</v>
      </c>
      <c r="CN17" s="9"/>
      <c r="CO17" s="1"/>
      <c r="CP17" s="10">
        <f t="shared" si="65"/>
        <v>0</v>
      </c>
      <c r="CQ17" s="11">
        <f t="shared" si="34"/>
        <v>0</v>
      </c>
      <c r="CR17" s="38">
        <f t="shared" si="35"/>
        <v>0</v>
      </c>
      <c r="CS17" s="9"/>
      <c r="CT17" s="1"/>
      <c r="CU17" s="10">
        <f t="shared" si="66"/>
        <v>0</v>
      </c>
      <c r="CV17" s="11">
        <f t="shared" si="36"/>
        <v>0</v>
      </c>
      <c r="CW17" s="38">
        <f t="shared" si="37"/>
        <v>0</v>
      </c>
      <c r="CX17" s="9"/>
      <c r="CY17" s="1"/>
      <c r="CZ17" s="10">
        <f t="shared" si="67"/>
        <v>0</v>
      </c>
      <c r="DA17" s="11">
        <f t="shared" si="38"/>
        <v>0</v>
      </c>
      <c r="DB17" s="38">
        <f t="shared" si="39"/>
        <v>0</v>
      </c>
      <c r="DC17" s="9"/>
      <c r="DD17" s="1"/>
      <c r="DE17" s="10">
        <f t="shared" si="68"/>
        <v>0</v>
      </c>
      <c r="DF17" s="11">
        <f t="shared" si="40"/>
        <v>0</v>
      </c>
      <c r="DG17" s="38">
        <f t="shared" si="41"/>
        <v>0</v>
      </c>
      <c r="DH17" s="9"/>
      <c r="DI17" s="1"/>
      <c r="DJ17" s="10">
        <f t="shared" si="69"/>
        <v>0</v>
      </c>
      <c r="DK17" s="11">
        <f t="shared" si="42"/>
        <v>0</v>
      </c>
      <c r="DL17" s="38">
        <f t="shared" si="43"/>
        <v>0</v>
      </c>
      <c r="DM17" s="9"/>
      <c r="DN17" s="1"/>
      <c r="DO17" s="10">
        <f t="shared" si="70"/>
        <v>0</v>
      </c>
      <c r="DP17" s="11">
        <f t="shared" si="44"/>
        <v>0</v>
      </c>
      <c r="DQ17" s="38">
        <f t="shared" si="45"/>
        <v>0</v>
      </c>
      <c r="DR17" s="9"/>
      <c r="DS17" s="1"/>
      <c r="DT17" s="10">
        <f t="shared" si="71"/>
        <v>0</v>
      </c>
      <c r="DU17" s="11">
        <f t="shared" si="46"/>
        <v>0</v>
      </c>
      <c r="DV17" s="38">
        <f t="shared" si="47"/>
        <v>0</v>
      </c>
    </row>
    <row r="18" spans="1:126" x14ac:dyDescent="0.35">
      <c r="A18" s="29" t="s">
        <v>74</v>
      </c>
      <c r="B18" t="s">
        <v>63</v>
      </c>
      <c r="C18" s="29" t="str">
        <f>Substance!B17</f>
        <v>KH2PO4</v>
      </c>
      <c r="D18" s="29">
        <f>Substance!C17</f>
        <v>1</v>
      </c>
      <c r="E18" s="29">
        <f>Substance!D17</f>
        <v>1</v>
      </c>
      <c r="F18" s="29">
        <f>Substance!E17</f>
        <v>136.1</v>
      </c>
      <c r="G18" s="9"/>
      <c r="H18" s="1"/>
      <c r="I18" s="10">
        <f t="shared" si="48"/>
        <v>0</v>
      </c>
      <c r="J18" s="11">
        <f t="shared" si="0"/>
        <v>0</v>
      </c>
      <c r="K18" s="38">
        <f t="shared" si="1"/>
        <v>0</v>
      </c>
      <c r="L18" s="9"/>
      <c r="M18" s="1"/>
      <c r="N18" s="10">
        <f t="shared" si="49"/>
        <v>0</v>
      </c>
      <c r="O18" s="11">
        <f t="shared" si="2"/>
        <v>0</v>
      </c>
      <c r="P18" s="38">
        <f t="shared" si="3"/>
        <v>0</v>
      </c>
      <c r="Q18" s="9"/>
      <c r="R18" s="1"/>
      <c r="S18" s="10">
        <f t="shared" si="50"/>
        <v>0</v>
      </c>
      <c r="T18" s="11">
        <f t="shared" si="4"/>
        <v>0</v>
      </c>
      <c r="U18" s="38">
        <f t="shared" si="5"/>
        <v>0</v>
      </c>
      <c r="V18" s="9"/>
      <c r="W18" s="1"/>
      <c r="X18" s="10">
        <f t="shared" si="51"/>
        <v>0</v>
      </c>
      <c r="Y18" s="11">
        <f t="shared" si="6"/>
        <v>0</v>
      </c>
      <c r="Z18" s="38">
        <f t="shared" si="7"/>
        <v>0</v>
      </c>
      <c r="AA18" s="9"/>
      <c r="AB18" s="1"/>
      <c r="AC18" s="10">
        <f t="shared" si="52"/>
        <v>0</v>
      </c>
      <c r="AD18" s="11">
        <f t="shared" si="8"/>
        <v>0</v>
      </c>
      <c r="AE18" s="38">
        <f t="shared" si="9"/>
        <v>0</v>
      </c>
      <c r="AF18" s="9"/>
      <c r="AG18" s="1"/>
      <c r="AH18" s="10">
        <f t="shared" si="53"/>
        <v>0</v>
      </c>
      <c r="AI18" s="11">
        <f t="shared" si="10"/>
        <v>0</v>
      </c>
      <c r="AJ18" s="38">
        <f t="shared" si="11"/>
        <v>0</v>
      </c>
      <c r="AK18" s="9"/>
      <c r="AL18" s="1"/>
      <c r="AM18" s="10">
        <f t="shared" si="54"/>
        <v>0</v>
      </c>
      <c r="AN18" s="11">
        <f t="shared" si="12"/>
        <v>0</v>
      </c>
      <c r="AO18" s="38">
        <f t="shared" si="13"/>
        <v>0</v>
      </c>
      <c r="AP18" s="9"/>
      <c r="AQ18" s="1"/>
      <c r="AR18" s="10">
        <f t="shared" si="55"/>
        <v>0</v>
      </c>
      <c r="AS18" s="11">
        <f t="shared" si="14"/>
        <v>0</v>
      </c>
      <c r="AT18" s="38">
        <f t="shared" si="15"/>
        <v>0</v>
      </c>
      <c r="AU18" s="9"/>
      <c r="AV18" s="1"/>
      <c r="AW18" s="10">
        <f t="shared" si="56"/>
        <v>0</v>
      </c>
      <c r="AX18" s="11">
        <f t="shared" si="16"/>
        <v>0</v>
      </c>
      <c r="AY18" s="38">
        <f t="shared" si="17"/>
        <v>0</v>
      </c>
      <c r="AZ18" s="9"/>
      <c r="BA18" s="1"/>
      <c r="BB18" s="10">
        <f t="shared" si="57"/>
        <v>0</v>
      </c>
      <c r="BC18" s="11">
        <f t="shared" si="18"/>
        <v>0</v>
      </c>
      <c r="BD18" s="38">
        <f t="shared" si="19"/>
        <v>0</v>
      </c>
      <c r="BE18" s="9"/>
      <c r="BF18" s="1"/>
      <c r="BG18" s="10">
        <f t="shared" si="58"/>
        <v>0</v>
      </c>
      <c r="BH18" s="11">
        <f t="shared" si="20"/>
        <v>0</v>
      </c>
      <c r="BI18" s="38">
        <f t="shared" si="21"/>
        <v>0</v>
      </c>
      <c r="BJ18" s="9"/>
      <c r="BK18" s="1"/>
      <c r="BL18" s="10">
        <f t="shared" si="59"/>
        <v>0</v>
      </c>
      <c r="BM18" s="11">
        <f t="shared" si="22"/>
        <v>0</v>
      </c>
      <c r="BN18" s="38">
        <f t="shared" si="23"/>
        <v>0</v>
      </c>
      <c r="BO18" s="9"/>
      <c r="BP18" s="1"/>
      <c r="BQ18" s="10">
        <f t="shared" si="60"/>
        <v>0</v>
      </c>
      <c r="BR18" s="11">
        <f t="shared" si="24"/>
        <v>0</v>
      </c>
      <c r="BS18" s="38">
        <f t="shared" si="25"/>
        <v>0</v>
      </c>
      <c r="BT18" s="9"/>
      <c r="BU18" s="1"/>
      <c r="BV18" s="10">
        <f t="shared" si="72"/>
        <v>0</v>
      </c>
      <c r="BW18" s="11">
        <f t="shared" si="26"/>
        <v>0</v>
      </c>
      <c r="BX18" s="38">
        <f t="shared" si="27"/>
        <v>0</v>
      </c>
      <c r="BY18" s="9"/>
      <c r="BZ18" s="1"/>
      <c r="CA18" s="10">
        <f t="shared" si="62"/>
        <v>0</v>
      </c>
      <c r="CB18" s="11">
        <f t="shared" si="28"/>
        <v>0</v>
      </c>
      <c r="CC18" s="38">
        <f t="shared" si="29"/>
        <v>0</v>
      </c>
      <c r="CD18" s="9"/>
      <c r="CE18" s="1"/>
      <c r="CF18" s="10">
        <f t="shared" si="63"/>
        <v>0</v>
      </c>
      <c r="CG18" s="11">
        <f t="shared" si="30"/>
        <v>0</v>
      </c>
      <c r="CH18" s="38">
        <f t="shared" si="31"/>
        <v>0</v>
      </c>
      <c r="CI18" s="9"/>
      <c r="CJ18" s="1"/>
      <c r="CK18" s="10">
        <f t="shared" si="64"/>
        <v>0</v>
      </c>
      <c r="CL18" s="11">
        <f t="shared" si="32"/>
        <v>0</v>
      </c>
      <c r="CM18" s="38">
        <f t="shared" si="33"/>
        <v>0</v>
      </c>
      <c r="CN18" s="9"/>
      <c r="CO18" s="1"/>
      <c r="CP18" s="10">
        <f t="shared" si="65"/>
        <v>0</v>
      </c>
      <c r="CQ18" s="11">
        <f t="shared" si="34"/>
        <v>0</v>
      </c>
      <c r="CR18" s="38">
        <f t="shared" si="35"/>
        <v>0</v>
      </c>
      <c r="CS18" s="9"/>
      <c r="CT18" s="1"/>
      <c r="CU18" s="10">
        <f t="shared" si="66"/>
        <v>0</v>
      </c>
      <c r="CV18" s="11">
        <f t="shared" si="36"/>
        <v>0</v>
      </c>
      <c r="CW18" s="38">
        <f t="shared" si="37"/>
        <v>0</v>
      </c>
      <c r="CX18" s="9">
        <v>0.6</v>
      </c>
      <c r="CY18" s="1">
        <f>CX18*$E18</f>
        <v>0.6</v>
      </c>
      <c r="CZ18" s="10">
        <f t="shared" si="67"/>
        <v>0.6</v>
      </c>
      <c r="DA18" s="11">
        <f t="shared" si="38"/>
        <v>5.2745676173195704E-3</v>
      </c>
      <c r="DB18" s="38">
        <f t="shared" si="39"/>
        <v>5.2844812400915986</v>
      </c>
      <c r="DC18" s="9"/>
      <c r="DD18" s="1"/>
      <c r="DE18" s="10">
        <f t="shared" si="68"/>
        <v>0</v>
      </c>
      <c r="DF18" s="11">
        <f t="shared" si="40"/>
        <v>0</v>
      </c>
      <c r="DG18" s="38">
        <f t="shared" si="41"/>
        <v>0</v>
      </c>
      <c r="DH18" s="9"/>
      <c r="DI18" s="1"/>
      <c r="DJ18" s="10">
        <f t="shared" si="69"/>
        <v>0</v>
      </c>
      <c r="DK18" s="11">
        <f t="shared" si="42"/>
        <v>0</v>
      </c>
      <c r="DL18" s="38">
        <f t="shared" si="43"/>
        <v>0</v>
      </c>
      <c r="DM18" s="9"/>
      <c r="DN18" s="1"/>
      <c r="DO18" s="10">
        <f t="shared" si="70"/>
        <v>0</v>
      </c>
      <c r="DP18" s="11">
        <f t="shared" si="44"/>
        <v>0</v>
      </c>
      <c r="DQ18" s="38">
        <f t="shared" si="45"/>
        <v>0</v>
      </c>
      <c r="DR18" s="9"/>
      <c r="DS18" s="1"/>
      <c r="DT18" s="10">
        <f t="shared" si="71"/>
        <v>0</v>
      </c>
      <c r="DU18" s="11">
        <f t="shared" si="46"/>
        <v>0</v>
      </c>
      <c r="DV18" s="38">
        <f t="shared" si="47"/>
        <v>0</v>
      </c>
    </row>
    <row r="19" spans="1:126" x14ac:dyDescent="0.35">
      <c r="A19" s="29" t="s">
        <v>74</v>
      </c>
      <c r="B19" t="s">
        <v>64</v>
      </c>
      <c r="C19" s="29">
        <f>Substance!B18</f>
        <v>0</v>
      </c>
      <c r="D19" s="29">
        <f>Substance!C18</f>
        <v>0</v>
      </c>
      <c r="E19" s="29">
        <f>Substance!D18</f>
        <v>0</v>
      </c>
      <c r="F19" s="29">
        <f>Substance!E18</f>
        <v>0</v>
      </c>
      <c r="G19" s="9"/>
      <c r="H19" s="1"/>
      <c r="I19" s="10">
        <f t="shared" ref="I19:I27" si="73">H19*$D19</f>
        <v>0</v>
      </c>
      <c r="J19" s="11">
        <f t="shared" si="0"/>
        <v>0</v>
      </c>
      <c r="K19" s="38">
        <f t="shared" si="1"/>
        <v>0</v>
      </c>
      <c r="L19" s="9"/>
      <c r="M19" s="1"/>
      <c r="N19" s="10">
        <f t="shared" si="49"/>
        <v>0</v>
      </c>
      <c r="O19" s="11">
        <f t="shared" si="2"/>
        <v>0</v>
      </c>
      <c r="P19" s="38">
        <f t="shared" si="3"/>
        <v>0</v>
      </c>
      <c r="Q19" s="9"/>
      <c r="R19" s="1"/>
      <c r="S19" s="10">
        <f t="shared" si="50"/>
        <v>0</v>
      </c>
      <c r="T19" s="11">
        <f t="shared" si="4"/>
        <v>0</v>
      </c>
      <c r="U19" s="38">
        <f t="shared" si="5"/>
        <v>0</v>
      </c>
      <c r="V19" s="9"/>
      <c r="W19" s="1"/>
      <c r="X19" s="10">
        <f t="shared" si="51"/>
        <v>0</v>
      </c>
      <c r="Y19" s="11">
        <f t="shared" si="6"/>
        <v>0</v>
      </c>
      <c r="Z19" s="38">
        <f t="shared" si="7"/>
        <v>0</v>
      </c>
      <c r="AA19" s="9"/>
      <c r="AB19" s="1"/>
      <c r="AC19" s="10">
        <f t="shared" si="52"/>
        <v>0</v>
      </c>
      <c r="AD19" s="11">
        <f t="shared" si="8"/>
        <v>0</v>
      </c>
      <c r="AE19" s="38">
        <f t="shared" si="9"/>
        <v>0</v>
      </c>
      <c r="AF19" s="9"/>
      <c r="AG19" s="1"/>
      <c r="AH19" s="10">
        <f t="shared" si="53"/>
        <v>0</v>
      </c>
      <c r="AI19" s="11">
        <f t="shared" si="10"/>
        <v>0</v>
      </c>
      <c r="AJ19" s="38">
        <f t="shared" si="11"/>
        <v>0</v>
      </c>
      <c r="AK19" s="9"/>
      <c r="AL19" s="1"/>
      <c r="AM19" s="10">
        <f t="shared" si="54"/>
        <v>0</v>
      </c>
      <c r="AN19" s="11">
        <f t="shared" si="12"/>
        <v>0</v>
      </c>
      <c r="AO19" s="38">
        <f t="shared" si="13"/>
        <v>0</v>
      </c>
      <c r="AP19" s="9"/>
      <c r="AQ19" s="1"/>
      <c r="AR19" s="10">
        <f t="shared" si="55"/>
        <v>0</v>
      </c>
      <c r="AS19" s="11">
        <f t="shared" si="14"/>
        <v>0</v>
      </c>
      <c r="AT19" s="38">
        <f t="shared" si="15"/>
        <v>0</v>
      </c>
      <c r="AU19" s="9"/>
      <c r="AV19" s="1"/>
      <c r="AW19" s="10">
        <f t="shared" si="56"/>
        <v>0</v>
      </c>
      <c r="AX19" s="11">
        <f t="shared" si="16"/>
        <v>0</v>
      </c>
      <c r="AY19" s="38">
        <f t="shared" si="17"/>
        <v>0</v>
      </c>
      <c r="AZ19" s="9"/>
      <c r="BA19" s="1"/>
      <c r="BB19" s="10">
        <f t="shared" si="57"/>
        <v>0</v>
      </c>
      <c r="BC19" s="11">
        <f t="shared" si="18"/>
        <v>0</v>
      </c>
      <c r="BD19" s="38">
        <f t="shared" si="19"/>
        <v>0</v>
      </c>
      <c r="BE19" s="9"/>
      <c r="BF19" s="1"/>
      <c r="BG19" s="10">
        <f t="shared" si="58"/>
        <v>0</v>
      </c>
      <c r="BH19" s="11">
        <f t="shared" si="20"/>
        <v>0</v>
      </c>
      <c r="BI19" s="38">
        <f t="shared" si="21"/>
        <v>0</v>
      </c>
      <c r="BJ19" s="9"/>
      <c r="BK19" s="1"/>
      <c r="BL19" s="10">
        <f t="shared" si="59"/>
        <v>0</v>
      </c>
      <c r="BM19" s="11">
        <f t="shared" si="22"/>
        <v>0</v>
      </c>
      <c r="BN19" s="38">
        <f t="shared" si="23"/>
        <v>0</v>
      </c>
      <c r="BO19" s="9"/>
      <c r="BP19" s="1"/>
      <c r="BQ19" s="10">
        <f t="shared" si="60"/>
        <v>0</v>
      </c>
      <c r="BR19" s="11">
        <f t="shared" si="24"/>
        <v>0</v>
      </c>
      <c r="BS19" s="38">
        <f t="shared" si="25"/>
        <v>0</v>
      </c>
      <c r="BT19" s="9"/>
      <c r="BU19" s="1"/>
      <c r="BV19" s="10">
        <f t="shared" si="72"/>
        <v>0</v>
      </c>
      <c r="BW19" s="11">
        <f t="shared" si="26"/>
        <v>0</v>
      </c>
      <c r="BX19" s="38">
        <f t="shared" si="27"/>
        <v>0</v>
      </c>
      <c r="BY19" s="9"/>
      <c r="BZ19" s="1"/>
      <c r="CA19" s="10">
        <f t="shared" si="62"/>
        <v>0</v>
      </c>
      <c r="CB19" s="11">
        <f t="shared" si="28"/>
        <v>0</v>
      </c>
      <c r="CC19" s="38">
        <f t="shared" si="29"/>
        <v>0</v>
      </c>
      <c r="CD19" s="9"/>
      <c r="CE19" s="1"/>
      <c r="CF19" s="10">
        <f t="shared" si="63"/>
        <v>0</v>
      </c>
      <c r="CG19" s="11">
        <f t="shared" si="30"/>
        <v>0</v>
      </c>
      <c r="CH19" s="38">
        <f t="shared" si="31"/>
        <v>0</v>
      </c>
      <c r="CI19" s="9"/>
      <c r="CJ19" s="1"/>
      <c r="CK19" s="10">
        <f t="shared" si="64"/>
        <v>0</v>
      </c>
      <c r="CL19" s="11">
        <f t="shared" si="32"/>
        <v>0</v>
      </c>
      <c r="CM19" s="38">
        <f t="shared" si="33"/>
        <v>0</v>
      </c>
      <c r="CN19" s="9"/>
      <c r="CO19" s="1"/>
      <c r="CP19" s="10">
        <f t="shared" si="65"/>
        <v>0</v>
      </c>
      <c r="CQ19" s="11">
        <f t="shared" si="34"/>
        <v>0</v>
      </c>
      <c r="CR19" s="38">
        <f t="shared" si="35"/>
        <v>0</v>
      </c>
      <c r="CS19" s="9"/>
      <c r="CT19" s="1"/>
      <c r="CU19" s="10">
        <f t="shared" si="66"/>
        <v>0</v>
      </c>
      <c r="CV19" s="11">
        <f t="shared" si="36"/>
        <v>0</v>
      </c>
      <c r="CW19" s="38">
        <f t="shared" si="37"/>
        <v>0</v>
      </c>
      <c r="CX19" s="9"/>
      <c r="CY19" s="1"/>
      <c r="CZ19" s="10">
        <f t="shared" si="67"/>
        <v>0</v>
      </c>
      <c r="DA19" s="11">
        <f t="shared" si="38"/>
        <v>0</v>
      </c>
      <c r="DB19" s="38">
        <f t="shared" si="39"/>
        <v>0</v>
      </c>
      <c r="DC19" s="9"/>
      <c r="DD19" s="1"/>
      <c r="DE19" s="10">
        <f t="shared" si="68"/>
        <v>0</v>
      </c>
      <c r="DF19" s="11">
        <f t="shared" si="40"/>
        <v>0</v>
      </c>
      <c r="DG19" s="38">
        <f t="shared" si="41"/>
        <v>0</v>
      </c>
      <c r="DH19" s="9"/>
      <c r="DI19" s="1"/>
      <c r="DJ19" s="10">
        <f t="shared" si="69"/>
        <v>0</v>
      </c>
      <c r="DK19" s="11">
        <f t="shared" si="42"/>
        <v>0</v>
      </c>
      <c r="DL19" s="38">
        <f t="shared" si="43"/>
        <v>0</v>
      </c>
      <c r="DM19" s="9"/>
      <c r="DN19" s="1"/>
      <c r="DO19" s="10">
        <f t="shared" si="70"/>
        <v>0</v>
      </c>
      <c r="DP19" s="11">
        <f t="shared" si="44"/>
        <v>0</v>
      </c>
      <c r="DQ19" s="38">
        <f t="shared" si="45"/>
        <v>0</v>
      </c>
      <c r="DR19" s="9"/>
      <c r="DS19" s="1"/>
      <c r="DT19" s="10">
        <f t="shared" si="71"/>
        <v>0</v>
      </c>
      <c r="DU19" s="11">
        <f t="shared" si="46"/>
        <v>0</v>
      </c>
      <c r="DV19" s="38">
        <f t="shared" si="47"/>
        <v>0</v>
      </c>
    </row>
    <row r="20" spans="1:126" x14ac:dyDescent="0.35">
      <c r="A20" s="29" t="s">
        <v>74</v>
      </c>
      <c r="B20" t="s">
        <v>65</v>
      </c>
      <c r="C20" s="29">
        <f>Substance!B19</f>
        <v>0</v>
      </c>
      <c r="D20" s="29">
        <f>Substance!C19</f>
        <v>0</v>
      </c>
      <c r="E20" s="29">
        <f>Substance!D19</f>
        <v>0</v>
      </c>
      <c r="F20" s="29">
        <f>Substance!E19</f>
        <v>0</v>
      </c>
      <c r="G20" s="9"/>
      <c r="H20" s="1"/>
      <c r="I20" s="10">
        <f t="shared" si="73"/>
        <v>0</v>
      </c>
      <c r="J20" s="11">
        <f t="shared" si="0"/>
        <v>0</v>
      </c>
      <c r="K20" s="38">
        <f t="shared" si="1"/>
        <v>0</v>
      </c>
      <c r="L20" s="9"/>
      <c r="M20" s="1"/>
      <c r="N20" s="10">
        <f t="shared" si="49"/>
        <v>0</v>
      </c>
      <c r="O20" s="11">
        <f t="shared" si="2"/>
        <v>0</v>
      </c>
      <c r="P20" s="38">
        <f t="shared" si="3"/>
        <v>0</v>
      </c>
      <c r="Q20" s="9"/>
      <c r="R20" s="1"/>
      <c r="S20" s="10">
        <f t="shared" si="50"/>
        <v>0</v>
      </c>
      <c r="T20" s="11">
        <f t="shared" si="4"/>
        <v>0</v>
      </c>
      <c r="U20" s="38">
        <f t="shared" si="5"/>
        <v>0</v>
      </c>
      <c r="V20" s="9"/>
      <c r="W20" s="1"/>
      <c r="X20" s="10">
        <f t="shared" si="51"/>
        <v>0</v>
      </c>
      <c r="Y20" s="11">
        <f t="shared" si="6"/>
        <v>0</v>
      </c>
      <c r="Z20" s="38">
        <f t="shared" si="7"/>
        <v>0</v>
      </c>
      <c r="AA20" s="9"/>
      <c r="AB20" s="1"/>
      <c r="AC20" s="10">
        <f t="shared" si="52"/>
        <v>0</v>
      </c>
      <c r="AD20" s="11">
        <f t="shared" si="8"/>
        <v>0</v>
      </c>
      <c r="AE20" s="38">
        <f t="shared" si="9"/>
        <v>0</v>
      </c>
      <c r="AF20" s="9"/>
      <c r="AG20" s="1"/>
      <c r="AH20" s="10">
        <f t="shared" si="53"/>
        <v>0</v>
      </c>
      <c r="AI20" s="11">
        <f t="shared" si="10"/>
        <v>0</v>
      </c>
      <c r="AJ20" s="38">
        <f t="shared" si="11"/>
        <v>0</v>
      </c>
      <c r="AK20" s="9"/>
      <c r="AL20" s="1"/>
      <c r="AM20" s="10">
        <f t="shared" si="54"/>
        <v>0</v>
      </c>
      <c r="AN20" s="11">
        <f t="shared" si="12"/>
        <v>0</v>
      </c>
      <c r="AO20" s="38">
        <f t="shared" si="13"/>
        <v>0</v>
      </c>
      <c r="AP20" s="9"/>
      <c r="AQ20" s="1"/>
      <c r="AR20" s="10">
        <f t="shared" si="55"/>
        <v>0</v>
      </c>
      <c r="AS20" s="11">
        <f t="shared" si="14"/>
        <v>0</v>
      </c>
      <c r="AT20" s="38">
        <f t="shared" si="15"/>
        <v>0</v>
      </c>
      <c r="AU20" s="9"/>
      <c r="AV20" s="1"/>
      <c r="AW20" s="10">
        <f t="shared" si="56"/>
        <v>0</v>
      </c>
      <c r="AX20" s="11">
        <f t="shared" si="16"/>
        <v>0</v>
      </c>
      <c r="AY20" s="38">
        <f t="shared" si="17"/>
        <v>0</v>
      </c>
      <c r="AZ20" s="9"/>
      <c r="BA20" s="1"/>
      <c r="BB20" s="10">
        <f t="shared" si="57"/>
        <v>0</v>
      </c>
      <c r="BC20" s="11">
        <f t="shared" si="18"/>
        <v>0</v>
      </c>
      <c r="BD20" s="38">
        <f t="shared" si="19"/>
        <v>0</v>
      </c>
      <c r="BE20" s="9"/>
      <c r="BF20" s="1"/>
      <c r="BG20" s="10">
        <f t="shared" si="58"/>
        <v>0</v>
      </c>
      <c r="BH20" s="11">
        <f t="shared" si="20"/>
        <v>0</v>
      </c>
      <c r="BI20" s="38">
        <f t="shared" si="21"/>
        <v>0</v>
      </c>
      <c r="BJ20" s="9"/>
      <c r="BK20" s="1"/>
      <c r="BL20" s="10">
        <f t="shared" si="59"/>
        <v>0</v>
      </c>
      <c r="BM20" s="11">
        <f t="shared" si="22"/>
        <v>0</v>
      </c>
      <c r="BN20" s="38">
        <f t="shared" si="23"/>
        <v>0</v>
      </c>
      <c r="BO20" s="9"/>
      <c r="BP20" s="1"/>
      <c r="BQ20" s="10">
        <f t="shared" si="60"/>
        <v>0</v>
      </c>
      <c r="BR20" s="11">
        <f t="shared" si="24"/>
        <v>0</v>
      </c>
      <c r="BS20" s="38">
        <f t="shared" si="25"/>
        <v>0</v>
      </c>
      <c r="BT20" s="9"/>
      <c r="BU20" s="1"/>
      <c r="BV20" s="10">
        <f t="shared" si="72"/>
        <v>0</v>
      </c>
      <c r="BW20" s="11">
        <f t="shared" si="26"/>
        <v>0</v>
      </c>
      <c r="BX20" s="38">
        <f t="shared" si="27"/>
        <v>0</v>
      </c>
      <c r="BY20" s="9"/>
      <c r="BZ20" s="1"/>
      <c r="CA20" s="10">
        <f t="shared" si="62"/>
        <v>0</v>
      </c>
      <c r="CB20" s="11">
        <f t="shared" si="28"/>
        <v>0</v>
      </c>
      <c r="CC20" s="38">
        <f t="shared" si="29"/>
        <v>0</v>
      </c>
      <c r="CD20" s="9"/>
      <c r="CE20" s="1"/>
      <c r="CF20" s="10">
        <f t="shared" si="63"/>
        <v>0</v>
      </c>
      <c r="CG20" s="11">
        <f t="shared" si="30"/>
        <v>0</v>
      </c>
      <c r="CH20" s="38">
        <f t="shared" si="31"/>
        <v>0</v>
      </c>
      <c r="CI20" s="9"/>
      <c r="CJ20" s="1"/>
      <c r="CK20" s="10">
        <f t="shared" si="64"/>
        <v>0</v>
      </c>
      <c r="CL20" s="11">
        <f t="shared" si="32"/>
        <v>0</v>
      </c>
      <c r="CM20" s="38">
        <f t="shared" si="33"/>
        <v>0</v>
      </c>
      <c r="CN20" s="9"/>
      <c r="CO20" s="1"/>
      <c r="CP20" s="10">
        <f t="shared" si="65"/>
        <v>0</v>
      </c>
      <c r="CQ20" s="11">
        <f t="shared" si="34"/>
        <v>0</v>
      </c>
      <c r="CR20" s="38">
        <f t="shared" si="35"/>
        <v>0</v>
      </c>
      <c r="CS20" s="9"/>
      <c r="CT20" s="1"/>
      <c r="CU20" s="10">
        <f t="shared" si="66"/>
        <v>0</v>
      </c>
      <c r="CV20" s="11">
        <f t="shared" si="36"/>
        <v>0</v>
      </c>
      <c r="CW20" s="38">
        <f t="shared" si="37"/>
        <v>0</v>
      </c>
      <c r="CX20" s="9"/>
      <c r="CY20" s="1"/>
      <c r="CZ20" s="10">
        <f t="shared" si="67"/>
        <v>0</v>
      </c>
      <c r="DA20" s="11">
        <f t="shared" si="38"/>
        <v>0</v>
      </c>
      <c r="DB20" s="38">
        <f t="shared" si="39"/>
        <v>0</v>
      </c>
      <c r="DC20" s="9"/>
      <c r="DD20" s="1"/>
      <c r="DE20" s="10">
        <f t="shared" si="68"/>
        <v>0</v>
      </c>
      <c r="DF20" s="11">
        <f t="shared" si="40"/>
        <v>0</v>
      </c>
      <c r="DG20" s="38">
        <f t="shared" si="41"/>
        <v>0</v>
      </c>
      <c r="DH20" s="9"/>
      <c r="DI20" s="1"/>
      <c r="DJ20" s="10">
        <f t="shared" si="69"/>
        <v>0</v>
      </c>
      <c r="DK20" s="11">
        <f t="shared" si="42"/>
        <v>0</v>
      </c>
      <c r="DL20" s="38">
        <f t="shared" si="43"/>
        <v>0</v>
      </c>
      <c r="DM20" s="9"/>
      <c r="DN20" s="1"/>
      <c r="DO20" s="10">
        <f t="shared" si="70"/>
        <v>0</v>
      </c>
      <c r="DP20" s="11">
        <f t="shared" si="44"/>
        <v>0</v>
      </c>
      <c r="DQ20" s="38">
        <f t="shared" si="45"/>
        <v>0</v>
      </c>
      <c r="DR20" s="9"/>
      <c r="DS20" s="1"/>
      <c r="DT20" s="10">
        <f t="shared" si="71"/>
        <v>0</v>
      </c>
      <c r="DU20" s="11">
        <f t="shared" si="46"/>
        <v>0</v>
      </c>
      <c r="DV20" s="38">
        <f t="shared" si="47"/>
        <v>0</v>
      </c>
    </row>
    <row r="21" spans="1:126" x14ac:dyDescent="0.35">
      <c r="A21" s="29" t="s">
        <v>74</v>
      </c>
      <c r="B21" t="s">
        <v>66</v>
      </c>
      <c r="C21" s="29">
        <f>Substance!B20</f>
        <v>0</v>
      </c>
      <c r="D21" s="29">
        <f>Substance!C20</f>
        <v>0</v>
      </c>
      <c r="E21" s="29">
        <f>Substance!D20</f>
        <v>0</v>
      </c>
      <c r="F21" s="29">
        <f>Substance!E20</f>
        <v>0</v>
      </c>
      <c r="G21" s="9"/>
      <c r="H21" s="1"/>
      <c r="I21" s="10">
        <f t="shared" si="73"/>
        <v>0</v>
      </c>
      <c r="J21" s="11">
        <f t="shared" si="0"/>
        <v>0</v>
      </c>
      <c r="K21" s="38">
        <f t="shared" si="1"/>
        <v>0</v>
      </c>
      <c r="L21" s="9"/>
      <c r="M21" s="1"/>
      <c r="N21" s="10">
        <f t="shared" si="49"/>
        <v>0</v>
      </c>
      <c r="O21" s="11">
        <f t="shared" si="2"/>
        <v>0</v>
      </c>
      <c r="P21" s="38">
        <f t="shared" si="3"/>
        <v>0</v>
      </c>
      <c r="Q21" s="9"/>
      <c r="R21" s="1"/>
      <c r="S21" s="10">
        <f t="shared" si="50"/>
        <v>0</v>
      </c>
      <c r="T21" s="11">
        <f t="shared" si="4"/>
        <v>0</v>
      </c>
      <c r="U21" s="38">
        <f t="shared" si="5"/>
        <v>0</v>
      </c>
      <c r="V21" s="9"/>
      <c r="W21" s="1"/>
      <c r="X21" s="10">
        <f t="shared" si="51"/>
        <v>0</v>
      </c>
      <c r="Y21" s="11">
        <f t="shared" si="6"/>
        <v>0</v>
      </c>
      <c r="Z21" s="38">
        <f t="shared" si="7"/>
        <v>0</v>
      </c>
      <c r="AA21" s="9"/>
      <c r="AB21" s="1"/>
      <c r="AC21" s="10">
        <f t="shared" si="52"/>
        <v>0</v>
      </c>
      <c r="AD21" s="11">
        <f t="shared" si="8"/>
        <v>0</v>
      </c>
      <c r="AE21" s="38">
        <f t="shared" si="9"/>
        <v>0</v>
      </c>
      <c r="AF21" s="9"/>
      <c r="AG21" s="1"/>
      <c r="AH21" s="10">
        <f t="shared" si="53"/>
        <v>0</v>
      </c>
      <c r="AI21" s="11">
        <f t="shared" si="10"/>
        <v>0</v>
      </c>
      <c r="AJ21" s="38">
        <f t="shared" si="11"/>
        <v>0</v>
      </c>
      <c r="AK21" s="9"/>
      <c r="AL21" s="1"/>
      <c r="AM21" s="10">
        <f t="shared" si="54"/>
        <v>0</v>
      </c>
      <c r="AN21" s="11">
        <f t="shared" si="12"/>
        <v>0</v>
      </c>
      <c r="AO21" s="38">
        <f t="shared" si="13"/>
        <v>0</v>
      </c>
      <c r="AP21" s="9"/>
      <c r="AQ21" s="1"/>
      <c r="AR21" s="10">
        <f t="shared" si="55"/>
        <v>0</v>
      </c>
      <c r="AS21" s="11">
        <f t="shared" si="14"/>
        <v>0</v>
      </c>
      <c r="AT21" s="38">
        <f t="shared" si="15"/>
        <v>0</v>
      </c>
      <c r="AU21" s="9"/>
      <c r="AV21" s="1"/>
      <c r="AW21" s="10">
        <f t="shared" si="56"/>
        <v>0</v>
      </c>
      <c r="AX21" s="11">
        <f t="shared" si="16"/>
        <v>0</v>
      </c>
      <c r="AY21" s="38">
        <f t="shared" si="17"/>
        <v>0</v>
      </c>
      <c r="AZ21" s="9"/>
      <c r="BA21" s="1"/>
      <c r="BB21" s="10">
        <f t="shared" si="57"/>
        <v>0</v>
      </c>
      <c r="BC21" s="11">
        <f t="shared" si="18"/>
        <v>0</v>
      </c>
      <c r="BD21" s="38">
        <f t="shared" si="19"/>
        <v>0</v>
      </c>
      <c r="BE21" s="9"/>
      <c r="BF21" s="1"/>
      <c r="BG21" s="10">
        <f t="shared" si="58"/>
        <v>0</v>
      </c>
      <c r="BH21" s="11">
        <f t="shared" si="20"/>
        <v>0</v>
      </c>
      <c r="BI21" s="38">
        <f t="shared" si="21"/>
        <v>0</v>
      </c>
      <c r="BJ21" s="9"/>
      <c r="BK21" s="1"/>
      <c r="BL21" s="10">
        <f t="shared" si="59"/>
        <v>0</v>
      </c>
      <c r="BM21" s="11">
        <f t="shared" si="22"/>
        <v>0</v>
      </c>
      <c r="BN21" s="38">
        <f t="shared" si="23"/>
        <v>0</v>
      </c>
      <c r="BO21" s="9"/>
      <c r="BP21" s="1"/>
      <c r="BQ21" s="10">
        <f t="shared" si="60"/>
        <v>0</v>
      </c>
      <c r="BR21" s="11">
        <f t="shared" si="24"/>
        <v>0</v>
      </c>
      <c r="BS21" s="38">
        <f t="shared" si="25"/>
        <v>0</v>
      </c>
      <c r="BT21" s="9"/>
      <c r="BU21" s="1"/>
      <c r="BV21" s="10">
        <f t="shared" si="72"/>
        <v>0</v>
      </c>
      <c r="BW21" s="11">
        <f t="shared" si="26"/>
        <v>0</v>
      </c>
      <c r="BX21" s="38">
        <f t="shared" si="27"/>
        <v>0</v>
      </c>
      <c r="BY21" s="9"/>
      <c r="BZ21" s="1"/>
      <c r="CA21" s="10">
        <f t="shared" si="62"/>
        <v>0</v>
      </c>
      <c r="CB21" s="11">
        <f t="shared" si="28"/>
        <v>0</v>
      </c>
      <c r="CC21" s="38">
        <f t="shared" si="29"/>
        <v>0</v>
      </c>
      <c r="CD21" s="9"/>
      <c r="CE21" s="1"/>
      <c r="CF21" s="10">
        <f t="shared" si="63"/>
        <v>0</v>
      </c>
      <c r="CG21" s="11">
        <f t="shared" si="30"/>
        <v>0</v>
      </c>
      <c r="CH21" s="38">
        <f t="shared" si="31"/>
        <v>0</v>
      </c>
      <c r="CI21" s="9"/>
      <c r="CJ21" s="1"/>
      <c r="CK21" s="10">
        <f t="shared" si="64"/>
        <v>0</v>
      </c>
      <c r="CL21" s="11">
        <f t="shared" si="32"/>
        <v>0</v>
      </c>
      <c r="CM21" s="38">
        <f t="shared" si="33"/>
        <v>0</v>
      </c>
      <c r="CN21" s="9"/>
      <c r="CO21" s="1"/>
      <c r="CP21" s="10">
        <f t="shared" si="65"/>
        <v>0</v>
      </c>
      <c r="CQ21" s="11">
        <f t="shared" si="34"/>
        <v>0</v>
      </c>
      <c r="CR21" s="38">
        <f t="shared" si="35"/>
        <v>0</v>
      </c>
      <c r="CS21" s="9"/>
      <c r="CT21" s="1"/>
      <c r="CU21" s="10">
        <f t="shared" si="66"/>
        <v>0</v>
      </c>
      <c r="CV21" s="11">
        <f t="shared" si="36"/>
        <v>0</v>
      </c>
      <c r="CW21" s="38">
        <f t="shared" si="37"/>
        <v>0</v>
      </c>
      <c r="CX21" s="9"/>
      <c r="CY21" s="1"/>
      <c r="CZ21" s="10">
        <f t="shared" si="67"/>
        <v>0</v>
      </c>
      <c r="DA21" s="11">
        <f t="shared" si="38"/>
        <v>0</v>
      </c>
      <c r="DB21" s="38">
        <f t="shared" si="39"/>
        <v>0</v>
      </c>
      <c r="DC21" s="9"/>
      <c r="DD21" s="1"/>
      <c r="DE21" s="10">
        <f t="shared" si="68"/>
        <v>0</v>
      </c>
      <c r="DF21" s="11">
        <f t="shared" si="40"/>
        <v>0</v>
      </c>
      <c r="DG21" s="38">
        <f t="shared" si="41"/>
        <v>0</v>
      </c>
      <c r="DH21" s="9"/>
      <c r="DI21" s="1"/>
      <c r="DJ21" s="10">
        <f t="shared" si="69"/>
        <v>0</v>
      </c>
      <c r="DK21" s="11">
        <f t="shared" si="42"/>
        <v>0</v>
      </c>
      <c r="DL21" s="38">
        <f t="shared" si="43"/>
        <v>0</v>
      </c>
      <c r="DM21" s="9"/>
      <c r="DN21" s="1"/>
      <c r="DO21" s="10">
        <f t="shared" si="70"/>
        <v>0</v>
      </c>
      <c r="DP21" s="11">
        <f t="shared" si="44"/>
        <v>0</v>
      </c>
      <c r="DQ21" s="38">
        <f t="shared" si="45"/>
        <v>0</v>
      </c>
      <c r="DR21" s="9"/>
      <c r="DS21" s="1"/>
      <c r="DT21" s="10">
        <f t="shared" si="71"/>
        <v>0</v>
      </c>
      <c r="DU21" s="11">
        <f t="shared" si="46"/>
        <v>0</v>
      </c>
      <c r="DV21" s="38">
        <f t="shared" si="47"/>
        <v>0</v>
      </c>
    </row>
    <row r="22" spans="1:126" x14ac:dyDescent="0.35">
      <c r="A22" s="29" t="s">
        <v>74</v>
      </c>
      <c r="B22" t="s">
        <v>67</v>
      </c>
      <c r="C22" s="29">
        <f>Substance!B21</f>
        <v>0</v>
      </c>
      <c r="D22" s="29">
        <f>Substance!C21</f>
        <v>0</v>
      </c>
      <c r="E22" s="29">
        <f>Substance!D21</f>
        <v>0</v>
      </c>
      <c r="F22" s="29">
        <f>Substance!E21</f>
        <v>0</v>
      </c>
      <c r="G22" s="9"/>
      <c r="H22" s="1"/>
      <c r="I22" s="10">
        <f t="shared" si="73"/>
        <v>0</v>
      </c>
      <c r="J22" s="11">
        <f t="shared" si="0"/>
        <v>0</v>
      </c>
      <c r="K22" s="38">
        <f t="shared" si="1"/>
        <v>0</v>
      </c>
      <c r="L22" s="9"/>
      <c r="M22" s="1"/>
      <c r="N22" s="10">
        <f t="shared" si="49"/>
        <v>0</v>
      </c>
      <c r="O22" s="11">
        <f t="shared" si="2"/>
        <v>0</v>
      </c>
      <c r="P22" s="38">
        <f t="shared" si="3"/>
        <v>0</v>
      </c>
      <c r="Q22" s="9"/>
      <c r="R22" s="1"/>
      <c r="S22" s="10">
        <f t="shared" si="50"/>
        <v>0</v>
      </c>
      <c r="T22" s="11">
        <f t="shared" si="4"/>
        <v>0</v>
      </c>
      <c r="U22" s="38">
        <f t="shared" si="5"/>
        <v>0</v>
      </c>
      <c r="V22" s="9"/>
      <c r="W22" s="1"/>
      <c r="X22" s="10">
        <f t="shared" si="51"/>
        <v>0</v>
      </c>
      <c r="Y22" s="11">
        <f t="shared" si="6"/>
        <v>0</v>
      </c>
      <c r="Z22" s="38">
        <f t="shared" si="7"/>
        <v>0</v>
      </c>
      <c r="AA22" s="9"/>
      <c r="AB22" s="1"/>
      <c r="AC22" s="10">
        <f t="shared" si="52"/>
        <v>0</v>
      </c>
      <c r="AD22" s="11">
        <f t="shared" si="8"/>
        <v>0</v>
      </c>
      <c r="AE22" s="38">
        <f t="shared" si="9"/>
        <v>0</v>
      </c>
      <c r="AF22" s="9"/>
      <c r="AG22" s="1"/>
      <c r="AH22" s="10">
        <f t="shared" si="53"/>
        <v>0</v>
      </c>
      <c r="AI22" s="11">
        <f t="shared" si="10"/>
        <v>0</v>
      </c>
      <c r="AJ22" s="38">
        <f t="shared" si="11"/>
        <v>0</v>
      </c>
      <c r="AK22" s="9"/>
      <c r="AL22" s="1"/>
      <c r="AM22" s="10">
        <f t="shared" si="54"/>
        <v>0</v>
      </c>
      <c r="AN22" s="11">
        <f t="shared" si="12"/>
        <v>0</v>
      </c>
      <c r="AO22" s="38">
        <f t="shared" si="13"/>
        <v>0</v>
      </c>
      <c r="AP22" s="9"/>
      <c r="AQ22" s="1"/>
      <c r="AR22" s="10">
        <f t="shared" si="55"/>
        <v>0</v>
      </c>
      <c r="AS22" s="11">
        <f t="shared" si="14"/>
        <v>0</v>
      </c>
      <c r="AT22" s="38">
        <f t="shared" si="15"/>
        <v>0</v>
      </c>
      <c r="AU22" s="9"/>
      <c r="AV22" s="1"/>
      <c r="AW22" s="10">
        <f t="shared" si="56"/>
        <v>0</v>
      </c>
      <c r="AX22" s="11">
        <f t="shared" si="16"/>
        <v>0</v>
      </c>
      <c r="AY22" s="38">
        <f t="shared" si="17"/>
        <v>0</v>
      </c>
      <c r="AZ22" s="9"/>
      <c r="BA22" s="1"/>
      <c r="BB22" s="10">
        <f t="shared" si="57"/>
        <v>0</v>
      </c>
      <c r="BC22" s="11">
        <f t="shared" si="18"/>
        <v>0</v>
      </c>
      <c r="BD22" s="38">
        <f t="shared" si="19"/>
        <v>0</v>
      </c>
      <c r="BE22" s="9"/>
      <c r="BF22" s="1"/>
      <c r="BG22" s="10">
        <f t="shared" si="58"/>
        <v>0</v>
      </c>
      <c r="BH22" s="11">
        <f t="shared" si="20"/>
        <v>0</v>
      </c>
      <c r="BI22" s="38">
        <f t="shared" si="21"/>
        <v>0</v>
      </c>
      <c r="BJ22" s="9"/>
      <c r="BK22" s="1"/>
      <c r="BL22" s="10">
        <f t="shared" si="59"/>
        <v>0</v>
      </c>
      <c r="BM22" s="11">
        <f t="shared" si="22"/>
        <v>0</v>
      </c>
      <c r="BN22" s="38">
        <f t="shared" si="23"/>
        <v>0</v>
      </c>
      <c r="BO22" s="9"/>
      <c r="BP22" s="1"/>
      <c r="BQ22" s="10">
        <f t="shared" si="60"/>
        <v>0</v>
      </c>
      <c r="BR22" s="11">
        <f t="shared" si="24"/>
        <v>0</v>
      </c>
      <c r="BS22" s="38">
        <f t="shared" si="25"/>
        <v>0</v>
      </c>
      <c r="BT22" s="9"/>
      <c r="BU22" s="1"/>
      <c r="BV22" s="10">
        <f t="shared" si="72"/>
        <v>0</v>
      </c>
      <c r="BW22" s="11">
        <f t="shared" si="26"/>
        <v>0</v>
      </c>
      <c r="BX22" s="38">
        <f t="shared" si="27"/>
        <v>0</v>
      </c>
      <c r="BY22" s="9"/>
      <c r="BZ22" s="1"/>
      <c r="CA22" s="10">
        <f t="shared" si="62"/>
        <v>0</v>
      </c>
      <c r="CB22" s="11">
        <f t="shared" si="28"/>
        <v>0</v>
      </c>
      <c r="CC22" s="38">
        <f t="shared" si="29"/>
        <v>0</v>
      </c>
      <c r="CD22" s="9"/>
      <c r="CE22" s="1"/>
      <c r="CF22" s="10">
        <f t="shared" si="63"/>
        <v>0</v>
      </c>
      <c r="CG22" s="11">
        <f t="shared" si="30"/>
        <v>0</v>
      </c>
      <c r="CH22" s="38">
        <f t="shared" si="31"/>
        <v>0</v>
      </c>
      <c r="CI22" s="9"/>
      <c r="CJ22" s="1"/>
      <c r="CK22" s="10">
        <f t="shared" si="64"/>
        <v>0</v>
      </c>
      <c r="CL22" s="11">
        <f t="shared" si="32"/>
        <v>0</v>
      </c>
      <c r="CM22" s="38">
        <f t="shared" si="33"/>
        <v>0</v>
      </c>
      <c r="CN22" s="9"/>
      <c r="CO22" s="1"/>
      <c r="CP22" s="10">
        <f t="shared" si="65"/>
        <v>0</v>
      </c>
      <c r="CQ22" s="11">
        <f t="shared" si="34"/>
        <v>0</v>
      </c>
      <c r="CR22" s="38">
        <f t="shared" si="35"/>
        <v>0</v>
      </c>
      <c r="CS22" s="9"/>
      <c r="CT22" s="1"/>
      <c r="CU22" s="10">
        <f t="shared" si="66"/>
        <v>0</v>
      </c>
      <c r="CV22" s="11">
        <f t="shared" si="36"/>
        <v>0</v>
      </c>
      <c r="CW22" s="38">
        <f t="shared" si="37"/>
        <v>0</v>
      </c>
      <c r="CX22" s="9"/>
      <c r="CY22" s="1"/>
      <c r="CZ22" s="10">
        <f t="shared" si="67"/>
        <v>0</v>
      </c>
      <c r="DA22" s="11">
        <f t="shared" si="38"/>
        <v>0</v>
      </c>
      <c r="DB22" s="38">
        <f t="shared" si="39"/>
        <v>0</v>
      </c>
      <c r="DC22" s="9"/>
      <c r="DD22" s="1"/>
      <c r="DE22" s="10">
        <f t="shared" si="68"/>
        <v>0</v>
      </c>
      <c r="DF22" s="11">
        <f t="shared" si="40"/>
        <v>0</v>
      </c>
      <c r="DG22" s="38">
        <f t="shared" si="41"/>
        <v>0</v>
      </c>
      <c r="DH22" s="9"/>
      <c r="DI22" s="1"/>
      <c r="DJ22" s="10">
        <f t="shared" si="69"/>
        <v>0</v>
      </c>
      <c r="DK22" s="11">
        <f t="shared" si="42"/>
        <v>0</v>
      </c>
      <c r="DL22" s="38">
        <f t="shared" si="43"/>
        <v>0</v>
      </c>
      <c r="DM22" s="9"/>
      <c r="DN22" s="1"/>
      <c r="DO22" s="10">
        <f t="shared" si="70"/>
        <v>0</v>
      </c>
      <c r="DP22" s="11">
        <f t="shared" si="44"/>
        <v>0</v>
      </c>
      <c r="DQ22" s="38">
        <f t="shared" si="45"/>
        <v>0</v>
      </c>
      <c r="DR22" s="9"/>
      <c r="DS22" s="1"/>
      <c r="DT22" s="10">
        <f t="shared" si="71"/>
        <v>0</v>
      </c>
      <c r="DU22" s="11">
        <f t="shared" si="46"/>
        <v>0</v>
      </c>
      <c r="DV22" s="38">
        <f t="shared" si="47"/>
        <v>0</v>
      </c>
    </row>
    <row r="23" spans="1:126" x14ac:dyDescent="0.35">
      <c r="A23" s="29" t="s">
        <v>74</v>
      </c>
      <c r="B23" t="s">
        <v>68</v>
      </c>
      <c r="C23" s="29">
        <f>Substance!B22</f>
        <v>0</v>
      </c>
      <c r="D23" s="29">
        <f>Substance!C22</f>
        <v>0</v>
      </c>
      <c r="E23" s="29">
        <f>Substance!D22</f>
        <v>0</v>
      </c>
      <c r="F23" s="29">
        <f>Substance!E22</f>
        <v>0</v>
      </c>
      <c r="G23" s="9"/>
      <c r="H23" s="1"/>
      <c r="I23" s="10">
        <f t="shared" si="73"/>
        <v>0</v>
      </c>
      <c r="J23" s="11">
        <f t="shared" si="0"/>
        <v>0</v>
      </c>
      <c r="K23" s="38">
        <f t="shared" si="1"/>
        <v>0</v>
      </c>
      <c r="L23" s="9"/>
      <c r="M23" s="1"/>
      <c r="N23" s="10">
        <f t="shared" si="49"/>
        <v>0</v>
      </c>
      <c r="O23" s="11">
        <f t="shared" si="2"/>
        <v>0</v>
      </c>
      <c r="P23" s="38">
        <f t="shared" si="3"/>
        <v>0</v>
      </c>
      <c r="Q23" s="9"/>
      <c r="R23" s="1"/>
      <c r="S23" s="10">
        <f t="shared" si="50"/>
        <v>0</v>
      </c>
      <c r="T23" s="11">
        <f t="shared" si="4"/>
        <v>0</v>
      </c>
      <c r="U23" s="38">
        <f t="shared" si="5"/>
        <v>0</v>
      </c>
      <c r="V23" s="9"/>
      <c r="W23" s="1"/>
      <c r="X23" s="10">
        <f t="shared" si="51"/>
        <v>0</v>
      </c>
      <c r="Y23" s="11">
        <f t="shared" si="6"/>
        <v>0</v>
      </c>
      <c r="Z23" s="38">
        <f t="shared" si="7"/>
        <v>0</v>
      </c>
      <c r="AA23" s="9"/>
      <c r="AB23" s="1"/>
      <c r="AC23" s="10">
        <f t="shared" si="52"/>
        <v>0</v>
      </c>
      <c r="AD23" s="11">
        <f t="shared" si="8"/>
        <v>0</v>
      </c>
      <c r="AE23" s="38">
        <f t="shared" si="9"/>
        <v>0</v>
      </c>
      <c r="AF23" s="9"/>
      <c r="AG23" s="1"/>
      <c r="AH23" s="10">
        <f t="shared" si="53"/>
        <v>0</v>
      </c>
      <c r="AI23" s="11">
        <f t="shared" si="10"/>
        <v>0</v>
      </c>
      <c r="AJ23" s="38">
        <f t="shared" si="11"/>
        <v>0</v>
      </c>
      <c r="AK23" s="9"/>
      <c r="AL23" s="1"/>
      <c r="AM23" s="10">
        <f t="shared" si="54"/>
        <v>0</v>
      </c>
      <c r="AN23" s="11">
        <f t="shared" si="12"/>
        <v>0</v>
      </c>
      <c r="AO23" s="38">
        <f t="shared" si="13"/>
        <v>0</v>
      </c>
      <c r="AP23" s="9"/>
      <c r="AQ23" s="1"/>
      <c r="AR23" s="10">
        <f t="shared" si="55"/>
        <v>0</v>
      </c>
      <c r="AS23" s="11">
        <f t="shared" si="14"/>
        <v>0</v>
      </c>
      <c r="AT23" s="38">
        <f t="shared" si="15"/>
        <v>0</v>
      </c>
      <c r="AU23" s="9"/>
      <c r="AV23" s="1"/>
      <c r="AW23" s="10">
        <f t="shared" si="56"/>
        <v>0</v>
      </c>
      <c r="AX23" s="11">
        <f t="shared" si="16"/>
        <v>0</v>
      </c>
      <c r="AY23" s="38">
        <f t="shared" si="17"/>
        <v>0</v>
      </c>
      <c r="AZ23" s="9"/>
      <c r="BA23" s="1"/>
      <c r="BB23" s="10">
        <f t="shared" si="57"/>
        <v>0</v>
      </c>
      <c r="BC23" s="11">
        <f t="shared" si="18"/>
        <v>0</v>
      </c>
      <c r="BD23" s="38">
        <f t="shared" si="19"/>
        <v>0</v>
      </c>
      <c r="BE23" s="9"/>
      <c r="BF23" s="1"/>
      <c r="BG23" s="10">
        <f t="shared" si="58"/>
        <v>0</v>
      </c>
      <c r="BH23" s="11">
        <f t="shared" si="20"/>
        <v>0</v>
      </c>
      <c r="BI23" s="38">
        <f t="shared" si="21"/>
        <v>0</v>
      </c>
      <c r="BJ23" s="9"/>
      <c r="BK23" s="1"/>
      <c r="BL23" s="10">
        <f t="shared" si="59"/>
        <v>0</v>
      </c>
      <c r="BM23" s="11">
        <f t="shared" si="22"/>
        <v>0</v>
      </c>
      <c r="BN23" s="38">
        <f t="shared" si="23"/>
        <v>0</v>
      </c>
      <c r="BO23" s="9"/>
      <c r="BP23" s="1"/>
      <c r="BQ23" s="10">
        <f t="shared" si="60"/>
        <v>0</v>
      </c>
      <c r="BR23" s="11">
        <f t="shared" si="24"/>
        <v>0</v>
      </c>
      <c r="BS23" s="38">
        <f t="shared" si="25"/>
        <v>0</v>
      </c>
      <c r="BT23" s="9"/>
      <c r="BU23" s="1"/>
      <c r="BV23" s="10">
        <f t="shared" si="72"/>
        <v>0</v>
      </c>
      <c r="BW23" s="11">
        <f t="shared" si="26"/>
        <v>0</v>
      </c>
      <c r="BX23" s="38">
        <f t="shared" si="27"/>
        <v>0</v>
      </c>
      <c r="BY23" s="9"/>
      <c r="BZ23" s="1"/>
      <c r="CA23" s="10">
        <f t="shared" si="62"/>
        <v>0</v>
      </c>
      <c r="CB23" s="11">
        <f t="shared" si="28"/>
        <v>0</v>
      </c>
      <c r="CC23" s="38">
        <f t="shared" si="29"/>
        <v>0</v>
      </c>
      <c r="CD23" s="9"/>
      <c r="CE23" s="1"/>
      <c r="CF23" s="10">
        <f t="shared" si="63"/>
        <v>0</v>
      </c>
      <c r="CG23" s="11">
        <f t="shared" si="30"/>
        <v>0</v>
      </c>
      <c r="CH23" s="38">
        <f t="shared" si="31"/>
        <v>0</v>
      </c>
      <c r="CI23" s="9"/>
      <c r="CJ23" s="1"/>
      <c r="CK23" s="10">
        <f t="shared" si="64"/>
        <v>0</v>
      </c>
      <c r="CL23" s="11">
        <f t="shared" si="32"/>
        <v>0</v>
      </c>
      <c r="CM23" s="38">
        <f t="shared" si="33"/>
        <v>0</v>
      </c>
      <c r="CN23" s="9"/>
      <c r="CO23" s="1"/>
      <c r="CP23" s="10">
        <f t="shared" si="65"/>
        <v>0</v>
      </c>
      <c r="CQ23" s="11">
        <f t="shared" si="34"/>
        <v>0</v>
      </c>
      <c r="CR23" s="38">
        <f t="shared" si="35"/>
        <v>0</v>
      </c>
      <c r="CS23" s="9"/>
      <c r="CT23" s="1"/>
      <c r="CU23" s="10">
        <f t="shared" si="66"/>
        <v>0</v>
      </c>
      <c r="CV23" s="11">
        <f t="shared" si="36"/>
        <v>0</v>
      </c>
      <c r="CW23" s="38">
        <f t="shared" si="37"/>
        <v>0</v>
      </c>
      <c r="CX23" s="9"/>
      <c r="CY23" s="1"/>
      <c r="CZ23" s="10">
        <f t="shared" si="67"/>
        <v>0</v>
      </c>
      <c r="DA23" s="11">
        <f t="shared" si="38"/>
        <v>0</v>
      </c>
      <c r="DB23" s="38">
        <f t="shared" si="39"/>
        <v>0</v>
      </c>
      <c r="DC23" s="9"/>
      <c r="DD23" s="1"/>
      <c r="DE23" s="10">
        <f t="shared" si="68"/>
        <v>0</v>
      </c>
      <c r="DF23" s="11">
        <f t="shared" si="40"/>
        <v>0</v>
      </c>
      <c r="DG23" s="38">
        <f t="shared" si="41"/>
        <v>0</v>
      </c>
      <c r="DH23" s="9"/>
      <c r="DI23" s="1"/>
      <c r="DJ23" s="10">
        <f t="shared" si="69"/>
        <v>0</v>
      </c>
      <c r="DK23" s="11">
        <f t="shared" si="42"/>
        <v>0</v>
      </c>
      <c r="DL23" s="38">
        <f t="shared" si="43"/>
        <v>0</v>
      </c>
      <c r="DM23" s="9"/>
      <c r="DN23" s="1"/>
      <c r="DO23" s="10">
        <f t="shared" si="70"/>
        <v>0</v>
      </c>
      <c r="DP23" s="11">
        <f t="shared" si="44"/>
        <v>0</v>
      </c>
      <c r="DQ23" s="38">
        <f t="shared" si="45"/>
        <v>0</v>
      </c>
      <c r="DR23" s="9"/>
      <c r="DS23" s="1"/>
      <c r="DT23" s="10">
        <f t="shared" si="71"/>
        <v>0</v>
      </c>
      <c r="DU23" s="11">
        <f t="shared" si="46"/>
        <v>0</v>
      </c>
      <c r="DV23" s="38">
        <f t="shared" si="47"/>
        <v>0</v>
      </c>
    </row>
    <row r="24" spans="1:126" x14ac:dyDescent="0.35">
      <c r="A24" s="29" t="s">
        <v>74</v>
      </c>
      <c r="B24" t="s">
        <v>69</v>
      </c>
      <c r="C24" s="29">
        <f>Substance!B23</f>
        <v>0</v>
      </c>
      <c r="D24" s="29">
        <f>Substance!C23</f>
        <v>0</v>
      </c>
      <c r="E24" s="29">
        <f>Substance!D23</f>
        <v>0</v>
      </c>
      <c r="F24" s="29">
        <f>Substance!E23</f>
        <v>0</v>
      </c>
      <c r="G24" s="9"/>
      <c r="H24" s="1"/>
      <c r="I24" s="10">
        <f t="shared" si="73"/>
        <v>0</v>
      </c>
      <c r="J24" s="11">
        <f t="shared" si="0"/>
        <v>0</v>
      </c>
      <c r="K24" s="38">
        <f t="shared" si="1"/>
        <v>0</v>
      </c>
      <c r="L24" s="9"/>
      <c r="M24" s="1"/>
      <c r="N24" s="10">
        <f t="shared" si="49"/>
        <v>0</v>
      </c>
      <c r="O24" s="11">
        <f t="shared" si="2"/>
        <v>0</v>
      </c>
      <c r="P24" s="38">
        <f t="shared" si="3"/>
        <v>0</v>
      </c>
      <c r="Q24" s="9"/>
      <c r="R24" s="1"/>
      <c r="S24" s="10">
        <f t="shared" si="50"/>
        <v>0</v>
      </c>
      <c r="T24" s="11">
        <f t="shared" si="4"/>
        <v>0</v>
      </c>
      <c r="U24" s="38">
        <f t="shared" si="5"/>
        <v>0</v>
      </c>
      <c r="V24" s="9"/>
      <c r="W24" s="1"/>
      <c r="X24" s="10">
        <f t="shared" si="51"/>
        <v>0</v>
      </c>
      <c r="Y24" s="11">
        <f t="shared" si="6"/>
        <v>0</v>
      </c>
      <c r="Z24" s="38">
        <f t="shared" si="7"/>
        <v>0</v>
      </c>
      <c r="AA24" s="9"/>
      <c r="AB24" s="1"/>
      <c r="AC24" s="10">
        <f t="shared" si="52"/>
        <v>0</v>
      </c>
      <c r="AD24" s="11">
        <f t="shared" si="8"/>
        <v>0</v>
      </c>
      <c r="AE24" s="38">
        <f t="shared" si="9"/>
        <v>0</v>
      </c>
      <c r="AF24" s="9"/>
      <c r="AG24" s="1"/>
      <c r="AH24" s="10">
        <f t="shared" si="53"/>
        <v>0</v>
      </c>
      <c r="AI24" s="11">
        <f t="shared" si="10"/>
        <v>0</v>
      </c>
      <c r="AJ24" s="38">
        <f t="shared" si="11"/>
        <v>0</v>
      </c>
      <c r="AK24" s="9"/>
      <c r="AL24" s="1"/>
      <c r="AM24" s="10">
        <f t="shared" si="54"/>
        <v>0</v>
      </c>
      <c r="AN24" s="11">
        <f t="shared" si="12"/>
        <v>0</v>
      </c>
      <c r="AO24" s="38">
        <f t="shared" si="13"/>
        <v>0</v>
      </c>
      <c r="AP24" s="9"/>
      <c r="AQ24" s="1"/>
      <c r="AR24" s="10">
        <f t="shared" si="55"/>
        <v>0</v>
      </c>
      <c r="AS24" s="11">
        <f t="shared" si="14"/>
        <v>0</v>
      </c>
      <c r="AT24" s="38">
        <f t="shared" si="15"/>
        <v>0</v>
      </c>
      <c r="AU24" s="9"/>
      <c r="AV24" s="1"/>
      <c r="AW24" s="10">
        <f t="shared" si="56"/>
        <v>0</v>
      </c>
      <c r="AX24" s="11">
        <f t="shared" si="16"/>
        <v>0</v>
      </c>
      <c r="AY24" s="38">
        <f t="shared" si="17"/>
        <v>0</v>
      </c>
      <c r="AZ24" s="9"/>
      <c r="BA24" s="1"/>
      <c r="BB24" s="10">
        <f t="shared" si="57"/>
        <v>0</v>
      </c>
      <c r="BC24" s="11">
        <f t="shared" si="18"/>
        <v>0</v>
      </c>
      <c r="BD24" s="38">
        <f t="shared" si="19"/>
        <v>0</v>
      </c>
      <c r="BE24" s="9"/>
      <c r="BF24" s="1"/>
      <c r="BG24" s="10">
        <f t="shared" si="58"/>
        <v>0</v>
      </c>
      <c r="BH24" s="11">
        <f t="shared" si="20"/>
        <v>0</v>
      </c>
      <c r="BI24" s="38">
        <f t="shared" si="21"/>
        <v>0</v>
      </c>
      <c r="BJ24" s="9"/>
      <c r="BK24" s="1"/>
      <c r="BL24" s="10">
        <f t="shared" si="59"/>
        <v>0</v>
      </c>
      <c r="BM24" s="11">
        <f t="shared" si="22"/>
        <v>0</v>
      </c>
      <c r="BN24" s="38">
        <f t="shared" si="23"/>
        <v>0</v>
      </c>
      <c r="BO24" s="9"/>
      <c r="BP24" s="1"/>
      <c r="BQ24" s="10">
        <f t="shared" si="60"/>
        <v>0</v>
      </c>
      <c r="BR24" s="11">
        <f t="shared" si="24"/>
        <v>0</v>
      </c>
      <c r="BS24" s="38">
        <f t="shared" si="25"/>
        <v>0</v>
      </c>
      <c r="BT24" s="9"/>
      <c r="BU24" s="1"/>
      <c r="BV24" s="10">
        <f t="shared" si="72"/>
        <v>0</v>
      </c>
      <c r="BW24" s="11">
        <f t="shared" si="26"/>
        <v>0</v>
      </c>
      <c r="BX24" s="38">
        <f t="shared" si="27"/>
        <v>0</v>
      </c>
      <c r="BY24" s="9"/>
      <c r="BZ24" s="1"/>
      <c r="CA24" s="10">
        <f t="shared" si="62"/>
        <v>0</v>
      </c>
      <c r="CB24" s="11">
        <f t="shared" si="28"/>
        <v>0</v>
      </c>
      <c r="CC24" s="38">
        <f t="shared" si="29"/>
        <v>0</v>
      </c>
      <c r="CD24" s="9"/>
      <c r="CE24" s="1"/>
      <c r="CF24" s="10">
        <f t="shared" si="63"/>
        <v>0</v>
      </c>
      <c r="CG24" s="11">
        <f t="shared" si="30"/>
        <v>0</v>
      </c>
      <c r="CH24" s="38">
        <f t="shared" si="31"/>
        <v>0</v>
      </c>
      <c r="CI24" s="9"/>
      <c r="CJ24" s="1"/>
      <c r="CK24" s="10">
        <f t="shared" si="64"/>
        <v>0</v>
      </c>
      <c r="CL24" s="11">
        <f t="shared" si="32"/>
        <v>0</v>
      </c>
      <c r="CM24" s="38">
        <f t="shared" si="33"/>
        <v>0</v>
      </c>
      <c r="CN24" s="9"/>
      <c r="CO24" s="1"/>
      <c r="CP24" s="10">
        <f t="shared" si="65"/>
        <v>0</v>
      </c>
      <c r="CQ24" s="11">
        <f t="shared" si="34"/>
        <v>0</v>
      </c>
      <c r="CR24" s="38">
        <f t="shared" si="35"/>
        <v>0</v>
      </c>
      <c r="CS24" s="9"/>
      <c r="CT24" s="1"/>
      <c r="CU24" s="10">
        <f t="shared" si="66"/>
        <v>0</v>
      </c>
      <c r="CV24" s="11">
        <f t="shared" si="36"/>
        <v>0</v>
      </c>
      <c r="CW24" s="38">
        <f t="shared" si="37"/>
        <v>0</v>
      </c>
      <c r="CX24" s="9"/>
      <c r="CY24" s="1"/>
      <c r="CZ24" s="10">
        <f t="shared" si="67"/>
        <v>0</v>
      </c>
      <c r="DA24" s="11">
        <f t="shared" si="38"/>
        <v>0</v>
      </c>
      <c r="DB24" s="38">
        <f t="shared" si="39"/>
        <v>0</v>
      </c>
      <c r="DC24" s="9"/>
      <c r="DD24" s="1"/>
      <c r="DE24" s="10">
        <f t="shared" si="68"/>
        <v>0</v>
      </c>
      <c r="DF24" s="11">
        <f t="shared" si="40"/>
        <v>0</v>
      </c>
      <c r="DG24" s="38">
        <f t="shared" si="41"/>
        <v>0</v>
      </c>
      <c r="DH24" s="9"/>
      <c r="DI24" s="1"/>
      <c r="DJ24" s="10">
        <f t="shared" si="69"/>
        <v>0</v>
      </c>
      <c r="DK24" s="11">
        <f t="shared" si="42"/>
        <v>0</v>
      </c>
      <c r="DL24" s="38">
        <f t="shared" si="43"/>
        <v>0</v>
      </c>
      <c r="DM24" s="9"/>
      <c r="DN24" s="1"/>
      <c r="DO24" s="10">
        <f t="shared" si="70"/>
        <v>0</v>
      </c>
      <c r="DP24" s="11">
        <f t="shared" si="44"/>
        <v>0</v>
      </c>
      <c r="DQ24" s="38">
        <f t="shared" si="45"/>
        <v>0</v>
      </c>
      <c r="DR24" s="9"/>
      <c r="DS24" s="1"/>
      <c r="DT24" s="10">
        <f t="shared" si="71"/>
        <v>0</v>
      </c>
      <c r="DU24" s="11">
        <f t="shared" si="46"/>
        <v>0</v>
      </c>
      <c r="DV24" s="38">
        <f t="shared" si="47"/>
        <v>0</v>
      </c>
    </row>
    <row r="25" spans="1:126" x14ac:dyDescent="0.35">
      <c r="A25" s="29" t="s">
        <v>74</v>
      </c>
      <c r="B25" t="s">
        <v>70</v>
      </c>
      <c r="C25" s="29">
        <f>Substance!B24</f>
        <v>0</v>
      </c>
      <c r="D25" s="29">
        <f>Substance!C24</f>
        <v>0</v>
      </c>
      <c r="E25" s="29">
        <f>Substance!D24</f>
        <v>0</v>
      </c>
      <c r="F25" s="29">
        <f>Substance!E24</f>
        <v>0</v>
      </c>
      <c r="G25" s="9"/>
      <c r="H25" s="1"/>
      <c r="I25" s="10">
        <f t="shared" si="73"/>
        <v>0</v>
      </c>
      <c r="J25" s="11">
        <f t="shared" si="0"/>
        <v>0</v>
      </c>
      <c r="K25" s="38">
        <f t="shared" si="1"/>
        <v>0</v>
      </c>
      <c r="L25" s="9"/>
      <c r="M25" s="1"/>
      <c r="N25" s="10">
        <f t="shared" si="49"/>
        <v>0</v>
      </c>
      <c r="O25" s="11">
        <f t="shared" si="2"/>
        <v>0</v>
      </c>
      <c r="P25" s="38">
        <f t="shared" si="3"/>
        <v>0</v>
      </c>
      <c r="Q25" s="9"/>
      <c r="R25" s="1"/>
      <c r="S25" s="10">
        <f t="shared" si="50"/>
        <v>0</v>
      </c>
      <c r="T25" s="11">
        <f t="shared" si="4"/>
        <v>0</v>
      </c>
      <c r="U25" s="38">
        <f t="shared" si="5"/>
        <v>0</v>
      </c>
      <c r="V25" s="9"/>
      <c r="W25" s="1"/>
      <c r="X25" s="10">
        <f t="shared" si="51"/>
        <v>0</v>
      </c>
      <c r="Y25" s="11">
        <f t="shared" si="6"/>
        <v>0</v>
      </c>
      <c r="Z25" s="38">
        <f t="shared" si="7"/>
        <v>0</v>
      </c>
      <c r="AA25" s="9"/>
      <c r="AB25" s="1"/>
      <c r="AC25" s="10">
        <f t="shared" si="52"/>
        <v>0</v>
      </c>
      <c r="AD25" s="11">
        <f t="shared" si="8"/>
        <v>0</v>
      </c>
      <c r="AE25" s="38">
        <f t="shared" si="9"/>
        <v>0</v>
      </c>
      <c r="AF25" s="9"/>
      <c r="AG25" s="1"/>
      <c r="AH25" s="10">
        <f t="shared" si="53"/>
        <v>0</v>
      </c>
      <c r="AI25" s="11">
        <f t="shared" si="10"/>
        <v>0</v>
      </c>
      <c r="AJ25" s="38">
        <f t="shared" si="11"/>
        <v>0</v>
      </c>
      <c r="AK25" s="9"/>
      <c r="AL25" s="1"/>
      <c r="AM25" s="10">
        <f t="shared" si="54"/>
        <v>0</v>
      </c>
      <c r="AN25" s="11">
        <f t="shared" si="12"/>
        <v>0</v>
      </c>
      <c r="AO25" s="38">
        <f t="shared" si="13"/>
        <v>0</v>
      </c>
      <c r="AP25" s="9"/>
      <c r="AQ25" s="1"/>
      <c r="AR25" s="10">
        <f t="shared" si="55"/>
        <v>0</v>
      </c>
      <c r="AS25" s="11">
        <f t="shared" si="14"/>
        <v>0</v>
      </c>
      <c r="AT25" s="38">
        <f t="shared" si="15"/>
        <v>0</v>
      </c>
      <c r="AU25" s="9"/>
      <c r="AV25" s="1"/>
      <c r="AW25" s="10">
        <f t="shared" si="56"/>
        <v>0</v>
      </c>
      <c r="AX25" s="11">
        <f t="shared" si="16"/>
        <v>0</v>
      </c>
      <c r="AY25" s="38">
        <f t="shared" si="17"/>
        <v>0</v>
      </c>
      <c r="AZ25" s="9"/>
      <c r="BA25" s="1"/>
      <c r="BB25" s="10">
        <f t="shared" si="57"/>
        <v>0</v>
      </c>
      <c r="BC25" s="11">
        <f t="shared" si="18"/>
        <v>0</v>
      </c>
      <c r="BD25" s="38">
        <f t="shared" si="19"/>
        <v>0</v>
      </c>
      <c r="BE25" s="9"/>
      <c r="BF25" s="1"/>
      <c r="BG25" s="10">
        <f t="shared" si="58"/>
        <v>0</v>
      </c>
      <c r="BH25" s="11">
        <f t="shared" si="20"/>
        <v>0</v>
      </c>
      <c r="BI25" s="38">
        <f t="shared" si="21"/>
        <v>0</v>
      </c>
      <c r="BJ25" s="9"/>
      <c r="BK25" s="1"/>
      <c r="BL25" s="10">
        <f t="shared" si="59"/>
        <v>0</v>
      </c>
      <c r="BM25" s="11">
        <f t="shared" si="22"/>
        <v>0</v>
      </c>
      <c r="BN25" s="38">
        <f t="shared" si="23"/>
        <v>0</v>
      </c>
      <c r="BO25" s="9"/>
      <c r="BP25" s="1"/>
      <c r="BQ25" s="10">
        <f t="shared" si="60"/>
        <v>0</v>
      </c>
      <c r="BR25" s="11">
        <f t="shared" si="24"/>
        <v>0</v>
      </c>
      <c r="BS25" s="38">
        <f t="shared" si="25"/>
        <v>0</v>
      </c>
      <c r="BT25" s="9"/>
      <c r="BU25" s="1"/>
      <c r="BV25" s="10">
        <f t="shared" si="72"/>
        <v>0</v>
      </c>
      <c r="BW25" s="11">
        <f t="shared" si="26"/>
        <v>0</v>
      </c>
      <c r="BX25" s="38">
        <f t="shared" si="27"/>
        <v>0</v>
      </c>
      <c r="BY25" s="9"/>
      <c r="BZ25" s="1"/>
      <c r="CA25" s="10">
        <f t="shared" si="62"/>
        <v>0</v>
      </c>
      <c r="CB25" s="11">
        <f t="shared" si="28"/>
        <v>0</v>
      </c>
      <c r="CC25" s="38">
        <f t="shared" si="29"/>
        <v>0</v>
      </c>
      <c r="CD25" s="9"/>
      <c r="CE25" s="1"/>
      <c r="CF25" s="10">
        <f t="shared" si="63"/>
        <v>0</v>
      </c>
      <c r="CG25" s="11">
        <f t="shared" si="30"/>
        <v>0</v>
      </c>
      <c r="CH25" s="38">
        <f t="shared" si="31"/>
        <v>0</v>
      </c>
      <c r="CI25" s="9"/>
      <c r="CJ25" s="1"/>
      <c r="CK25" s="10">
        <f t="shared" si="64"/>
        <v>0</v>
      </c>
      <c r="CL25" s="11">
        <f t="shared" si="32"/>
        <v>0</v>
      </c>
      <c r="CM25" s="38">
        <f t="shared" si="33"/>
        <v>0</v>
      </c>
      <c r="CN25" s="9"/>
      <c r="CO25" s="1"/>
      <c r="CP25" s="10">
        <f t="shared" si="65"/>
        <v>0</v>
      </c>
      <c r="CQ25" s="11">
        <f t="shared" si="34"/>
        <v>0</v>
      </c>
      <c r="CR25" s="38">
        <f t="shared" si="35"/>
        <v>0</v>
      </c>
      <c r="CS25" s="9"/>
      <c r="CT25" s="1"/>
      <c r="CU25" s="10">
        <f t="shared" si="66"/>
        <v>0</v>
      </c>
      <c r="CV25" s="11">
        <f t="shared" si="36"/>
        <v>0</v>
      </c>
      <c r="CW25" s="38">
        <f t="shared" si="37"/>
        <v>0</v>
      </c>
      <c r="CX25" s="9"/>
      <c r="CY25" s="1"/>
      <c r="CZ25" s="10">
        <f t="shared" si="67"/>
        <v>0</v>
      </c>
      <c r="DA25" s="11">
        <f t="shared" si="38"/>
        <v>0</v>
      </c>
      <c r="DB25" s="38">
        <f t="shared" si="39"/>
        <v>0</v>
      </c>
      <c r="DC25" s="9"/>
      <c r="DD25" s="1"/>
      <c r="DE25" s="10">
        <f t="shared" si="68"/>
        <v>0</v>
      </c>
      <c r="DF25" s="11">
        <f t="shared" si="40"/>
        <v>0</v>
      </c>
      <c r="DG25" s="38">
        <f t="shared" si="41"/>
        <v>0</v>
      </c>
      <c r="DH25" s="9"/>
      <c r="DI25" s="1"/>
      <c r="DJ25" s="10">
        <f t="shared" si="69"/>
        <v>0</v>
      </c>
      <c r="DK25" s="11">
        <f t="shared" si="42"/>
        <v>0</v>
      </c>
      <c r="DL25" s="38">
        <f t="shared" si="43"/>
        <v>0</v>
      </c>
      <c r="DM25" s="9"/>
      <c r="DN25" s="1"/>
      <c r="DO25" s="10">
        <f t="shared" si="70"/>
        <v>0</v>
      </c>
      <c r="DP25" s="11">
        <f t="shared" si="44"/>
        <v>0</v>
      </c>
      <c r="DQ25" s="38">
        <f t="shared" si="45"/>
        <v>0</v>
      </c>
      <c r="DR25" s="9"/>
      <c r="DS25" s="1"/>
      <c r="DT25" s="10">
        <f t="shared" si="71"/>
        <v>0</v>
      </c>
      <c r="DU25" s="11">
        <f t="shared" si="46"/>
        <v>0</v>
      </c>
      <c r="DV25" s="38">
        <f t="shared" si="47"/>
        <v>0</v>
      </c>
    </row>
    <row r="26" spans="1:126" x14ac:dyDescent="0.35">
      <c r="A26" s="29" t="s">
        <v>74</v>
      </c>
      <c r="B26" t="s">
        <v>71</v>
      </c>
      <c r="C26" s="29">
        <f>Substance!B25</f>
        <v>0</v>
      </c>
      <c r="D26" s="29">
        <f>Substance!C25</f>
        <v>0</v>
      </c>
      <c r="E26" s="29">
        <f>Substance!D25</f>
        <v>0</v>
      </c>
      <c r="F26" s="29">
        <f>Substance!E25</f>
        <v>0</v>
      </c>
      <c r="G26" s="9"/>
      <c r="H26" s="1"/>
      <c r="I26" s="10">
        <f t="shared" si="73"/>
        <v>0</v>
      </c>
      <c r="J26" s="11">
        <f t="shared" si="0"/>
        <v>0</v>
      </c>
      <c r="K26" s="38">
        <f t="shared" si="1"/>
        <v>0</v>
      </c>
      <c r="L26" s="9"/>
      <c r="M26" s="1"/>
      <c r="N26" s="10">
        <f t="shared" si="49"/>
        <v>0</v>
      </c>
      <c r="O26" s="11">
        <f t="shared" si="2"/>
        <v>0</v>
      </c>
      <c r="P26" s="38">
        <f t="shared" si="3"/>
        <v>0</v>
      </c>
      <c r="Q26" s="9"/>
      <c r="R26" s="1"/>
      <c r="S26" s="10">
        <f t="shared" si="50"/>
        <v>0</v>
      </c>
      <c r="T26" s="11">
        <f t="shared" si="4"/>
        <v>0</v>
      </c>
      <c r="U26" s="38">
        <f t="shared" si="5"/>
        <v>0</v>
      </c>
      <c r="V26" s="9"/>
      <c r="W26" s="1"/>
      <c r="X26" s="10">
        <f t="shared" si="51"/>
        <v>0</v>
      </c>
      <c r="Y26" s="11">
        <f t="shared" si="6"/>
        <v>0</v>
      </c>
      <c r="Z26" s="38">
        <f t="shared" si="7"/>
        <v>0</v>
      </c>
      <c r="AA26" s="9"/>
      <c r="AB26" s="1"/>
      <c r="AC26" s="10">
        <f t="shared" si="52"/>
        <v>0</v>
      </c>
      <c r="AD26" s="11">
        <f t="shared" si="8"/>
        <v>0</v>
      </c>
      <c r="AE26" s="38">
        <f t="shared" si="9"/>
        <v>0</v>
      </c>
      <c r="AF26" s="9"/>
      <c r="AG26" s="1"/>
      <c r="AH26" s="10">
        <f t="shared" si="53"/>
        <v>0</v>
      </c>
      <c r="AI26" s="11">
        <f t="shared" si="10"/>
        <v>0</v>
      </c>
      <c r="AJ26" s="38">
        <f t="shared" si="11"/>
        <v>0</v>
      </c>
      <c r="AK26" s="9"/>
      <c r="AL26" s="1"/>
      <c r="AM26" s="10">
        <f t="shared" si="54"/>
        <v>0</v>
      </c>
      <c r="AN26" s="11">
        <f t="shared" si="12"/>
        <v>0</v>
      </c>
      <c r="AO26" s="38">
        <f t="shared" si="13"/>
        <v>0</v>
      </c>
      <c r="AP26" s="9"/>
      <c r="AQ26" s="1"/>
      <c r="AR26" s="10">
        <f t="shared" si="55"/>
        <v>0</v>
      </c>
      <c r="AS26" s="11">
        <f t="shared" si="14"/>
        <v>0</v>
      </c>
      <c r="AT26" s="38">
        <f t="shared" si="15"/>
        <v>0</v>
      </c>
      <c r="AU26" s="9"/>
      <c r="AV26" s="1"/>
      <c r="AW26" s="10">
        <f t="shared" si="56"/>
        <v>0</v>
      </c>
      <c r="AX26" s="11">
        <f t="shared" si="16"/>
        <v>0</v>
      </c>
      <c r="AY26" s="38">
        <f t="shared" si="17"/>
        <v>0</v>
      </c>
      <c r="AZ26" s="9"/>
      <c r="BA26" s="1"/>
      <c r="BB26" s="10">
        <f t="shared" si="57"/>
        <v>0</v>
      </c>
      <c r="BC26" s="11">
        <f t="shared" si="18"/>
        <v>0</v>
      </c>
      <c r="BD26" s="38">
        <f t="shared" si="19"/>
        <v>0</v>
      </c>
      <c r="BE26" s="9"/>
      <c r="BF26" s="1"/>
      <c r="BG26" s="10">
        <f t="shared" si="58"/>
        <v>0</v>
      </c>
      <c r="BH26" s="11">
        <f t="shared" si="20"/>
        <v>0</v>
      </c>
      <c r="BI26" s="38">
        <f t="shared" si="21"/>
        <v>0</v>
      </c>
      <c r="BJ26" s="9"/>
      <c r="BK26" s="1"/>
      <c r="BL26" s="10">
        <f t="shared" si="59"/>
        <v>0</v>
      </c>
      <c r="BM26" s="11">
        <f t="shared" si="22"/>
        <v>0</v>
      </c>
      <c r="BN26" s="38">
        <f t="shared" si="23"/>
        <v>0</v>
      </c>
      <c r="BO26" s="9"/>
      <c r="BP26" s="1"/>
      <c r="BQ26" s="10">
        <f t="shared" si="60"/>
        <v>0</v>
      </c>
      <c r="BR26" s="11">
        <f t="shared" si="24"/>
        <v>0</v>
      </c>
      <c r="BS26" s="38">
        <f t="shared" si="25"/>
        <v>0</v>
      </c>
      <c r="BT26" s="9"/>
      <c r="BU26" s="1"/>
      <c r="BV26" s="10">
        <f t="shared" si="72"/>
        <v>0</v>
      </c>
      <c r="BW26" s="11">
        <f t="shared" si="26"/>
        <v>0</v>
      </c>
      <c r="BX26" s="38">
        <f t="shared" si="27"/>
        <v>0</v>
      </c>
      <c r="BY26" s="9"/>
      <c r="BZ26" s="1"/>
      <c r="CA26" s="10">
        <f t="shared" si="62"/>
        <v>0</v>
      </c>
      <c r="CB26" s="11">
        <f t="shared" si="28"/>
        <v>0</v>
      </c>
      <c r="CC26" s="38">
        <f t="shared" si="29"/>
        <v>0</v>
      </c>
      <c r="CD26" s="9"/>
      <c r="CE26" s="1"/>
      <c r="CF26" s="10">
        <f t="shared" si="63"/>
        <v>0</v>
      </c>
      <c r="CG26" s="11">
        <f t="shared" si="30"/>
        <v>0</v>
      </c>
      <c r="CH26" s="38">
        <f t="shared" si="31"/>
        <v>0</v>
      </c>
      <c r="CI26" s="9"/>
      <c r="CJ26" s="1"/>
      <c r="CK26" s="10">
        <f t="shared" si="64"/>
        <v>0</v>
      </c>
      <c r="CL26" s="11">
        <f t="shared" si="32"/>
        <v>0</v>
      </c>
      <c r="CM26" s="38">
        <f t="shared" si="33"/>
        <v>0</v>
      </c>
      <c r="CN26" s="9"/>
      <c r="CO26" s="1"/>
      <c r="CP26" s="10">
        <f t="shared" si="65"/>
        <v>0</v>
      </c>
      <c r="CQ26" s="11">
        <f t="shared" si="34"/>
        <v>0</v>
      </c>
      <c r="CR26" s="38">
        <f t="shared" si="35"/>
        <v>0</v>
      </c>
      <c r="CS26" s="9"/>
      <c r="CT26" s="1"/>
      <c r="CU26" s="10">
        <f t="shared" si="66"/>
        <v>0</v>
      </c>
      <c r="CV26" s="11">
        <f t="shared" si="36"/>
        <v>0</v>
      </c>
      <c r="CW26" s="38">
        <f t="shared" si="37"/>
        <v>0</v>
      </c>
      <c r="CX26" s="9"/>
      <c r="CY26" s="1"/>
      <c r="CZ26" s="10">
        <f t="shared" si="67"/>
        <v>0</v>
      </c>
      <c r="DA26" s="11">
        <f t="shared" si="38"/>
        <v>0</v>
      </c>
      <c r="DB26" s="38">
        <f t="shared" si="39"/>
        <v>0</v>
      </c>
      <c r="DC26" s="9"/>
      <c r="DD26" s="1"/>
      <c r="DE26" s="10">
        <f t="shared" si="68"/>
        <v>0</v>
      </c>
      <c r="DF26" s="11">
        <f t="shared" si="40"/>
        <v>0</v>
      </c>
      <c r="DG26" s="38">
        <f t="shared" si="41"/>
        <v>0</v>
      </c>
      <c r="DH26" s="9"/>
      <c r="DI26" s="1"/>
      <c r="DJ26" s="10">
        <f t="shared" si="69"/>
        <v>0</v>
      </c>
      <c r="DK26" s="11">
        <f t="shared" si="42"/>
        <v>0</v>
      </c>
      <c r="DL26" s="38">
        <f t="shared" si="43"/>
        <v>0</v>
      </c>
      <c r="DM26" s="9"/>
      <c r="DN26" s="1"/>
      <c r="DO26" s="10">
        <f t="shared" si="70"/>
        <v>0</v>
      </c>
      <c r="DP26" s="11">
        <f t="shared" si="44"/>
        <v>0</v>
      </c>
      <c r="DQ26" s="38">
        <f t="shared" si="45"/>
        <v>0</v>
      </c>
      <c r="DR26" s="9"/>
      <c r="DS26" s="1"/>
      <c r="DT26" s="10">
        <f t="shared" si="71"/>
        <v>0</v>
      </c>
      <c r="DU26" s="11">
        <f t="shared" si="46"/>
        <v>0</v>
      </c>
      <c r="DV26" s="38">
        <f t="shared" si="47"/>
        <v>0</v>
      </c>
    </row>
    <row r="27" spans="1:126" x14ac:dyDescent="0.35">
      <c r="A27" s="29" t="s">
        <v>74</v>
      </c>
      <c r="B27" t="s">
        <v>72</v>
      </c>
      <c r="C27" s="29">
        <f>Substance!B26</f>
        <v>0</v>
      </c>
      <c r="D27" s="29">
        <f>Substance!C26</f>
        <v>0</v>
      </c>
      <c r="E27" s="29">
        <f>Substance!D26</f>
        <v>0</v>
      </c>
      <c r="F27" s="29">
        <f>Substance!E26</f>
        <v>0</v>
      </c>
      <c r="G27" s="9"/>
      <c r="H27" s="1"/>
      <c r="I27" s="10">
        <f t="shared" si="73"/>
        <v>0</v>
      </c>
      <c r="J27" s="11">
        <f t="shared" si="0"/>
        <v>0</v>
      </c>
      <c r="K27" s="38">
        <f t="shared" si="1"/>
        <v>0</v>
      </c>
      <c r="L27" s="9"/>
      <c r="M27" s="1"/>
      <c r="N27" s="10">
        <f t="shared" si="49"/>
        <v>0</v>
      </c>
      <c r="O27" s="11">
        <f t="shared" si="2"/>
        <v>0</v>
      </c>
      <c r="P27" s="38">
        <f t="shared" si="3"/>
        <v>0</v>
      </c>
      <c r="Q27" s="9"/>
      <c r="R27" s="1"/>
      <c r="S27" s="10">
        <f t="shared" si="50"/>
        <v>0</v>
      </c>
      <c r="T27" s="11">
        <f t="shared" si="4"/>
        <v>0</v>
      </c>
      <c r="U27" s="38">
        <f t="shared" si="5"/>
        <v>0</v>
      </c>
      <c r="V27" s="9"/>
      <c r="W27" s="1"/>
      <c r="X27" s="10">
        <f t="shared" si="51"/>
        <v>0</v>
      </c>
      <c r="Y27" s="11">
        <f t="shared" si="6"/>
        <v>0</v>
      </c>
      <c r="Z27" s="38">
        <f t="shared" si="7"/>
        <v>0</v>
      </c>
      <c r="AA27" s="9"/>
      <c r="AB27" s="1"/>
      <c r="AC27" s="10">
        <f t="shared" si="52"/>
        <v>0</v>
      </c>
      <c r="AD27" s="11">
        <f t="shared" si="8"/>
        <v>0</v>
      </c>
      <c r="AE27" s="38">
        <f t="shared" si="9"/>
        <v>0</v>
      </c>
      <c r="AF27" s="9"/>
      <c r="AG27" s="1"/>
      <c r="AH27" s="10">
        <f t="shared" si="53"/>
        <v>0</v>
      </c>
      <c r="AI27" s="11">
        <f t="shared" si="10"/>
        <v>0</v>
      </c>
      <c r="AJ27" s="38">
        <f t="shared" si="11"/>
        <v>0</v>
      </c>
      <c r="AK27" s="9"/>
      <c r="AL27" s="1"/>
      <c r="AM27" s="10">
        <f t="shared" si="54"/>
        <v>0</v>
      </c>
      <c r="AN27" s="11">
        <f t="shared" si="12"/>
        <v>0</v>
      </c>
      <c r="AO27" s="38">
        <f t="shared" si="13"/>
        <v>0</v>
      </c>
      <c r="AP27" s="9"/>
      <c r="AQ27" s="1"/>
      <c r="AR27" s="10">
        <f t="shared" si="55"/>
        <v>0</v>
      </c>
      <c r="AS27" s="11">
        <f t="shared" si="14"/>
        <v>0</v>
      </c>
      <c r="AT27" s="38">
        <f t="shared" si="15"/>
        <v>0</v>
      </c>
      <c r="AU27" s="9"/>
      <c r="AV27" s="1"/>
      <c r="AW27" s="10">
        <f t="shared" si="56"/>
        <v>0</v>
      </c>
      <c r="AX27" s="11">
        <f t="shared" si="16"/>
        <v>0</v>
      </c>
      <c r="AY27" s="38">
        <f t="shared" si="17"/>
        <v>0</v>
      </c>
      <c r="AZ27" s="9"/>
      <c r="BA27" s="1"/>
      <c r="BB27" s="10">
        <f t="shared" si="57"/>
        <v>0</v>
      </c>
      <c r="BC27" s="11">
        <f t="shared" si="18"/>
        <v>0</v>
      </c>
      <c r="BD27" s="38">
        <f t="shared" si="19"/>
        <v>0</v>
      </c>
      <c r="BE27" s="9"/>
      <c r="BF27" s="1"/>
      <c r="BG27" s="10">
        <f t="shared" si="58"/>
        <v>0</v>
      </c>
      <c r="BH27" s="11">
        <f t="shared" si="20"/>
        <v>0</v>
      </c>
      <c r="BI27" s="38">
        <f t="shared" si="21"/>
        <v>0</v>
      </c>
      <c r="BJ27" s="9"/>
      <c r="BK27" s="1"/>
      <c r="BL27" s="10">
        <f t="shared" si="59"/>
        <v>0</v>
      </c>
      <c r="BM27" s="11">
        <f t="shared" si="22"/>
        <v>0</v>
      </c>
      <c r="BN27" s="38">
        <f t="shared" si="23"/>
        <v>0</v>
      </c>
      <c r="BO27" s="9"/>
      <c r="BP27" s="1"/>
      <c r="BQ27" s="10">
        <f t="shared" si="60"/>
        <v>0</v>
      </c>
      <c r="BR27" s="11">
        <f t="shared" si="24"/>
        <v>0</v>
      </c>
      <c r="BS27" s="38">
        <f t="shared" si="25"/>
        <v>0</v>
      </c>
      <c r="BT27" s="9"/>
      <c r="BU27" s="1"/>
      <c r="BV27" s="10">
        <f t="shared" si="72"/>
        <v>0</v>
      </c>
      <c r="BW27" s="11">
        <f t="shared" si="26"/>
        <v>0</v>
      </c>
      <c r="BX27" s="38">
        <f t="shared" si="27"/>
        <v>0</v>
      </c>
      <c r="BY27" s="9"/>
      <c r="BZ27" s="1"/>
      <c r="CA27" s="10">
        <f t="shared" si="62"/>
        <v>0</v>
      </c>
      <c r="CB27" s="11">
        <f t="shared" si="28"/>
        <v>0</v>
      </c>
      <c r="CC27" s="38">
        <f t="shared" si="29"/>
        <v>0</v>
      </c>
      <c r="CD27" s="9"/>
      <c r="CE27" s="1"/>
      <c r="CF27" s="10">
        <f t="shared" si="63"/>
        <v>0</v>
      </c>
      <c r="CG27" s="11">
        <f t="shared" si="30"/>
        <v>0</v>
      </c>
      <c r="CH27" s="38">
        <f t="shared" si="31"/>
        <v>0</v>
      </c>
      <c r="CI27" s="9"/>
      <c r="CJ27" s="1"/>
      <c r="CK27" s="10">
        <f t="shared" si="64"/>
        <v>0</v>
      </c>
      <c r="CL27" s="11">
        <f t="shared" si="32"/>
        <v>0</v>
      </c>
      <c r="CM27" s="38">
        <f t="shared" si="33"/>
        <v>0</v>
      </c>
      <c r="CN27" s="9"/>
      <c r="CO27" s="1"/>
      <c r="CP27" s="10">
        <f t="shared" si="65"/>
        <v>0</v>
      </c>
      <c r="CQ27" s="11">
        <f t="shared" si="34"/>
        <v>0</v>
      </c>
      <c r="CR27" s="38">
        <f t="shared" si="35"/>
        <v>0</v>
      </c>
      <c r="CS27" s="9"/>
      <c r="CT27" s="1"/>
      <c r="CU27" s="10">
        <f t="shared" si="66"/>
        <v>0</v>
      </c>
      <c r="CV27" s="11">
        <f t="shared" si="36"/>
        <v>0</v>
      </c>
      <c r="CW27" s="38">
        <f t="shared" si="37"/>
        <v>0</v>
      </c>
      <c r="CX27" s="9"/>
      <c r="CY27" s="1"/>
      <c r="CZ27" s="10">
        <f t="shared" si="67"/>
        <v>0</v>
      </c>
      <c r="DA27" s="11">
        <f t="shared" si="38"/>
        <v>0</v>
      </c>
      <c r="DB27" s="38">
        <f t="shared" si="39"/>
        <v>0</v>
      </c>
      <c r="DC27" s="9"/>
      <c r="DD27" s="1"/>
      <c r="DE27" s="10">
        <f t="shared" si="68"/>
        <v>0</v>
      </c>
      <c r="DF27" s="11">
        <f t="shared" si="40"/>
        <v>0</v>
      </c>
      <c r="DG27" s="38">
        <f t="shared" si="41"/>
        <v>0</v>
      </c>
      <c r="DH27" s="9"/>
      <c r="DI27" s="1"/>
      <c r="DJ27" s="10">
        <f t="shared" si="69"/>
        <v>0</v>
      </c>
      <c r="DK27" s="11">
        <f t="shared" si="42"/>
        <v>0</v>
      </c>
      <c r="DL27" s="38">
        <f t="shared" si="43"/>
        <v>0</v>
      </c>
      <c r="DM27" s="9"/>
      <c r="DN27" s="1"/>
      <c r="DO27" s="10">
        <f t="shared" si="70"/>
        <v>0</v>
      </c>
      <c r="DP27" s="11">
        <f t="shared" si="44"/>
        <v>0</v>
      </c>
      <c r="DQ27" s="38">
        <f t="shared" si="45"/>
        <v>0</v>
      </c>
      <c r="DR27" s="9"/>
      <c r="DS27" s="1"/>
      <c r="DT27" s="10">
        <f t="shared" si="71"/>
        <v>0</v>
      </c>
      <c r="DU27" s="11">
        <f t="shared" si="46"/>
        <v>0</v>
      </c>
      <c r="DV27" s="38">
        <f t="shared" si="47"/>
        <v>0</v>
      </c>
    </row>
    <row r="28" spans="1:126" x14ac:dyDescent="0.35">
      <c r="A28" s="30" t="s">
        <v>35</v>
      </c>
      <c r="B28" s="22" t="s">
        <v>4</v>
      </c>
      <c r="C28" s="30" t="s">
        <v>11</v>
      </c>
      <c r="D28" s="22">
        <v>1</v>
      </c>
      <c r="E28" s="22">
        <v>1</v>
      </c>
      <c r="F28" s="22">
        <v>18.02</v>
      </c>
      <c r="G28" s="21"/>
      <c r="H28" s="22"/>
      <c r="I28" s="22">
        <v>2.5000000000000001E-2</v>
      </c>
      <c r="J28" s="22"/>
      <c r="K28" s="34"/>
      <c r="L28" s="21"/>
      <c r="M28" s="22"/>
      <c r="N28" s="22"/>
      <c r="O28" s="22"/>
      <c r="P28" s="34"/>
      <c r="Q28" s="21"/>
      <c r="R28" s="22"/>
      <c r="S28" s="22"/>
      <c r="T28" s="22"/>
      <c r="U28" s="34"/>
      <c r="V28" s="21"/>
      <c r="W28" s="22"/>
      <c r="X28" s="22"/>
      <c r="Y28" s="22"/>
      <c r="Z28" s="34"/>
      <c r="AA28" s="21"/>
      <c r="AB28" s="22"/>
      <c r="AC28" s="22"/>
      <c r="AD28" s="22"/>
      <c r="AE28" s="34"/>
      <c r="AF28" s="21"/>
      <c r="AG28" s="22"/>
      <c r="AH28" s="22"/>
      <c r="AI28" s="22"/>
      <c r="AJ28" s="34"/>
      <c r="AK28" s="21"/>
      <c r="AL28" s="22"/>
      <c r="AM28" s="22"/>
      <c r="AN28" s="22"/>
      <c r="AO28" s="34"/>
      <c r="AP28" s="21"/>
      <c r="AQ28" s="22"/>
      <c r="AR28" s="22"/>
      <c r="AS28" s="22"/>
      <c r="AT28" s="34"/>
      <c r="AU28" s="21"/>
      <c r="AV28" s="22"/>
      <c r="AW28" s="22"/>
      <c r="AX28" s="22"/>
      <c r="AY28" s="34"/>
      <c r="AZ28" s="21"/>
      <c r="BA28" s="22"/>
      <c r="BB28" s="22"/>
      <c r="BC28" s="22"/>
      <c r="BD28" s="34"/>
      <c r="BE28" s="21"/>
      <c r="BF28" s="22"/>
      <c r="BG28" s="22"/>
      <c r="BH28" s="22"/>
      <c r="BI28" s="34"/>
      <c r="BJ28" s="21"/>
      <c r="BK28" s="22"/>
      <c r="BL28" s="22"/>
      <c r="BM28" s="22"/>
      <c r="BN28" s="34"/>
      <c r="BO28" s="21"/>
      <c r="BP28" s="22"/>
      <c r="BQ28" s="22"/>
      <c r="BR28" s="22"/>
      <c r="BS28" s="34"/>
      <c r="BT28" s="21"/>
      <c r="BU28" s="22"/>
      <c r="BV28" s="22"/>
      <c r="BW28" s="22"/>
      <c r="BX28" s="34"/>
      <c r="BY28" s="21"/>
      <c r="BZ28" s="22"/>
      <c r="CA28" s="22"/>
      <c r="CB28" s="22"/>
      <c r="CC28" s="34"/>
      <c r="CD28" s="21"/>
      <c r="CE28" s="22"/>
      <c r="CF28" s="22"/>
      <c r="CG28" s="22"/>
      <c r="CH28" s="34"/>
      <c r="CI28" s="21"/>
      <c r="CJ28" s="22"/>
      <c r="CK28" s="22"/>
      <c r="CL28" s="22"/>
      <c r="CM28" s="34"/>
      <c r="CN28" s="21"/>
      <c r="CO28" s="22"/>
      <c r="CP28" s="22"/>
      <c r="CQ28" s="22"/>
      <c r="CR28" s="34"/>
      <c r="CS28" s="21"/>
      <c r="CT28" s="22"/>
      <c r="CU28" s="22"/>
      <c r="CV28" s="22"/>
      <c r="CW28" s="34"/>
      <c r="CX28" s="21"/>
      <c r="CY28" s="22"/>
      <c r="CZ28" s="22"/>
      <c r="DA28" s="22"/>
      <c r="DB28" s="34"/>
      <c r="DC28" s="21"/>
      <c r="DD28" s="22"/>
      <c r="DE28" s="22"/>
      <c r="DF28" s="22"/>
      <c r="DG28" s="34"/>
      <c r="DH28" s="21"/>
      <c r="DI28" s="22"/>
      <c r="DJ28" s="22"/>
      <c r="DK28" s="22"/>
      <c r="DL28" s="34"/>
      <c r="DM28" s="21"/>
      <c r="DN28" s="22"/>
      <c r="DO28" s="22"/>
      <c r="DP28" s="22"/>
      <c r="DQ28" s="34"/>
      <c r="DR28" s="21"/>
      <c r="DS28" s="22"/>
      <c r="DT28" s="22"/>
      <c r="DU28" s="22"/>
      <c r="DV28" s="34"/>
    </row>
    <row r="29" spans="1:126" x14ac:dyDescent="0.35">
      <c r="A29" s="29" t="s">
        <v>35</v>
      </c>
      <c r="B29" s="1" t="s">
        <v>49</v>
      </c>
      <c r="C29" s="29" t="s">
        <v>6</v>
      </c>
      <c r="D29" s="1">
        <v>0.94</v>
      </c>
      <c r="E29" s="1">
        <v>1.83</v>
      </c>
      <c r="F29" s="1">
        <v>98.08</v>
      </c>
      <c r="G29" s="9"/>
      <c r="H29" s="1"/>
      <c r="I29" s="1"/>
      <c r="J29" s="1"/>
      <c r="K29" s="14"/>
      <c r="L29" s="9"/>
      <c r="M29" s="1"/>
      <c r="N29" s="1"/>
      <c r="O29" s="1"/>
      <c r="P29" s="14"/>
      <c r="Q29" s="9"/>
      <c r="R29" s="1"/>
      <c r="S29" s="1"/>
      <c r="T29" s="1"/>
      <c r="U29" s="14"/>
      <c r="V29" s="9"/>
      <c r="W29" s="1"/>
      <c r="X29" s="1"/>
      <c r="Y29" s="1"/>
      <c r="Z29" s="14"/>
      <c r="AA29" s="9"/>
      <c r="AB29" s="1"/>
      <c r="AC29" s="1"/>
      <c r="AD29" s="1"/>
      <c r="AE29" s="14"/>
      <c r="AF29" s="9"/>
      <c r="AG29" s="1"/>
      <c r="AH29" s="1"/>
      <c r="AI29" s="1"/>
      <c r="AJ29" s="14"/>
      <c r="AK29" s="9"/>
      <c r="AL29" s="1"/>
      <c r="AM29" s="1"/>
      <c r="AN29" s="1"/>
      <c r="AO29" s="14"/>
      <c r="AP29" s="9"/>
      <c r="AQ29" s="1"/>
      <c r="AR29" s="1"/>
      <c r="AS29" s="1"/>
      <c r="AT29" s="14"/>
      <c r="AU29" s="9"/>
      <c r="AV29" s="1"/>
      <c r="AW29" s="1"/>
      <c r="AX29" s="1"/>
      <c r="AY29" s="14"/>
      <c r="AZ29" s="9"/>
      <c r="BA29" s="1"/>
      <c r="BB29" s="1"/>
      <c r="BC29" s="1"/>
      <c r="BD29" s="14"/>
      <c r="BE29" s="9"/>
      <c r="BF29" s="1"/>
      <c r="BG29" s="1"/>
      <c r="BH29" s="1"/>
      <c r="BI29" s="14"/>
      <c r="BJ29" s="9"/>
      <c r="BK29" s="1"/>
      <c r="BL29" s="1"/>
      <c r="BM29" s="1"/>
      <c r="BN29" s="14"/>
      <c r="BO29" s="9"/>
      <c r="BP29" s="1"/>
      <c r="BQ29" s="1"/>
      <c r="BR29" s="1"/>
      <c r="BS29" s="14"/>
      <c r="BT29" s="9"/>
      <c r="BU29" s="1"/>
      <c r="BV29" s="1"/>
      <c r="BW29" s="1"/>
      <c r="BX29" s="14"/>
      <c r="BY29" s="9"/>
      <c r="BZ29" s="1"/>
      <c r="CA29" s="1"/>
      <c r="CB29" s="1"/>
      <c r="CC29" s="14"/>
      <c r="CD29" s="9"/>
      <c r="CE29" s="1"/>
      <c r="CF29" s="1"/>
      <c r="CG29" s="1"/>
      <c r="CH29" s="14"/>
      <c r="CI29" s="9"/>
      <c r="CJ29" s="1"/>
      <c r="CK29" s="1"/>
      <c r="CL29" s="1"/>
      <c r="CM29" s="14"/>
      <c r="CN29" s="9"/>
      <c r="CO29" s="1"/>
      <c r="CP29" s="1"/>
      <c r="CQ29" s="1"/>
      <c r="CR29" s="14"/>
      <c r="CS29" s="9"/>
      <c r="CT29" s="1"/>
      <c r="CU29" s="1"/>
      <c r="CV29" s="1"/>
      <c r="CW29" s="14"/>
      <c r="CX29" s="9"/>
      <c r="CY29" s="1"/>
      <c r="CZ29" s="1"/>
      <c r="DA29" s="1"/>
      <c r="DB29" s="14"/>
      <c r="DC29" s="9"/>
      <c r="DD29" s="1"/>
      <c r="DE29" s="1"/>
      <c r="DF29" s="1"/>
      <c r="DG29" s="14"/>
      <c r="DH29" s="9"/>
      <c r="DI29" s="1"/>
      <c r="DJ29" s="1"/>
      <c r="DK29" s="1"/>
      <c r="DL29" s="14"/>
      <c r="DM29" s="9"/>
      <c r="DN29" s="1"/>
      <c r="DO29" s="1"/>
      <c r="DP29" s="1"/>
      <c r="DQ29" s="14"/>
      <c r="DR29" s="9"/>
      <c r="DS29" s="1"/>
      <c r="DT29" s="1"/>
      <c r="DU29" s="1"/>
      <c r="DV29" s="14"/>
    </row>
    <row r="30" spans="1:126" x14ac:dyDescent="0.35">
      <c r="A30" s="29" t="s">
        <v>35</v>
      </c>
      <c r="B30" s="1" t="s">
        <v>50</v>
      </c>
      <c r="C30" s="29" t="s">
        <v>19</v>
      </c>
      <c r="D30" s="1">
        <v>1</v>
      </c>
      <c r="E30" s="1">
        <v>1</v>
      </c>
      <c r="F30" s="1">
        <v>159.6086</v>
      </c>
      <c r="G30" s="9"/>
      <c r="H30" s="1"/>
      <c r="I30" s="1"/>
      <c r="J30" s="1"/>
      <c r="K30" s="14"/>
      <c r="L30" s="9"/>
      <c r="M30" s="1"/>
      <c r="N30" s="1"/>
      <c r="O30" s="1"/>
      <c r="P30" s="14"/>
      <c r="Q30" s="9"/>
      <c r="R30" s="1"/>
      <c r="S30" s="1"/>
      <c r="T30" s="1"/>
      <c r="U30" s="14"/>
      <c r="V30" s="9"/>
      <c r="W30" s="1"/>
      <c r="X30" s="1"/>
      <c r="Y30" s="1"/>
      <c r="Z30" s="14"/>
      <c r="AA30" s="9"/>
      <c r="AB30" s="1"/>
      <c r="AC30" s="1"/>
      <c r="AD30" s="1"/>
      <c r="AE30" s="14"/>
      <c r="AF30" s="9"/>
      <c r="AG30" s="1"/>
      <c r="AH30" s="1"/>
      <c r="AI30" s="1"/>
      <c r="AJ30" s="14"/>
      <c r="AK30" s="9"/>
      <c r="AL30" s="1"/>
      <c r="AM30" s="1"/>
      <c r="AN30" s="1"/>
      <c r="AO30" s="14"/>
      <c r="AP30" s="9"/>
      <c r="AQ30" s="1"/>
      <c r="AR30" s="1"/>
      <c r="AS30" s="1"/>
      <c r="AT30" s="14"/>
      <c r="AU30" s="9"/>
      <c r="AV30" s="1"/>
      <c r="AW30" s="1"/>
      <c r="AX30" s="1"/>
      <c r="AY30" s="14"/>
      <c r="AZ30" s="9"/>
      <c r="BA30" s="1"/>
      <c r="BB30" s="1"/>
      <c r="BC30" s="1"/>
      <c r="BD30" s="14"/>
      <c r="BE30" s="9"/>
      <c r="BF30" s="1"/>
      <c r="BG30" s="1"/>
      <c r="BH30" s="1"/>
      <c r="BI30" s="14"/>
      <c r="BJ30" s="9"/>
      <c r="BK30" s="1"/>
      <c r="BL30" s="1"/>
      <c r="BM30" s="1"/>
      <c r="BN30" s="14"/>
      <c r="BO30" s="9"/>
      <c r="BP30" s="1"/>
      <c r="BQ30" s="1"/>
      <c r="BR30" s="1"/>
      <c r="BS30" s="14"/>
      <c r="BT30" s="9"/>
      <c r="BU30" s="1"/>
      <c r="BV30" s="1"/>
      <c r="BW30" s="1"/>
      <c r="BX30" s="14"/>
      <c r="BY30" s="9"/>
      <c r="BZ30" s="1"/>
      <c r="CA30" s="1"/>
      <c r="CB30" s="1"/>
      <c r="CC30" s="14"/>
      <c r="CD30" s="9"/>
      <c r="CE30" s="1"/>
      <c r="CF30" s="1"/>
      <c r="CG30" s="1"/>
      <c r="CH30" s="14"/>
      <c r="CI30" s="9"/>
      <c r="CJ30" s="1"/>
      <c r="CK30" s="1"/>
      <c r="CL30" s="1"/>
      <c r="CM30" s="14"/>
      <c r="CN30" s="9"/>
      <c r="CO30" s="1"/>
      <c r="CP30" s="1"/>
      <c r="CQ30" s="1"/>
      <c r="CR30" s="14"/>
      <c r="CS30" s="9"/>
      <c r="CT30" s="1"/>
      <c r="CU30" s="1"/>
      <c r="CV30" s="1"/>
      <c r="CW30" s="14"/>
      <c r="CX30" s="9"/>
      <c r="CY30" s="1"/>
      <c r="CZ30" s="1"/>
      <c r="DA30" s="1"/>
      <c r="DB30" s="14"/>
      <c r="DC30" s="9"/>
      <c r="DD30" s="1"/>
      <c r="DE30" s="1"/>
      <c r="DF30" s="1"/>
      <c r="DG30" s="14"/>
      <c r="DH30" s="9"/>
      <c r="DI30" s="1"/>
      <c r="DJ30" s="1"/>
      <c r="DK30" s="1"/>
      <c r="DL30" s="14"/>
      <c r="DM30" s="9"/>
      <c r="DN30" s="1"/>
      <c r="DO30" s="1"/>
      <c r="DP30" s="1"/>
      <c r="DQ30" s="14"/>
      <c r="DR30" s="9"/>
      <c r="DS30" s="1"/>
      <c r="DT30" s="1"/>
      <c r="DU30" s="1"/>
      <c r="DV30" s="14"/>
    </row>
    <row r="31" spans="1:126" x14ac:dyDescent="0.35">
      <c r="A31" s="29" t="s">
        <v>35</v>
      </c>
      <c r="B31" s="1" t="s">
        <v>51</v>
      </c>
      <c r="C31" s="29" t="s">
        <v>22</v>
      </c>
      <c r="D31" s="1">
        <v>1</v>
      </c>
      <c r="E31" s="1">
        <v>1</v>
      </c>
      <c r="F31" s="1"/>
      <c r="G31" s="9"/>
      <c r="H31" s="1"/>
      <c r="I31" s="1"/>
      <c r="J31" s="1"/>
      <c r="K31" s="14"/>
      <c r="L31" s="9"/>
      <c r="M31" s="1"/>
      <c r="N31" s="1"/>
      <c r="O31" s="1"/>
      <c r="P31" s="14"/>
      <c r="Q31" s="9"/>
      <c r="R31" s="1"/>
      <c r="S31" s="1"/>
      <c r="T31" s="1"/>
      <c r="U31" s="14"/>
      <c r="V31" s="9"/>
      <c r="W31" s="1"/>
      <c r="X31" s="1"/>
      <c r="Y31" s="1"/>
      <c r="Z31" s="14"/>
      <c r="AA31" s="9"/>
      <c r="AB31" s="1"/>
      <c r="AC31" s="1"/>
      <c r="AD31" s="1"/>
      <c r="AE31" s="14"/>
      <c r="AF31" s="9"/>
      <c r="AG31" s="1"/>
      <c r="AH31" s="1"/>
      <c r="AI31" s="1"/>
      <c r="AJ31" s="14"/>
      <c r="AK31" s="9"/>
      <c r="AL31" s="1"/>
      <c r="AM31" s="1"/>
      <c r="AN31" s="1"/>
      <c r="AO31" s="14"/>
      <c r="AP31" s="9"/>
      <c r="AQ31" s="1"/>
      <c r="AR31" s="1"/>
      <c r="AS31" s="1"/>
      <c r="AT31" s="14"/>
      <c r="AU31" s="9"/>
      <c r="AV31" s="1"/>
      <c r="AW31" s="1"/>
      <c r="AX31" s="1"/>
      <c r="AY31" s="14"/>
      <c r="AZ31" s="9"/>
      <c r="BA31" s="1"/>
      <c r="BB31" s="1"/>
      <c r="BC31" s="1"/>
      <c r="BD31" s="14"/>
      <c r="BE31" s="9"/>
      <c r="BF31" s="1"/>
      <c r="BG31" s="1"/>
      <c r="BH31" s="1"/>
      <c r="BI31" s="14"/>
      <c r="BJ31" s="9"/>
      <c r="BK31" s="1"/>
      <c r="BL31" s="1"/>
      <c r="BM31" s="1"/>
      <c r="BN31" s="14"/>
      <c r="BO31" s="9"/>
      <c r="BP31" s="1"/>
      <c r="BQ31" s="1"/>
      <c r="BR31" s="1"/>
      <c r="BS31" s="14"/>
      <c r="BT31" s="9"/>
      <c r="BU31" s="1"/>
      <c r="BV31" s="1"/>
      <c r="BW31" s="1"/>
      <c r="BX31" s="14"/>
      <c r="BY31" s="9"/>
      <c r="BZ31" s="1"/>
      <c r="CA31" s="1"/>
      <c r="CB31" s="1"/>
      <c r="CC31" s="14"/>
      <c r="CD31" s="9"/>
      <c r="CE31" s="1"/>
      <c r="CF31" s="1"/>
      <c r="CG31" s="1"/>
      <c r="CH31" s="14"/>
      <c r="CI31" s="9"/>
      <c r="CJ31" s="1"/>
      <c r="CK31" s="1"/>
      <c r="CL31" s="1"/>
      <c r="CM31" s="14"/>
      <c r="CN31" s="9"/>
      <c r="CO31" s="1"/>
      <c r="CP31" s="1"/>
      <c r="CQ31" s="1"/>
      <c r="CR31" s="14"/>
      <c r="CS31" s="9"/>
      <c r="CT31" s="1"/>
      <c r="CU31" s="1"/>
      <c r="CV31" s="1"/>
      <c r="CW31" s="14"/>
      <c r="CX31" s="9"/>
      <c r="CY31" s="1"/>
      <c r="CZ31" s="1"/>
      <c r="DA31" s="1"/>
      <c r="DB31" s="14"/>
      <c r="DC31" s="9"/>
      <c r="DD31" s="1"/>
      <c r="DE31" s="1"/>
      <c r="DF31" s="1"/>
      <c r="DG31" s="14"/>
      <c r="DH31" s="9"/>
      <c r="DI31" s="1"/>
      <c r="DJ31" s="1"/>
      <c r="DK31" s="1"/>
      <c r="DL31" s="14"/>
      <c r="DM31" s="9"/>
      <c r="DN31" s="1"/>
      <c r="DO31" s="1"/>
      <c r="DP31" s="1"/>
      <c r="DQ31" s="14"/>
      <c r="DR31" s="9"/>
      <c r="DS31" s="1"/>
      <c r="DT31" s="1"/>
      <c r="DU31" s="1"/>
      <c r="DV31" s="14"/>
    </row>
    <row r="32" spans="1:126" x14ac:dyDescent="0.35">
      <c r="A32" s="29" t="s">
        <v>35</v>
      </c>
      <c r="B32" s="1" t="s">
        <v>52</v>
      </c>
      <c r="C32" s="29" t="s">
        <v>28</v>
      </c>
      <c r="D32" s="1">
        <v>1</v>
      </c>
      <c r="E32" s="1">
        <v>1</v>
      </c>
      <c r="F32" s="1">
        <v>214.77</v>
      </c>
      <c r="G32" s="9"/>
      <c r="H32" s="1"/>
      <c r="I32" s="1"/>
      <c r="J32" s="1"/>
      <c r="K32" s="14"/>
      <c r="L32" s="9"/>
      <c r="M32" s="1"/>
      <c r="N32" s="1"/>
      <c r="O32" s="1"/>
      <c r="P32" s="14"/>
      <c r="Q32" s="9"/>
      <c r="R32" s="1"/>
      <c r="S32" s="1"/>
      <c r="T32" s="1"/>
      <c r="U32" s="14"/>
      <c r="V32" s="9"/>
      <c r="W32" s="1"/>
      <c r="X32" s="1"/>
      <c r="Y32" s="1"/>
      <c r="Z32" s="14"/>
      <c r="AA32" s="9"/>
      <c r="AB32" s="1"/>
      <c r="AC32" s="1"/>
      <c r="AD32" s="1"/>
      <c r="AE32" s="14"/>
      <c r="AF32" s="9"/>
      <c r="AG32" s="1"/>
      <c r="AH32" s="1"/>
      <c r="AI32" s="1"/>
      <c r="AJ32" s="14"/>
      <c r="AK32" s="9"/>
      <c r="AL32" s="1"/>
      <c r="AM32" s="1"/>
      <c r="AN32" s="1"/>
      <c r="AO32" s="14"/>
      <c r="AP32" s="9"/>
      <c r="AQ32" s="1"/>
      <c r="AR32" s="1"/>
      <c r="AS32" s="1"/>
      <c r="AT32" s="14"/>
      <c r="AU32" s="9"/>
      <c r="AV32" s="1"/>
      <c r="AW32" s="1"/>
      <c r="AX32" s="1"/>
      <c r="AY32" s="14"/>
      <c r="AZ32" s="9"/>
      <c r="BA32" s="1"/>
      <c r="BB32" s="1"/>
      <c r="BC32" s="1"/>
      <c r="BD32" s="14"/>
      <c r="BE32" s="9"/>
      <c r="BF32" s="1"/>
      <c r="BG32" s="1"/>
      <c r="BH32" s="1"/>
      <c r="BI32" s="14"/>
      <c r="BJ32" s="9"/>
      <c r="BK32" s="1"/>
      <c r="BL32" s="1"/>
      <c r="BM32" s="1"/>
      <c r="BN32" s="14"/>
      <c r="BO32" s="9"/>
      <c r="BP32" s="1"/>
      <c r="BQ32" s="1"/>
      <c r="BR32" s="1"/>
      <c r="BS32" s="14"/>
      <c r="BT32" s="9"/>
      <c r="BU32" s="1"/>
      <c r="BV32" s="1"/>
      <c r="BW32" s="1"/>
      <c r="BX32" s="14"/>
      <c r="BY32" s="9"/>
      <c r="BZ32" s="1"/>
      <c r="CA32" s="1"/>
      <c r="CB32" s="1"/>
      <c r="CC32" s="14"/>
      <c r="CD32" s="9"/>
      <c r="CE32" s="1"/>
      <c r="CF32" s="1"/>
      <c r="CG32" s="1"/>
      <c r="CH32" s="14"/>
      <c r="CI32" s="9"/>
      <c r="CJ32" s="1"/>
      <c r="CK32" s="1"/>
      <c r="CL32" s="1"/>
      <c r="CM32" s="14"/>
      <c r="CN32" s="9"/>
      <c r="CO32" s="1"/>
      <c r="CP32" s="1"/>
      <c r="CQ32" s="1"/>
      <c r="CR32" s="14"/>
      <c r="CS32" s="9"/>
      <c r="CT32" s="1"/>
      <c r="CU32" s="1"/>
      <c r="CV32" s="1"/>
      <c r="CW32" s="14"/>
      <c r="CX32" s="9"/>
      <c r="CY32" s="1"/>
      <c r="CZ32" s="1"/>
      <c r="DA32" s="1"/>
      <c r="DB32" s="14"/>
      <c r="DC32" s="9"/>
      <c r="DD32" s="1"/>
      <c r="DE32" s="1"/>
      <c r="DF32" s="1"/>
      <c r="DG32" s="14"/>
      <c r="DH32" s="9"/>
      <c r="DI32" s="1"/>
      <c r="DJ32" s="1"/>
      <c r="DK32" s="1"/>
      <c r="DL32" s="14"/>
      <c r="DM32" s="9"/>
      <c r="DN32" s="1"/>
      <c r="DO32" s="1"/>
      <c r="DP32" s="1"/>
      <c r="DQ32" s="14"/>
      <c r="DR32" s="9"/>
      <c r="DS32" s="1"/>
      <c r="DT32" s="1"/>
      <c r="DU32" s="1"/>
      <c r="DV32" s="14"/>
    </row>
    <row r="33" spans="1:126" x14ac:dyDescent="0.35">
      <c r="A33" s="29" t="s">
        <v>35</v>
      </c>
      <c r="B33" s="1" t="s">
        <v>53</v>
      </c>
      <c r="C33" s="29" t="s">
        <v>29</v>
      </c>
      <c r="D33" s="1"/>
      <c r="E33" s="1"/>
      <c r="F33" s="1"/>
      <c r="G33" s="9"/>
      <c r="H33" s="1"/>
      <c r="I33" s="1"/>
      <c r="J33" s="1"/>
      <c r="K33" s="14"/>
      <c r="L33" s="9"/>
      <c r="M33" s="1"/>
      <c r="N33" s="1"/>
      <c r="O33" s="1"/>
      <c r="P33" s="14"/>
      <c r="Q33" s="9"/>
      <c r="R33" s="1"/>
      <c r="S33" s="1"/>
      <c r="T33" s="1"/>
      <c r="U33" s="14"/>
      <c r="V33" s="9"/>
      <c r="W33" s="1"/>
      <c r="X33" s="1"/>
      <c r="Y33" s="1"/>
      <c r="Z33" s="14"/>
      <c r="AA33" s="9"/>
      <c r="AB33" s="1"/>
      <c r="AC33" s="1"/>
      <c r="AD33" s="1"/>
      <c r="AE33" s="14"/>
      <c r="AF33" s="9"/>
      <c r="AG33" s="1"/>
      <c r="AH33" s="1"/>
      <c r="AI33" s="1"/>
      <c r="AJ33" s="14"/>
      <c r="AK33" s="9"/>
      <c r="AL33" s="1"/>
      <c r="AM33" s="1"/>
      <c r="AN33" s="1"/>
      <c r="AO33" s="14"/>
      <c r="AP33" s="9"/>
      <c r="AQ33" s="1"/>
      <c r="AR33" s="1"/>
      <c r="AS33" s="1"/>
      <c r="AT33" s="14"/>
      <c r="AU33" s="9"/>
      <c r="AV33" s="1"/>
      <c r="AW33" s="1"/>
      <c r="AX33" s="1"/>
      <c r="AY33" s="14"/>
      <c r="AZ33" s="9"/>
      <c r="BA33" s="1"/>
      <c r="BB33" s="1"/>
      <c r="BC33" s="1"/>
      <c r="BD33" s="14"/>
      <c r="BE33" s="9"/>
      <c r="BF33" s="1"/>
      <c r="BG33" s="1"/>
      <c r="BH33" s="1"/>
      <c r="BI33" s="14"/>
      <c r="BJ33" s="9"/>
      <c r="BK33" s="1"/>
      <c r="BL33" s="1"/>
      <c r="BM33" s="1"/>
      <c r="BN33" s="14"/>
      <c r="BO33" s="9"/>
      <c r="BP33" s="1"/>
      <c r="BQ33" s="1"/>
      <c r="BR33" s="1"/>
      <c r="BS33" s="14"/>
      <c r="BT33" s="9"/>
      <c r="BU33" s="1"/>
      <c r="BV33" s="1"/>
      <c r="BW33" s="1"/>
      <c r="BX33" s="14"/>
      <c r="BY33" s="9"/>
      <c r="BZ33" s="1"/>
      <c r="CA33" s="1"/>
      <c r="CB33" s="1"/>
      <c r="CC33" s="14"/>
      <c r="CD33" s="9"/>
      <c r="CE33" s="1"/>
      <c r="CF33" s="1"/>
      <c r="CG33" s="1"/>
      <c r="CH33" s="14"/>
      <c r="CI33" s="9"/>
      <c r="CJ33" s="1"/>
      <c r="CK33" s="1"/>
      <c r="CL33" s="1"/>
      <c r="CM33" s="14"/>
      <c r="CN33" s="9"/>
      <c r="CO33" s="1"/>
      <c r="CP33" s="1"/>
      <c r="CQ33" s="1"/>
      <c r="CR33" s="14"/>
      <c r="CS33" s="9"/>
      <c r="CT33" s="1"/>
      <c r="CU33" s="1"/>
      <c r="CV33" s="1"/>
      <c r="CW33" s="14"/>
      <c r="CX33" s="9"/>
      <c r="CY33" s="1"/>
      <c r="CZ33" s="1"/>
      <c r="DA33" s="1"/>
      <c r="DB33" s="14"/>
      <c r="DC33" s="9"/>
      <c r="DD33" s="1"/>
      <c r="DE33" s="1"/>
      <c r="DF33" s="1"/>
      <c r="DG33" s="14"/>
      <c r="DH33" s="9"/>
      <c r="DI33" s="1"/>
      <c r="DJ33" s="1"/>
      <c r="DK33" s="1"/>
      <c r="DL33" s="14"/>
      <c r="DM33" s="9"/>
      <c r="DN33" s="1"/>
      <c r="DO33" s="1"/>
      <c r="DP33" s="1"/>
      <c r="DQ33" s="14"/>
      <c r="DR33" s="9"/>
      <c r="DS33" s="1"/>
      <c r="DT33" s="1"/>
      <c r="DU33" s="1"/>
      <c r="DV33" s="14"/>
    </row>
    <row r="34" spans="1:126" x14ac:dyDescent="0.35">
      <c r="A34" s="29" t="s">
        <v>35</v>
      </c>
      <c r="B34" s="1" t="s">
        <v>54</v>
      </c>
      <c r="C34" s="29" t="s">
        <v>12</v>
      </c>
      <c r="D34" s="1">
        <v>0.45</v>
      </c>
      <c r="E34" s="1">
        <v>1.45</v>
      </c>
      <c r="F34" s="1">
        <v>56.12</v>
      </c>
      <c r="G34" s="9"/>
      <c r="H34" s="1"/>
      <c r="I34" s="1"/>
      <c r="J34" s="1"/>
      <c r="K34" s="14"/>
      <c r="L34" s="9"/>
      <c r="M34" s="1"/>
      <c r="N34" s="1"/>
      <c r="O34" s="1"/>
      <c r="P34" s="14"/>
      <c r="Q34" s="9"/>
      <c r="R34" s="1"/>
      <c r="S34" s="1"/>
      <c r="T34" s="1"/>
      <c r="U34" s="14"/>
      <c r="V34" s="9"/>
      <c r="W34" s="1"/>
      <c r="X34" s="1"/>
      <c r="Y34" s="1"/>
      <c r="Z34" s="14"/>
      <c r="AA34" s="9"/>
      <c r="AB34" s="1"/>
      <c r="AC34" s="1"/>
      <c r="AD34" s="1"/>
      <c r="AE34" s="14"/>
      <c r="AF34" s="9"/>
      <c r="AG34" s="1"/>
      <c r="AH34" s="1"/>
      <c r="AI34" s="1"/>
      <c r="AJ34" s="14"/>
      <c r="AK34" s="9"/>
      <c r="AL34" s="1"/>
      <c r="AM34" s="1"/>
      <c r="AN34" s="1"/>
      <c r="AO34" s="14"/>
      <c r="AP34" s="9"/>
      <c r="AQ34" s="1"/>
      <c r="AR34" s="1"/>
      <c r="AS34" s="1"/>
      <c r="AT34" s="14"/>
      <c r="AU34" s="9"/>
      <c r="AV34" s="1"/>
      <c r="AW34" s="1"/>
      <c r="AX34" s="1"/>
      <c r="AY34" s="14"/>
      <c r="AZ34" s="9"/>
      <c r="BA34" s="1"/>
      <c r="BB34" s="1"/>
      <c r="BC34" s="1"/>
      <c r="BD34" s="14"/>
      <c r="BE34" s="9"/>
      <c r="BF34" s="1"/>
      <c r="BG34" s="1"/>
      <c r="BH34" s="1"/>
      <c r="BI34" s="14"/>
      <c r="BJ34" s="9"/>
      <c r="BK34" s="1"/>
      <c r="BL34" s="1"/>
      <c r="BM34" s="1"/>
      <c r="BN34" s="14"/>
      <c r="BO34" s="9"/>
      <c r="BP34" s="1"/>
      <c r="BQ34" s="1"/>
      <c r="BR34" s="1"/>
      <c r="BS34" s="14"/>
      <c r="BT34" s="9"/>
      <c r="BU34" s="1"/>
      <c r="BV34" s="1"/>
      <c r="BW34" s="1"/>
      <c r="BX34" s="14"/>
      <c r="BY34" s="9"/>
      <c r="BZ34" s="1"/>
      <c r="CA34" s="1"/>
      <c r="CB34" s="1"/>
      <c r="CC34" s="14"/>
      <c r="CD34" s="9"/>
      <c r="CE34" s="1"/>
      <c r="CF34" s="1"/>
      <c r="CG34" s="1"/>
      <c r="CH34" s="14"/>
      <c r="CI34" s="9"/>
      <c r="CJ34" s="1"/>
      <c r="CK34" s="1"/>
      <c r="CL34" s="1"/>
      <c r="CM34" s="14"/>
      <c r="CN34" s="9"/>
      <c r="CO34" s="1"/>
      <c r="CP34" s="1"/>
      <c r="CQ34" s="1"/>
      <c r="CR34" s="14"/>
      <c r="CS34" s="9"/>
      <c r="CT34" s="1"/>
      <c r="CU34" s="1"/>
      <c r="CV34" s="1"/>
      <c r="CW34" s="14"/>
      <c r="CX34" s="9"/>
      <c r="CY34" s="1"/>
      <c r="CZ34" s="1"/>
      <c r="DA34" s="1"/>
      <c r="DB34" s="14"/>
      <c r="DC34" s="9"/>
      <c r="DD34" s="1"/>
      <c r="DE34" s="1"/>
      <c r="DF34" s="1"/>
      <c r="DG34" s="14"/>
      <c r="DH34" s="9"/>
      <c r="DI34" s="1"/>
      <c r="DJ34" s="1"/>
      <c r="DK34" s="1"/>
      <c r="DL34" s="14"/>
      <c r="DM34" s="9"/>
      <c r="DN34" s="1"/>
      <c r="DO34" s="1"/>
      <c r="DP34" s="1"/>
      <c r="DQ34" s="14"/>
      <c r="DR34" s="9"/>
      <c r="DS34" s="1"/>
      <c r="DT34" s="1"/>
      <c r="DU34" s="1"/>
      <c r="DV34" s="14"/>
    </row>
    <row r="35" spans="1:126" x14ac:dyDescent="0.35">
      <c r="A35" s="29" t="s">
        <v>35</v>
      </c>
      <c r="B35" s="1" t="s">
        <v>55</v>
      </c>
      <c r="C35" s="29" t="s">
        <v>15</v>
      </c>
      <c r="D35" s="1">
        <v>1</v>
      </c>
      <c r="E35" s="1">
        <v>0.78600000000000003</v>
      </c>
      <c r="F35" s="1">
        <v>60.1</v>
      </c>
      <c r="G35" s="9"/>
      <c r="H35" s="1"/>
      <c r="I35" s="1"/>
      <c r="J35" s="1"/>
      <c r="K35" s="14"/>
      <c r="L35" s="9"/>
      <c r="M35" s="1"/>
      <c r="N35" s="1"/>
      <c r="O35" s="1"/>
      <c r="P35" s="14"/>
      <c r="Q35" s="9"/>
      <c r="R35" s="1"/>
      <c r="S35" s="1"/>
      <c r="T35" s="1"/>
      <c r="U35" s="14"/>
      <c r="V35" s="9"/>
      <c r="W35" s="1"/>
      <c r="X35" s="1"/>
      <c r="Y35" s="1"/>
      <c r="Z35" s="14"/>
      <c r="AA35" s="9"/>
      <c r="AB35" s="1"/>
      <c r="AC35" s="1"/>
      <c r="AD35" s="1"/>
      <c r="AE35" s="14"/>
      <c r="AF35" s="9"/>
      <c r="AG35" s="1"/>
      <c r="AH35" s="1"/>
      <c r="AI35" s="1"/>
      <c r="AJ35" s="14"/>
      <c r="AK35" s="9"/>
      <c r="AL35" s="1"/>
      <c r="AM35" s="1"/>
      <c r="AN35" s="1"/>
      <c r="AO35" s="14"/>
      <c r="AP35" s="9"/>
      <c r="AQ35" s="1"/>
      <c r="AR35" s="1"/>
      <c r="AS35" s="1"/>
      <c r="AT35" s="14"/>
      <c r="AU35" s="9"/>
      <c r="AV35" s="1"/>
      <c r="AW35" s="1"/>
      <c r="AX35" s="1"/>
      <c r="AY35" s="14"/>
      <c r="AZ35" s="9"/>
      <c r="BA35" s="1"/>
      <c r="BB35" s="1"/>
      <c r="BC35" s="1"/>
      <c r="BD35" s="14"/>
      <c r="BE35" s="9"/>
      <c r="BF35" s="1"/>
      <c r="BG35" s="1"/>
      <c r="BH35" s="1"/>
      <c r="BI35" s="14"/>
      <c r="BJ35" s="9"/>
      <c r="BK35" s="1"/>
      <c r="BL35" s="1"/>
      <c r="BM35" s="1"/>
      <c r="BN35" s="14"/>
      <c r="BO35" s="9"/>
      <c r="BP35" s="1"/>
      <c r="BQ35" s="1"/>
      <c r="BR35" s="1"/>
      <c r="BS35" s="14"/>
      <c r="BT35" s="9"/>
      <c r="BU35" s="1"/>
      <c r="BV35" s="1"/>
      <c r="BW35" s="1"/>
      <c r="BX35" s="14"/>
      <c r="BY35" s="9"/>
      <c r="BZ35" s="1"/>
      <c r="CA35" s="1"/>
      <c r="CB35" s="1"/>
      <c r="CC35" s="14"/>
      <c r="CD35" s="9"/>
      <c r="CE35" s="1"/>
      <c r="CF35" s="1"/>
      <c r="CG35" s="1"/>
      <c r="CH35" s="14"/>
      <c r="CI35" s="9"/>
      <c r="CJ35" s="1"/>
      <c r="CK35" s="1"/>
      <c r="CL35" s="1"/>
      <c r="CM35" s="14"/>
      <c r="CN35" s="9"/>
      <c r="CO35" s="1"/>
      <c r="CP35" s="1"/>
      <c r="CQ35" s="1"/>
      <c r="CR35" s="14"/>
      <c r="CS35" s="9"/>
      <c r="CT35" s="1"/>
      <c r="CU35" s="1"/>
      <c r="CV35" s="1"/>
      <c r="CW35" s="14"/>
      <c r="CX35" s="9"/>
      <c r="CY35" s="1"/>
      <c r="CZ35" s="1"/>
      <c r="DA35" s="1"/>
      <c r="DB35" s="14"/>
      <c r="DC35" s="9"/>
      <c r="DD35" s="1"/>
      <c r="DE35" s="1"/>
      <c r="DF35" s="1"/>
      <c r="DG35" s="14"/>
      <c r="DH35" s="9"/>
      <c r="DI35" s="1"/>
      <c r="DJ35" s="1"/>
      <c r="DK35" s="1"/>
      <c r="DL35" s="14"/>
      <c r="DM35" s="9"/>
      <c r="DN35" s="1"/>
      <c r="DO35" s="1"/>
      <c r="DP35" s="1"/>
      <c r="DQ35" s="14"/>
      <c r="DR35" s="9"/>
      <c r="DS35" s="1"/>
      <c r="DT35" s="1"/>
      <c r="DU35" s="1"/>
      <c r="DV35" s="14"/>
    </row>
    <row r="36" spans="1:126" x14ac:dyDescent="0.35">
      <c r="A36" s="29" t="s">
        <v>35</v>
      </c>
      <c r="B36" s="1" t="s">
        <v>56</v>
      </c>
      <c r="C36" s="29" t="s">
        <v>16</v>
      </c>
      <c r="D36" s="1">
        <v>1</v>
      </c>
      <c r="E36" s="1">
        <v>0.95</v>
      </c>
      <c r="F36" s="1">
        <v>162.22999999999999</v>
      </c>
      <c r="G36" s="9"/>
      <c r="H36" s="1"/>
      <c r="I36" s="1"/>
      <c r="J36" s="1"/>
      <c r="K36" s="14"/>
      <c r="L36" s="9"/>
      <c r="M36" s="1"/>
      <c r="N36" s="1"/>
      <c r="O36" s="1"/>
      <c r="P36" s="14"/>
      <c r="Q36" s="9"/>
      <c r="R36" s="1"/>
      <c r="S36" s="1"/>
      <c r="T36" s="1"/>
      <c r="U36" s="14"/>
      <c r="V36" s="9"/>
      <c r="W36" s="1"/>
      <c r="X36" s="1"/>
      <c r="Y36" s="1"/>
      <c r="Z36" s="14"/>
      <c r="AA36" s="9"/>
      <c r="AB36" s="1"/>
      <c r="AC36" s="1"/>
      <c r="AD36" s="1"/>
      <c r="AE36" s="14"/>
      <c r="AF36" s="9"/>
      <c r="AG36" s="1"/>
      <c r="AH36" s="1"/>
      <c r="AI36" s="1"/>
      <c r="AJ36" s="14"/>
      <c r="AK36" s="9"/>
      <c r="AL36" s="1"/>
      <c r="AM36" s="1"/>
      <c r="AN36" s="1"/>
      <c r="AO36" s="14"/>
      <c r="AP36" s="9"/>
      <c r="AQ36" s="1"/>
      <c r="AR36" s="1"/>
      <c r="AS36" s="1"/>
      <c r="AT36" s="14"/>
      <c r="AU36" s="9"/>
      <c r="AV36" s="1"/>
      <c r="AW36" s="1"/>
      <c r="AX36" s="1"/>
      <c r="AY36" s="14"/>
      <c r="AZ36" s="9"/>
      <c r="BA36" s="1"/>
      <c r="BB36" s="1"/>
      <c r="BC36" s="1"/>
      <c r="BD36" s="14"/>
      <c r="BE36" s="9"/>
      <c r="BF36" s="1"/>
      <c r="BG36" s="1"/>
      <c r="BH36" s="1"/>
      <c r="BI36" s="14"/>
      <c r="BJ36" s="9"/>
      <c r="BK36" s="1"/>
      <c r="BL36" s="1"/>
      <c r="BM36" s="1"/>
      <c r="BN36" s="14"/>
      <c r="BO36" s="9"/>
      <c r="BP36" s="1"/>
      <c r="BQ36" s="1"/>
      <c r="BR36" s="1"/>
      <c r="BS36" s="14"/>
      <c r="BT36" s="9"/>
      <c r="BU36" s="1"/>
      <c r="BV36" s="1"/>
      <c r="BW36" s="1"/>
      <c r="BX36" s="14"/>
      <c r="BY36" s="9"/>
      <c r="BZ36" s="1"/>
      <c r="CA36" s="1"/>
      <c r="CB36" s="1"/>
      <c r="CC36" s="14"/>
      <c r="CD36" s="9"/>
      <c r="CE36" s="1"/>
      <c r="CF36" s="1"/>
      <c r="CG36" s="1"/>
      <c r="CH36" s="14"/>
      <c r="CI36" s="9"/>
      <c r="CJ36" s="1"/>
      <c r="CK36" s="1"/>
      <c r="CL36" s="1"/>
      <c r="CM36" s="14"/>
      <c r="CN36" s="9"/>
      <c r="CO36" s="1"/>
      <c r="CP36" s="1"/>
      <c r="CQ36" s="1"/>
      <c r="CR36" s="14"/>
      <c r="CS36" s="9"/>
      <c r="CT36" s="1"/>
      <c r="CU36" s="1"/>
      <c r="CV36" s="1"/>
      <c r="CW36" s="14"/>
      <c r="CX36" s="9"/>
      <c r="CY36" s="1"/>
      <c r="CZ36" s="1"/>
      <c r="DA36" s="1"/>
      <c r="DB36" s="14"/>
      <c r="DC36" s="9"/>
      <c r="DD36" s="1"/>
      <c r="DE36" s="1"/>
      <c r="DF36" s="1"/>
      <c r="DG36" s="14"/>
      <c r="DH36" s="9"/>
      <c r="DI36" s="1"/>
      <c r="DJ36" s="1"/>
      <c r="DK36" s="1"/>
      <c r="DL36" s="14"/>
      <c r="DM36" s="9"/>
      <c r="DN36" s="1"/>
      <c r="DO36" s="1"/>
      <c r="DP36" s="1"/>
      <c r="DQ36" s="14"/>
      <c r="DR36" s="9"/>
      <c r="DS36" s="1"/>
      <c r="DT36" s="1"/>
      <c r="DU36" s="1"/>
      <c r="DV36" s="14"/>
    </row>
    <row r="37" spans="1:126" x14ac:dyDescent="0.35">
      <c r="A37" s="29" t="s">
        <v>35</v>
      </c>
      <c r="B37" s="1" t="s">
        <v>57</v>
      </c>
      <c r="C37" s="29" t="s">
        <v>17</v>
      </c>
      <c r="D37" s="1">
        <v>1</v>
      </c>
      <c r="E37" s="1">
        <v>0.95</v>
      </c>
      <c r="F37" s="1">
        <v>190.3</v>
      </c>
      <c r="G37" s="9"/>
      <c r="H37" s="1"/>
      <c r="I37" s="1"/>
      <c r="J37" s="1"/>
      <c r="K37" s="14"/>
      <c r="L37" s="9"/>
      <c r="M37" s="1"/>
      <c r="N37" s="1"/>
      <c r="O37" s="1"/>
      <c r="P37" s="14"/>
      <c r="Q37" s="9"/>
      <c r="R37" s="1"/>
      <c r="S37" s="1"/>
      <c r="T37" s="1"/>
      <c r="U37" s="14"/>
      <c r="V37" s="9"/>
      <c r="W37" s="1"/>
      <c r="X37" s="1"/>
      <c r="Y37" s="1"/>
      <c r="Z37" s="14"/>
      <c r="AA37" s="9"/>
      <c r="AB37" s="1"/>
      <c r="AC37" s="1"/>
      <c r="AD37" s="1"/>
      <c r="AE37" s="14"/>
      <c r="AF37" s="9"/>
      <c r="AG37" s="1"/>
      <c r="AH37" s="1"/>
      <c r="AI37" s="1"/>
      <c r="AJ37" s="14"/>
      <c r="AK37" s="9"/>
      <c r="AL37" s="1"/>
      <c r="AM37" s="1"/>
      <c r="AN37" s="1"/>
      <c r="AO37" s="14"/>
      <c r="AP37" s="9"/>
      <c r="AQ37" s="1"/>
      <c r="AR37" s="1"/>
      <c r="AS37" s="1"/>
      <c r="AT37" s="14"/>
      <c r="AU37" s="9"/>
      <c r="AV37" s="1"/>
      <c r="AW37" s="1"/>
      <c r="AX37" s="1"/>
      <c r="AY37" s="14"/>
      <c r="AZ37" s="9"/>
      <c r="BA37" s="1"/>
      <c r="BB37" s="1"/>
      <c r="BC37" s="1"/>
      <c r="BD37" s="14"/>
      <c r="BE37" s="9"/>
      <c r="BF37" s="1"/>
      <c r="BG37" s="1"/>
      <c r="BH37" s="1"/>
      <c r="BI37" s="14"/>
      <c r="BJ37" s="9"/>
      <c r="BK37" s="1"/>
      <c r="BL37" s="1"/>
      <c r="BM37" s="1"/>
      <c r="BN37" s="14"/>
      <c r="BO37" s="9"/>
      <c r="BP37" s="1"/>
      <c r="BQ37" s="1"/>
      <c r="BR37" s="1"/>
      <c r="BS37" s="14"/>
      <c r="BT37" s="9"/>
      <c r="BU37" s="1"/>
      <c r="BV37" s="1"/>
      <c r="BW37" s="1"/>
      <c r="BX37" s="14"/>
      <c r="BY37" s="9"/>
      <c r="BZ37" s="1"/>
      <c r="CA37" s="1"/>
      <c r="CB37" s="1"/>
      <c r="CC37" s="14"/>
      <c r="CD37" s="9"/>
      <c r="CE37" s="1"/>
      <c r="CF37" s="1"/>
      <c r="CG37" s="1"/>
      <c r="CH37" s="14"/>
      <c r="CI37" s="9"/>
      <c r="CJ37" s="1"/>
      <c r="CK37" s="1"/>
      <c r="CL37" s="1"/>
      <c r="CM37" s="14"/>
      <c r="CN37" s="9"/>
      <c r="CO37" s="1"/>
      <c r="CP37" s="1"/>
      <c r="CQ37" s="1"/>
      <c r="CR37" s="14"/>
      <c r="CS37" s="9"/>
      <c r="CT37" s="1"/>
      <c r="CU37" s="1"/>
      <c r="CV37" s="1"/>
      <c r="CW37" s="14"/>
      <c r="CX37" s="9"/>
      <c r="CY37" s="1"/>
      <c r="CZ37" s="1"/>
      <c r="DA37" s="1"/>
      <c r="DB37" s="14"/>
      <c r="DC37" s="9"/>
      <c r="DD37" s="1"/>
      <c r="DE37" s="1"/>
      <c r="DF37" s="1"/>
      <c r="DG37" s="14"/>
      <c r="DH37" s="9"/>
      <c r="DI37" s="1"/>
      <c r="DJ37" s="1"/>
      <c r="DK37" s="1"/>
      <c r="DL37" s="14"/>
      <c r="DM37" s="9"/>
      <c r="DN37" s="1"/>
      <c r="DO37" s="1"/>
      <c r="DP37" s="1"/>
      <c r="DQ37" s="14"/>
      <c r="DR37" s="9"/>
      <c r="DS37" s="1"/>
      <c r="DT37" s="1"/>
      <c r="DU37" s="1"/>
      <c r="DV37" s="14"/>
    </row>
    <row r="38" spans="1:126" x14ac:dyDescent="0.35">
      <c r="A38" s="29" t="s">
        <v>35</v>
      </c>
      <c r="B38" s="1" t="s">
        <v>58</v>
      </c>
      <c r="C38" s="29" t="s">
        <v>13</v>
      </c>
      <c r="D38" s="1">
        <v>0.87</v>
      </c>
      <c r="E38" s="1">
        <v>1.71</v>
      </c>
      <c r="F38" s="1">
        <v>98</v>
      </c>
      <c r="G38" s="9"/>
      <c r="H38" s="1"/>
      <c r="I38" s="1"/>
      <c r="J38" s="1"/>
      <c r="K38" s="14"/>
      <c r="L38" s="9"/>
      <c r="M38" s="1"/>
      <c r="N38" s="1"/>
      <c r="O38" s="1"/>
      <c r="P38" s="14"/>
      <c r="Q38" s="9"/>
      <c r="R38" s="1"/>
      <c r="S38" s="1"/>
      <c r="T38" s="1"/>
      <c r="U38" s="14"/>
      <c r="V38" s="9"/>
      <c r="W38" s="1"/>
      <c r="X38" s="1"/>
      <c r="Y38" s="1"/>
      <c r="Z38" s="14"/>
      <c r="AA38" s="9"/>
      <c r="AB38" s="1"/>
      <c r="AC38" s="1"/>
      <c r="AD38" s="1"/>
      <c r="AE38" s="14"/>
      <c r="AF38" s="9"/>
      <c r="AG38" s="1"/>
      <c r="AH38" s="1"/>
      <c r="AI38" s="1"/>
      <c r="AJ38" s="14"/>
      <c r="AK38" s="9"/>
      <c r="AL38" s="1"/>
      <c r="AM38" s="1"/>
      <c r="AN38" s="1"/>
      <c r="AO38" s="14"/>
      <c r="AP38" s="9"/>
      <c r="AQ38" s="1"/>
      <c r="AR38" s="1"/>
      <c r="AS38" s="1"/>
      <c r="AT38" s="14"/>
      <c r="AU38" s="9"/>
      <c r="AV38" s="1"/>
      <c r="AW38" s="1"/>
      <c r="AX38" s="1"/>
      <c r="AY38" s="14"/>
      <c r="AZ38" s="9"/>
      <c r="BA38" s="1"/>
      <c r="BB38" s="1"/>
      <c r="BC38" s="1"/>
      <c r="BD38" s="14"/>
      <c r="BE38" s="9"/>
      <c r="BF38" s="1"/>
      <c r="BG38" s="1"/>
      <c r="BH38" s="1"/>
      <c r="BI38" s="14"/>
      <c r="BJ38" s="9"/>
      <c r="BK38" s="1"/>
      <c r="BL38" s="1"/>
      <c r="BM38" s="1"/>
      <c r="BN38" s="14"/>
      <c r="BO38" s="9"/>
      <c r="BP38" s="1"/>
      <c r="BQ38" s="1"/>
      <c r="BR38" s="1"/>
      <c r="BS38" s="14"/>
      <c r="BT38" s="9"/>
      <c r="BU38" s="1"/>
      <c r="BV38" s="1"/>
      <c r="BW38" s="1"/>
      <c r="BX38" s="14"/>
      <c r="BY38" s="9"/>
      <c r="BZ38" s="1"/>
      <c r="CA38" s="1"/>
      <c r="CB38" s="1"/>
      <c r="CC38" s="14"/>
      <c r="CD38" s="9"/>
      <c r="CE38" s="1"/>
      <c r="CF38" s="1"/>
      <c r="CG38" s="1"/>
      <c r="CH38" s="14"/>
      <c r="CI38" s="9"/>
      <c r="CJ38" s="1"/>
      <c r="CK38" s="1"/>
      <c r="CL38" s="1"/>
      <c r="CM38" s="14"/>
      <c r="CN38" s="9"/>
      <c r="CO38" s="1"/>
      <c r="CP38" s="1"/>
      <c r="CQ38" s="1"/>
      <c r="CR38" s="14"/>
      <c r="CS38" s="9"/>
      <c r="CT38" s="1"/>
      <c r="CU38" s="1"/>
      <c r="CV38" s="1"/>
      <c r="CW38" s="14"/>
      <c r="CX38" s="9"/>
      <c r="CY38" s="1"/>
      <c r="CZ38" s="1"/>
      <c r="DA38" s="1"/>
      <c r="DB38" s="14"/>
      <c r="DC38" s="9"/>
      <c r="DD38" s="1"/>
      <c r="DE38" s="1"/>
      <c r="DF38" s="1"/>
      <c r="DG38" s="14"/>
      <c r="DH38" s="9"/>
      <c r="DI38" s="1"/>
      <c r="DJ38" s="1"/>
      <c r="DK38" s="1"/>
      <c r="DL38" s="14"/>
      <c r="DM38" s="9"/>
      <c r="DN38" s="1"/>
      <c r="DO38" s="1"/>
      <c r="DP38" s="1"/>
      <c r="DQ38" s="14"/>
      <c r="DR38" s="9"/>
      <c r="DS38" s="1"/>
      <c r="DT38" s="1"/>
      <c r="DU38" s="1"/>
      <c r="DV38" s="14"/>
    </row>
    <row r="39" spans="1:126" x14ac:dyDescent="0.35">
      <c r="A39" s="29" t="s">
        <v>35</v>
      </c>
      <c r="B39" s="1" t="s">
        <v>59</v>
      </c>
      <c r="C39" s="29" t="s">
        <v>10</v>
      </c>
      <c r="D39" s="1">
        <v>0.3</v>
      </c>
      <c r="E39" s="1">
        <v>1.1100000000000001</v>
      </c>
      <c r="F39" s="1">
        <v>34.020000000000003</v>
      </c>
      <c r="G39" s="9"/>
      <c r="H39" s="1"/>
      <c r="I39" s="1"/>
      <c r="J39" s="1"/>
      <c r="K39" s="14"/>
      <c r="L39" s="9"/>
      <c r="M39" s="1"/>
      <c r="N39" s="1"/>
      <c r="O39" s="1"/>
      <c r="P39" s="14"/>
      <c r="Q39" s="9"/>
      <c r="R39" s="1"/>
      <c r="S39" s="1"/>
      <c r="T39" s="1"/>
      <c r="U39" s="14"/>
      <c r="V39" s="9"/>
      <c r="W39" s="1"/>
      <c r="X39" s="1"/>
      <c r="Y39" s="1"/>
      <c r="Z39" s="14"/>
      <c r="AA39" s="9"/>
      <c r="AB39" s="1"/>
      <c r="AC39" s="1"/>
      <c r="AD39" s="1"/>
      <c r="AE39" s="14"/>
      <c r="AF39" s="9"/>
      <c r="AG39" s="1"/>
      <c r="AH39" s="1"/>
      <c r="AI39" s="1"/>
      <c r="AJ39" s="14"/>
      <c r="AK39" s="9"/>
      <c r="AL39" s="1"/>
      <c r="AM39" s="1"/>
      <c r="AN39" s="1"/>
      <c r="AO39" s="14"/>
      <c r="AP39" s="9"/>
      <c r="AQ39" s="1"/>
      <c r="AR39" s="1"/>
      <c r="AS39" s="1"/>
      <c r="AT39" s="14"/>
      <c r="AU39" s="9"/>
      <c r="AV39" s="1"/>
      <c r="AW39" s="1"/>
      <c r="AX39" s="1"/>
      <c r="AY39" s="14"/>
      <c r="AZ39" s="9"/>
      <c r="BA39" s="1"/>
      <c r="BB39" s="1"/>
      <c r="BC39" s="1"/>
      <c r="BD39" s="14"/>
      <c r="BE39" s="9"/>
      <c r="BF39" s="1"/>
      <c r="BG39" s="1"/>
      <c r="BH39" s="1"/>
      <c r="BI39" s="14"/>
      <c r="BJ39" s="9"/>
      <c r="BK39" s="1"/>
      <c r="BL39" s="1"/>
      <c r="BM39" s="1"/>
      <c r="BN39" s="14"/>
      <c r="BO39" s="9"/>
      <c r="BP39" s="1"/>
      <c r="BQ39" s="1"/>
      <c r="BR39" s="1"/>
      <c r="BS39" s="14"/>
      <c r="BT39" s="9"/>
      <c r="BU39" s="1"/>
      <c r="BV39" s="1"/>
      <c r="BW39" s="1"/>
      <c r="BX39" s="14"/>
      <c r="BY39" s="9"/>
      <c r="BZ39" s="1"/>
      <c r="CA39" s="1"/>
      <c r="CB39" s="1"/>
      <c r="CC39" s="14"/>
      <c r="CD39" s="9"/>
      <c r="CE39" s="1"/>
      <c r="CF39" s="1"/>
      <c r="CG39" s="1"/>
      <c r="CH39" s="14"/>
      <c r="CI39" s="9"/>
      <c r="CJ39" s="1"/>
      <c r="CK39" s="1"/>
      <c r="CL39" s="1"/>
      <c r="CM39" s="14"/>
      <c r="CN39" s="9"/>
      <c r="CO39" s="1"/>
      <c r="CP39" s="1"/>
      <c r="CQ39" s="1"/>
      <c r="CR39" s="14"/>
      <c r="CS39" s="9"/>
      <c r="CT39" s="1"/>
      <c r="CU39" s="1"/>
      <c r="CV39" s="1"/>
      <c r="CW39" s="14"/>
      <c r="CX39" s="9"/>
      <c r="CY39" s="1"/>
      <c r="CZ39" s="1"/>
      <c r="DA39" s="1"/>
      <c r="DB39" s="14"/>
      <c r="DC39" s="9"/>
      <c r="DD39" s="1"/>
      <c r="DE39" s="1"/>
      <c r="DF39" s="1"/>
      <c r="DG39" s="14"/>
      <c r="DH39" s="9"/>
      <c r="DI39" s="1"/>
      <c r="DJ39" s="1"/>
      <c r="DK39" s="1"/>
      <c r="DL39" s="14"/>
      <c r="DM39" s="9"/>
      <c r="DN39" s="1"/>
      <c r="DO39" s="1"/>
      <c r="DP39" s="1"/>
      <c r="DQ39" s="14"/>
      <c r="DR39" s="9"/>
      <c r="DS39" s="1"/>
      <c r="DT39" s="1"/>
      <c r="DU39" s="1"/>
      <c r="DV39" s="14"/>
    </row>
    <row r="40" spans="1:126" x14ac:dyDescent="0.35">
      <c r="A40" s="29" t="s">
        <v>35</v>
      </c>
      <c r="B40" s="1" t="s">
        <v>60</v>
      </c>
      <c r="C40" s="29" t="s">
        <v>18</v>
      </c>
      <c r="D40" s="1">
        <v>1</v>
      </c>
      <c r="E40" s="1"/>
      <c r="F40" s="1">
        <v>63.545999999999999</v>
      </c>
      <c r="G40" s="9"/>
      <c r="H40" s="1"/>
      <c r="I40" s="1"/>
      <c r="J40" s="1"/>
      <c r="K40" s="14"/>
      <c r="L40" s="9"/>
      <c r="M40" s="1"/>
      <c r="N40" s="1"/>
      <c r="O40" s="1"/>
      <c r="P40" s="14"/>
      <c r="Q40" s="9"/>
      <c r="R40" s="1"/>
      <c r="S40" s="1"/>
      <c r="T40" s="1"/>
      <c r="U40" s="14"/>
      <c r="V40" s="9"/>
      <c r="W40" s="1"/>
      <c r="X40" s="1"/>
      <c r="Y40" s="1"/>
      <c r="Z40" s="14"/>
      <c r="AA40" s="9"/>
      <c r="AB40" s="1"/>
      <c r="AC40" s="1"/>
      <c r="AD40" s="1"/>
      <c r="AE40" s="14"/>
      <c r="AF40" s="9"/>
      <c r="AG40" s="1"/>
      <c r="AH40" s="1"/>
      <c r="AI40" s="1"/>
      <c r="AJ40" s="14"/>
      <c r="AK40" s="9"/>
      <c r="AL40" s="1"/>
      <c r="AM40" s="1"/>
      <c r="AN40" s="1"/>
      <c r="AO40" s="14"/>
      <c r="AP40" s="9"/>
      <c r="AQ40" s="1"/>
      <c r="AR40" s="1"/>
      <c r="AS40" s="1"/>
      <c r="AT40" s="14"/>
      <c r="AU40" s="9"/>
      <c r="AV40" s="1"/>
      <c r="AW40" s="1"/>
      <c r="AX40" s="1"/>
      <c r="AY40" s="14"/>
      <c r="AZ40" s="9"/>
      <c r="BA40" s="1"/>
      <c r="BB40" s="1"/>
      <c r="BC40" s="1"/>
      <c r="BD40" s="14"/>
      <c r="BE40" s="9"/>
      <c r="BF40" s="1"/>
      <c r="BG40" s="1"/>
      <c r="BH40" s="1"/>
      <c r="BI40" s="14"/>
      <c r="BJ40" s="9"/>
      <c r="BK40" s="1"/>
      <c r="BL40" s="1"/>
      <c r="BM40" s="1"/>
      <c r="BN40" s="14"/>
      <c r="BO40" s="9"/>
      <c r="BP40" s="1"/>
      <c r="BQ40" s="1"/>
      <c r="BR40" s="1"/>
      <c r="BS40" s="14"/>
      <c r="BT40" s="9"/>
      <c r="BU40" s="1"/>
      <c r="BV40" s="1"/>
      <c r="BW40" s="1"/>
      <c r="BX40" s="14"/>
      <c r="BY40" s="9"/>
      <c r="BZ40" s="1"/>
      <c r="CA40" s="1"/>
      <c r="CB40" s="1"/>
      <c r="CC40" s="14"/>
      <c r="CD40" s="9"/>
      <c r="CE40" s="1"/>
      <c r="CF40" s="1"/>
      <c r="CG40" s="1"/>
      <c r="CH40" s="14"/>
      <c r="CI40" s="9"/>
      <c r="CJ40" s="1"/>
      <c r="CK40" s="1"/>
      <c r="CL40" s="1"/>
      <c r="CM40" s="14"/>
      <c r="CN40" s="9"/>
      <c r="CO40" s="1"/>
      <c r="CP40" s="1"/>
      <c r="CQ40" s="1"/>
      <c r="CR40" s="14"/>
      <c r="CS40" s="9"/>
      <c r="CT40" s="1"/>
      <c r="CU40" s="1"/>
      <c r="CV40" s="1"/>
      <c r="CW40" s="14"/>
      <c r="CX40" s="9"/>
      <c r="CY40" s="1"/>
      <c r="CZ40" s="1"/>
      <c r="DA40" s="1"/>
      <c r="DB40" s="14"/>
      <c r="DC40" s="9"/>
      <c r="DD40" s="1"/>
      <c r="DE40" s="1"/>
      <c r="DF40" s="1"/>
      <c r="DG40" s="14"/>
      <c r="DH40" s="9"/>
      <c r="DI40" s="1"/>
      <c r="DJ40" s="1"/>
      <c r="DK40" s="1"/>
      <c r="DL40" s="14"/>
      <c r="DM40" s="9"/>
      <c r="DN40" s="1"/>
      <c r="DO40" s="1"/>
      <c r="DP40" s="1"/>
      <c r="DQ40" s="14"/>
      <c r="DR40" s="9"/>
      <c r="DS40" s="1"/>
      <c r="DT40" s="1"/>
      <c r="DU40" s="1"/>
      <c r="DV40" s="14"/>
    </row>
    <row r="41" spans="1:126" x14ac:dyDescent="0.35">
      <c r="A41" s="29" t="s">
        <v>35</v>
      </c>
      <c r="B41" s="1" t="s">
        <v>61</v>
      </c>
      <c r="C41" s="29" t="s">
        <v>20</v>
      </c>
      <c r="D41" s="1">
        <v>1</v>
      </c>
      <c r="E41" s="1"/>
      <c r="F41" s="1">
        <v>95.96</v>
      </c>
      <c r="G41" s="9"/>
      <c r="H41" s="1"/>
      <c r="I41" s="1"/>
      <c r="J41" s="1"/>
      <c r="K41" s="14"/>
      <c r="L41" s="9"/>
      <c r="M41" s="1"/>
      <c r="N41" s="1"/>
      <c r="O41" s="1"/>
      <c r="P41" s="14"/>
      <c r="Q41" s="9"/>
      <c r="R41" s="1"/>
      <c r="S41" s="1"/>
      <c r="T41" s="1"/>
      <c r="U41" s="14"/>
      <c r="V41" s="9"/>
      <c r="W41" s="1"/>
      <c r="X41" s="1"/>
      <c r="Y41" s="1"/>
      <c r="Z41" s="14"/>
      <c r="AA41" s="9"/>
      <c r="AB41" s="1"/>
      <c r="AC41" s="1"/>
      <c r="AD41" s="1"/>
      <c r="AE41" s="14"/>
      <c r="AF41" s="9"/>
      <c r="AG41" s="1"/>
      <c r="AH41" s="1"/>
      <c r="AI41" s="1"/>
      <c r="AJ41" s="14"/>
      <c r="AK41" s="9"/>
      <c r="AL41" s="1"/>
      <c r="AM41" s="1"/>
      <c r="AN41" s="1"/>
      <c r="AO41" s="14"/>
      <c r="AP41" s="9"/>
      <c r="AQ41" s="1"/>
      <c r="AR41" s="1"/>
      <c r="AS41" s="1"/>
      <c r="AT41" s="14"/>
      <c r="AU41" s="9"/>
      <c r="AV41" s="1"/>
      <c r="AW41" s="1"/>
      <c r="AX41" s="1"/>
      <c r="AY41" s="14"/>
      <c r="AZ41" s="9"/>
      <c r="BA41" s="1"/>
      <c r="BB41" s="1"/>
      <c r="BC41" s="1"/>
      <c r="BD41" s="14"/>
      <c r="BE41" s="9"/>
      <c r="BF41" s="1"/>
      <c r="BG41" s="1"/>
      <c r="BH41" s="1"/>
      <c r="BI41" s="14"/>
      <c r="BJ41" s="9"/>
      <c r="BK41" s="1"/>
      <c r="BL41" s="1"/>
      <c r="BM41" s="1"/>
      <c r="BN41" s="14"/>
      <c r="BO41" s="9"/>
      <c r="BP41" s="1"/>
      <c r="BQ41" s="1"/>
      <c r="BR41" s="1"/>
      <c r="BS41" s="14"/>
      <c r="BT41" s="9"/>
      <c r="BU41" s="1"/>
      <c r="BV41" s="1"/>
      <c r="BW41" s="1"/>
      <c r="BX41" s="14"/>
      <c r="BY41" s="9"/>
      <c r="BZ41" s="1"/>
      <c r="CA41" s="1"/>
      <c r="CB41" s="1"/>
      <c r="CC41" s="14"/>
      <c r="CD41" s="9"/>
      <c r="CE41" s="1"/>
      <c r="CF41" s="1"/>
      <c r="CG41" s="1"/>
      <c r="CH41" s="14"/>
      <c r="CI41" s="9"/>
      <c r="CJ41" s="1"/>
      <c r="CK41" s="1"/>
      <c r="CL41" s="1"/>
      <c r="CM41" s="14"/>
      <c r="CN41" s="9"/>
      <c r="CO41" s="1"/>
      <c r="CP41" s="1"/>
      <c r="CQ41" s="1"/>
      <c r="CR41" s="14"/>
      <c r="CS41" s="9"/>
      <c r="CT41" s="1"/>
      <c r="CU41" s="1"/>
      <c r="CV41" s="1"/>
      <c r="CW41" s="14"/>
      <c r="CX41" s="9"/>
      <c r="CY41" s="1"/>
      <c r="CZ41" s="1"/>
      <c r="DA41" s="1"/>
      <c r="DB41" s="14"/>
      <c r="DC41" s="9"/>
      <c r="DD41" s="1"/>
      <c r="DE41" s="1"/>
      <c r="DF41" s="1"/>
      <c r="DG41" s="14"/>
      <c r="DH41" s="9"/>
      <c r="DI41" s="1"/>
      <c r="DJ41" s="1"/>
      <c r="DK41" s="1"/>
      <c r="DL41" s="14"/>
      <c r="DM41" s="9"/>
      <c r="DN41" s="1"/>
      <c r="DO41" s="1"/>
      <c r="DP41" s="1"/>
      <c r="DQ41" s="14"/>
      <c r="DR41" s="9"/>
      <c r="DS41" s="1"/>
      <c r="DT41" s="1"/>
      <c r="DU41" s="1"/>
      <c r="DV41" s="14"/>
    </row>
    <row r="42" spans="1:126" x14ac:dyDescent="0.35">
      <c r="A42" s="29" t="s">
        <v>35</v>
      </c>
      <c r="B42" s="1" t="s">
        <v>62</v>
      </c>
      <c r="C42" s="29" t="s">
        <v>21</v>
      </c>
      <c r="D42" s="1">
        <v>1</v>
      </c>
      <c r="E42" s="1"/>
      <c r="F42" s="1">
        <v>238.1542</v>
      </c>
      <c r="G42" s="9"/>
      <c r="H42" s="1"/>
      <c r="I42" s="1"/>
      <c r="J42" s="1"/>
      <c r="K42" s="14"/>
      <c r="L42" s="9"/>
      <c r="M42" s="1"/>
      <c r="N42" s="1"/>
      <c r="O42" s="1"/>
      <c r="P42" s="14"/>
      <c r="Q42" s="9"/>
      <c r="R42" s="1"/>
      <c r="S42" s="1"/>
      <c r="T42" s="1"/>
      <c r="U42" s="14"/>
      <c r="V42" s="9"/>
      <c r="W42" s="1"/>
      <c r="X42" s="1"/>
      <c r="Y42" s="1"/>
      <c r="Z42" s="14"/>
      <c r="AA42" s="9"/>
      <c r="AB42" s="1"/>
      <c r="AC42" s="1"/>
      <c r="AD42" s="1"/>
      <c r="AE42" s="14"/>
      <c r="AF42" s="9"/>
      <c r="AG42" s="1"/>
      <c r="AH42" s="1"/>
      <c r="AI42" s="1"/>
      <c r="AJ42" s="14"/>
      <c r="AK42" s="9"/>
      <c r="AL42" s="1"/>
      <c r="AM42" s="1"/>
      <c r="AN42" s="1"/>
      <c r="AO42" s="14"/>
      <c r="AP42" s="9"/>
      <c r="AQ42" s="1"/>
      <c r="AR42" s="1"/>
      <c r="AS42" s="1"/>
      <c r="AT42" s="14"/>
      <c r="AU42" s="9"/>
      <c r="AV42" s="1"/>
      <c r="AW42" s="1"/>
      <c r="AX42" s="1"/>
      <c r="AY42" s="14"/>
      <c r="AZ42" s="9"/>
      <c r="BA42" s="1"/>
      <c r="BB42" s="1"/>
      <c r="BC42" s="1"/>
      <c r="BD42" s="14"/>
      <c r="BE42" s="9"/>
      <c r="BF42" s="1"/>
      <c r="BG42" s="1"/>
      <c r="BH42" s="1"/>
      <c r="BI42" s="14"/>
      <c r="BJ42" s="9"/>
      <c r="BK42" s="1"/>
      <c r="BL42" s="1"/>
      <c r="BM42" s="1"/>
      <c r="BN42" s="14"/>
      <c r="BO42" s="9"/>
      <c r="BP42" s="1"/>
      <c r="BQ42" s="1"/>
      <c r="BR42" s="1"/>
      <c r="BS42" s="14"/>
      <c r="BT42" s="9"/>
      <c r="BU42" s="1"/>
      <c r="BV42" s="1"/>
      <c r="BW42" s="1"/>
      <c r="BX42" s="14"/>
      <c r="BY42" s="9"/>
      <c r="BZ42" s="1"/>
      <c r="CA42" s="1"/>
      <c r="CB42" s="1"/>
      <c r="CC42" s="14"/>
      <c r="CD42" s="9"/>
      <c r="CE42" s="1"/>
      <c r="CF42" s="1"/>
      <c r="CG42" s="1"/>
      <c r="CH42" s="14"/>
      <c r="CI42" s="9"/>
      <c r="CJ42" s="1"/>
      <c r="CK42" s="1"/>
      <c r="CL42" s="1"/>
      <c r="CM42" s="14"/>
      <c r="CN42" s="9"/>
      <c r="CO42" s="1"/>
      <c r="CP42" s="1"/>
      <c r="CQ42" s="1"/>
      <c r="CR42" s="14"/>
      <c r="CS42" s="9"/>
      <c r="CT42" s="1"/>
      <c r="CU42" s="1"/>
      <c r="CV42" s="1"/>
      <c r="CW42" s="14"/>
      <c r="CX42" s="9"/>
      <c r="CY42" s="1"/>
      <c r="CZ42" s="1"/>
      <c r="DA42" s="1"/>
      <c r="DB42" s="14"/>
      <c r="DC42" s="9"/>
      <c r="DD42" s="1"/>
      <c r="DE42" s="1"/>
      <c r="DF42" s="1"/>
      <c r="DG42" s="14"/>
      <c r="DH42" s="9"/>
      <c r="DI42" s="1"/>
      <c r="DJ42" s="1"/>
      <c r="DK42" s="1"/>
      <c r="DL42" s="14"/>
      <c r="DM42" s="9"/>
      <c r="DN42" s="1"/>
      <c r="DO42" s="1"/>
      <c r="DP42" s="1"/>
      <c r="DQ42" s="14"/>
      <c r="DR42" s="9"/>
      <c r="DS42" s="1"/>
      <c r="DT42" s="1"/>
      <c r="DU42" s="1"/>
      <c r="DV42" s="14"/>
    </row>
    <row r="43" spans="1:126" x14ac:dyDescent="0.35">
      <c r="A43" s="29" t="s">
        <v>35</v>
      </c>
      <c r="B43" s="1" t="s">
        <v>63</v>
      </c>
      <c r="C43" s="29" t="s">
        <v>14</v>
      </c>
      <c r="D43" s="1">
        <v>1</v>
      </c>
      <c r="E43" s="1">
        <v>1</v>
      </c>
      <c r="F43" s="1">
        <v>136.1</v>
      </c>
      <c r="G43" s="9"/>
      <c r="H43" s="1"/>
      <c r="I43" s="1"/>
      <c r="J43" s="1"/>
      <c r="K43" s="14"/>
      <c r="L43" s="9"/>
      <c r="M43" s="1"/>
      <c r="N43" s="1"/>
      <c r="O43" s="1"/>
      <c r="P43" s="14"/>
      <c r="Q43" s="9"/>
      <c r="R43" s="1"/>
      <c r="S43" s="1"/>
      <c r="T43" s="1"/>
      <c r="U43" s="14"/>
      <c r="V43" s="9"/>
      <c r="W43" s="1"/>
      <c r="X43" s="1"/>
      <c r="Y43" s="1"/>
      <c r="Z43" s="14"/>
      <c r="AA43" s="9"/>
      <c r="AB43" s="1"/>
      <c r="AC43" s="1"/>
      <c r="AD43" s="1"/>
      <c r="AE43" s="14"/>
      <c r="AF43" s="9"/>
      <c r="AG43" s="1"/>
      <c r="AH43" s="1"/>
      <c r="AI43" s="1"/>
      <c r="AJ43" s="14"/>
      <c r="AK43" s="9"/>
      <c r="AL43" s="1"/>
      <c r="AM43" s="1"/>
      <c r="AN43" s="1"/>
      <c r="AO43" s="14"/>
      <c r="AP43" s="9"/>
      <c r="AQ43" s="1"/>
      <c r="AR43" s="1"/>
      <c r="AS43" s="1"/>
      <c r="AT43" s="14"/>
      <c r="AU43" s="9"/>
      <c r="AV43" s="1"/>
      <c r="AW43" s="1"/>
      <c r="AX43" s="1"/>
      <c r="AY43" s="14"/>
      <c r="AZ43" s="9"/>
      <c r="BA43" s="1"/>
      <c r="BB43" s="1"/>
      <c r="BC43" s="1"/>
      <c r="BD43" s="14"/>
      <c r="BE43" s="9"/>
      <c r="BF43" s="1"/>
      <c r="BG43" s="1"/>
      <c r="BH43" s="1"/>
      <c r="BI43" s="14"/>
      <c r="BJ43" s="9"/>
      <c r="BK43" s="1"/>
      <c r="BL43" s="1"/>
      <c r="BM43" s="1"/>
      <c r="BN43" s="14"/>
      <c r="BO43" s="9"/>
      <c r="BP43" s="1"/>
      <c r="BQ43" s="1"/>
      <c r="BR43" s="1"/>
      <c r="BS43" s="14"/>
      <c r="BT43" s="9"/>
      <c r="BU43" s="1"/>
      <c r="BV43" s="1"/>
      <c r="BW43" s="1"/>
      <c r="BX43" s="14"/>
      <c r="BY43" s="9"/>
      <c r="BZ43" s="1"/>
      <c r="CA43" s="1"/>
      <c r="CB43" s="1"/>
      <c r="CC43" s="14"/>
      <c r="CD43" s="9"/>
      <c r="CE43" s="1"/>
      <c r="CF43" s="1"/>
      <c r="CG43" s="1"/>
      <c r="CH43" s="14"/>
      <c r="CI43" s="9"/>
      <c r="CJ43" s="1"/>
      <c r="CK43" s="1"/>
      <c r="CL43" s="1"/>
      <c r="CM43" s="14"/>
      <c r="CN43" s="9"/>
      <c r="CO43" s="1"/>
      <c r="CP43" s="1"/>
      <c r="CQ43" s="1"/>
      <c r="CR43" s="14"/>
      <c r="CS43" s="9"/>
      <c r="CT43" s="1"/>
      <c r="CU43" s="1"/>
      <c r="CV43" s="1"/>
      <c r="CW43" s="14"/>
      <c r="CX43" s="9"/>
      <c r="CY43" s="1"/>
      <c r="CZ43" s="1"/>
      <c r="DA43" s="1"/>
      <c r="DB43" s="14"/>
      <c r="DC43" s="9"/>
      <c r="DD43" s="1"/>
      <c r="DE43" s="1"/>
      <c r="DF43" s="1"/>
      <c r="DG43" s="14"/>
      <c r="DH43" s="9"/>
      <c r="DI43" s="1"/>
      <c r="DJ43" s="1"/>
      <c r="DK43" s="1"/>
      <c r="DL43" s="14"/>
      <c r="DM43" s="9"/>
      <c r="DN43" s="1"/>
      <c r="DO43" s="1"/>
      <c r="DP43" s="1"/>
      <c r="DQ43" s="14"/>
      <c r="DR43" s="9"/>
      <c r="DS43" s="1"/>
      <c r="DT43" s="1"/>
      <c r="DU43" s="1"/>
      <c r="DV43" s="14"/>
    </row>
    <row r="44" spans="1:126" x14ac:dyDescent="0.35">
      <c r="A44" s="29" t="s">
        <v>35</v>
      </c>
      <c r="B44" s="1" t="s">
        <v>64</v>
      </c>
      <c r="C44" s="29"/>
      <c r="D44" s="1"/>
      <c r="E44" s="1"/>
      <c r="F44" s="1"/>
      <c r="G44" s="9"/>
      <c r="H44" s="1"/>
      <c r="I44" s="1"/>
      <c r="J44" s="1"/>
      <c r="K44" s="14"/>
      <c r="L44" s="9"/>
      <c r="M44" s="1"/>
      <c r="N44" s="1"/>
      <c r="O44" s="1"/>
      <c r="P44" s="14"/>
      <c r="Q44" s="9"/>
      <c r="R44" s="1"/>
      <c r="S44" s="1"/>
      <c r="T44" s="1"/>
      <c r="U44" s="14"/>
      <c r="V44" s="9"/>
      <c r="W44" s="1"/>
      <c r="X44" s="1"/>
      <c r="Y44" s="1"/>
      <c r="Z44" s="14"/>
      <c r="AA44" s="9"/>
      <c r="AB44" s="1"/>
      <c r="AC44" s="1"/>
      <c r="AD44" s="1"/>
      <c r="AE44" s="14"/>
      <c r="AF44" s="9"/>
      <c r="AG44" s="1"/>
      <c r="AH44" s="1"/>
      <c r="AI44" s="1"/>
      <c r="AJ44" s="14"/>
      <c r="AK44" s="9"/>
      <c r="AL44" s="1"/>
      <c r="AM44" s="1"/>
      <c r="AN44" s="1"/>
      <c r="AO44" s="14"/>
      <c r="AP44" s="9"/>
      <c r="AQ44" s="1"/>
      <c r="AR44" s="1"/>
      <c r="AS44" s="1"/>
      <c r="AT44" s="14"/>
      <c r="AU44" s="9"/>
      <c r="AV44" s="1"/>
      <c r="AW44" s="1"/>
      <c r="AX44" s="1"/>
      <c r="AY44" s="14"/>
      <c r="AZ44" s="9"/>
      <c r="BA44" s="1"/>
      <c r="BB44" s="1"/>
      <c r="BC44" s="1"/>
      <c r="BD44" s="14"/>
      <c r="BE44" s="9"/>
      <c r="BF44" s="1"/>
      <c r="BG44" s="1"/>
      <c r="BH44" s="1"/>
      <c r="BI44" s="14"/>
      <c r="BJ44" s="9"/>
      <c r="BK44" s="1"/>
      <c r="BL44" s="1"/>
      <c r="BM44" s="1"/>
      <c r="BN44" s="14"/>
      <c r="BO44" s="9"/>
      <c r="BP44" s="1"/>
      <c r="BQ44" s="1"/>
      <c r="BR44" s="1"/>
      <c r="BS44" s="14"/>
      <c r="BT44" s="9"/>
      <c r="BU44" s="1"/>
      <c r="BV44" s="1"/>
      <c r="BW44" s="1"/>
      <c r="BX44" s="14"/>
      <c r="BY44" s="9"/>
      <c r="BZ44" s="1"/>
      <c r="CA44" s="1"/>
      <c r="CB44" s="1"/>
      <c r="CC44" s="14"/>
      <c r="CD44" s="9"/>
      <c r="CE44" s="1"/>
      <c r="CF44" s="1"/>
      <c r="CG44" s="1"/>
      <c r="CH44" s="14"/>
      <c r="CI44" s="9"/>
      <c r="CJ44" s="1"/>
      <c r="CK44" s="1"/>
      <c r="CL44" s="1"/>
      <c r="CM44" s="14"/>
      <c r="CN44" s="9"/>
      <c r="CO44" s="1"/>
      <c r="CP44" s="1"/>
      <c r="CQ44" s="1"/>
      <c r="CR44" s="14"/>
      <c r="CS44" s="9"/>
      <c r="CT44" s="1"/>
      <c r="CU44" s="1"/>
      <c r="CV44" s="1"/>
      <c r="CW44" s="14"/>
      <c r="CX44" s="9"/>
      <c r="CY44" s="1"/>
      <c r="CZ44" s="1"/>
      <c r="DA44" s="1"/>
      <c r="DB44" s="14"/>
      <c r="DC44" s="9"/>
      <c r="DD44" s="1"/>
      <c r="DE44" s="1"/>
      <c r="DF44" s="1"/>
      <c r="DG44" s="14"/>
      <c r="DH44" s="9"/>
      <c r="DI44" s="1"/>
      <c r="DJ44" s="1"/>
      <c r="DK44" s="1"/>
      <c r="DL44" s="14"/>
      <c r="DM44" s="9"/>
      <c r="DN44" s="1"/>
      <c r="DO44" s="1"/>
      <c r="DP44" s="1"/>
      <c r="DQ44" s="14"/>
      <c r="DR44" s="9"/>
      <c r="DS44" s="1"/>
      <c r="DT44" s="1"/>
      <c r="DU44" s="1"/>
      <c r="DV44" s="14"/>
    </row>
    <row r="45" spans="1:126" x14ac:dyDescent="0.35">
      <c r="A45" s="29" t="s">
        <v>35</v>
      </c>
      <c r="B45" s="1" t="s">
        <v>65</v>
      </c>
      <c r="C45" s="29"/>
      <c r="D45" s="1"/>
      <c r="E45" s="1"/>
      <c r="F45" s="1"/>
      <c r="G45" s="9"/>
      <c r="H45" s="1"/>
      <c r="I45" s="1"/>
      <c r="J45" s="1"/>
      <c r="K45" s="14"/>
      <c r="L45" s="9"/>
      <c r="M45" s="1"/>
      <c r="N45" s="1"/>
      <c r="O45" s="1"/>
      <c r="P45" s="14"/>
      <c r="Q45" s="9"/>
      <c r="R45" s="1"/>
      <c r="S45" s="1"/>
      <c r="T45" s="1"/>
      <c r="U45" s="14"/>
      <c r="V45" s="9"/>
      <c r="W45" s="1"/>
      <c r="X45" s="1"/>
      <c r="Y45" s="1"/>
      <c r="Z45" s="14"/>
      <c r="AA45" s="9"/>
      <c r="AB45" s="1"/>
      <c r="AC45" s="1"/>
      <c r="AD45" s="1"/>
      <c r="AE45" s="14"/>
      <c r="AF45" s="9"/>
      <c r="AG45" s="1"/>
      <c r="AH45" s="1"/>
      <c r="AI45" s="1"/>
      <c r="AJ45" s="14"/>
      <c r="AK45" s="9"/>
      <c r="AL45" s="1"/>
      <c r="AM45" s="1"/>
      <c r="AN45" s="1"/>
      <c r="AO45" s="14"/>
      <c r="AP45" s="9"/>
      <c r="AQ45" s="1"/>
      <c r="AR45" s="1"/>
      <c r="AS45" s="1"/>
      <c r="AT45" s="14"/>
      <c r="AU45" s="9"/>
      <c r="AV45" s="1"/>
      <c r="AW45" s="1"/>
      <c r="AX45" s="1"/>
      <c r="AY45" s="14"/>
      <c r="AZ45" s="9"/>
      <c r="BA45" s="1"/>
      <c r="BB45" s="1"/>
      <c r="BC45" s="1"/>
      <c r="BD45" s="14"/>
      <c r="BE45" s="9"/>
      <c r="BF45" s="1"/>
      <c r="BG45" s="1"/>
      <c r="BH45" s="1"/>
      <c r="BI45" s="14"/>
      <c r="BJ45" s="9"/>
      <c r="BK45" s="1"/>
      <c r="BL45" s="1"/>
      <c r="BM45" s="1"/>
      <c r="BN45" s="14"/>
      <c r="BO45" s="9"/>
      <c r="BP45" s="1"/>
      <c r="BQ45" s="1"/>
      <c r="BR45" s="1"/>
      <c r="BS45" s="14"/>
      <c r="BT45" s="9"/>
      <c r="BU45" s="1"/>
      <c r="BV45" s="1"/>
      <c r="BW45" s="1"/>
      <c r="BX45" s="14"/>
      <c r="BY45" s="9"/>
      <c r="BZ45" s="1"/>
      <c r="CA45" s="1"/>
      <c r="CB45" s="1"/>
      <c r="CC45" s="14"/>
      <c r="CD45" s="9"/>
      <c r="CE45" s="1"/>
      <c r="CF45" s="1"/>
      <c r="CG45" s="1"/>
      <c r="CH45" s="14"/>
      <c r="CI45" s="9"/>
      <c r="CJ45" s="1"/>
      <c r="CK45" s="1"/>
      <c r="CL45" s="1"/>
      <c r="CM45" s="14"/>
      <c r="CN45" s="9"/>
      <c r="CO45" s="1"/>
      <c r="CP45" s="1"/>
      <c r="CQ45" s="1"/>
      <c r="CR45" s="14"/>
      <c r="CS45" s="9"/>
      <c r="CT45" s="1"/>
      <c r="CU45" s="1"/>
      <c r="CV45" s="1"/>
      <c r="CW45" s="14"/>
      <c r="CX45" s="9"/>
      <c r="CY45" s="1"/>
      <c r="CZ45" s="1"/>
      <c r="DA45" s="1"/>
      <c r="DB45" s="14"/>
      <c r="DC45" s="9"/>
      <c r="DD45" s="1"/>
      <c r="DE45" s="1"/>
      <c r="DF45" s="1"/>
      <c r="DG45" s="14"/>
      <c r="DH45" s="9"/>
      <c r="DI45" s="1"/>
      <c r="DJ45" s="1"/>
      <c r="DK45" s="1"/>
      <c r="DL45" s="14"/>
      <c r="DM45" s="9"/>
      <c r="DN45" s="1"/>
      <c r="DO45" s="1"/>
      <c r="DP45" s="1"/>
      <c r="DQ45" s="14"/>
      <c r="DR45" s="9"/>
      <c r="DS45" s="1"/>
      <c r="DT45" s="1"/>
      <c r="DU45" s="1"/>
      <c r="DV45" s="14"/>
    </row>
    <row r="46" spans="1:126" x14ac:dyDescent="0.35">
      <c r="A46" s="29" t="s">
        <v>35</v>
      </c>
      <c r="B46" s="1" t="s">
        <v>66</v>
      </c>
      <c r="C46" s="29"/>
      <c r="D46" s="1"/>
      <c r="E46" s="1"/>
      <c r="F46" s="1"/>
      <c r="G46" s="9"/>
      <c r="H46" s="1"/>
      <c r="I46" s="1"/>
      <c r="J46" s="1"/>
      <c r="K46" s="14"/>
      <c r="L46" s="9"/>
      <c r="M46" s="1"/>
      <c r="N46" s="1"/>
      <c r="O46" s="1"/>
      <c r="P46" s="14"/>
      <c r="Q46" s="9"/>
      <c r="R46" s="1"/>
      <c r="S46" s="1"/>
      <c r="T46" s="1"/>
      <c r="U46" s="14"/>
      <c r="V46" s="9"/>
      <c r="W46" s="1"/>
      <c r="X46" s="1"/>
      <c r="Y46" s="1"/>
      <c r="Z46" s="14"/>
      <c r="AA46" s="9"/>
      <c r="AB46" s="1"/>
      <c r="AC46" s="1"/>
      <c r="AD46" s="1"/>
      <c r="AE46" s="14"/>
      <c r="AF46" s="9"/>
      <c r="AG46" s="1"/>
      <c r="AH46" s="1"/>
      <c r="AI46" s="1"/>
      <c r="AJ46" s="14"/>
      <c r="AK46" s="9"/>
      <c r="AL46" s="1"/>
      <c r="AM46" s="1"/>
      <c r="AN46" s="1"/>
      <c r="AO46" s="14"/>
      <c r="AP46" s="9"/>
      <c r="AQ46" s="1"/>
      <c r="AR46" s="1"/>
      <c r="AS46" s="1"/>
      <c r="AT46" s="14"/>
      <c r="AU46" s="9"/>
      <c r="AV46" s="1"/>
      <c r="AW46" s="1"/>
      <c r="AX46" s="1"/>
      <c r="AY46" s="14"/>
      <c r="AZ46" s="9"/>
      <c r="BA46" s="1"/>
      <c r="BB46" s="1"/>
      <c r="BC46" s="1"/>
      <c r="BD46" s="14"/>
      <c r="BE46" s="9"/>
      <c r="BF46" s="1"/>
      <c r="BG46" s="1"/>
      <c r="BH46" s="1"/>
      <c r="BI46" s="14"/>
      <c r="BJ46" s="9"/>
      <c r="BK46" s="1"/>
      <c r="BL46" s="1"/>
      <c r="BM46" s="1"/>
      <c r="BN46" s="14"/>
      <c r="BO46" s="9"/>
      <c r="BP46" s="1"/>
      <c r="BQ46" s="1"/>
      <c r="BR46" s="1"/>
      <c r="BS46" s="14"/>
      <c r="BT46" s="9"/>
      <c r="BU46" s="1"/>
      <c r="BV46" s="1"/>
      <c r="BW46" s="1"/>
      <c r="BX46" s="14"/>
      <c r="BY46" s="9"/>
      <c r="BZ46" s="1"/>
      <c r="CA46" s="1"/>
      <c r="CB46" s="1"/>
      <c r="CC46" s="14"/>
      <c r="CD46" s="9"/>
      <c r="CE46" s="1"/>
      <c r="CF46" s="1"/>
      <c r="CG46" s="1"/>
      <c r="CH46" s="14"/>
      <c r="CI46" s="9"/>
      <c r="CJ46" s="1"/>
      <c r="CK46" s="1"/>
      <c r="CL46" s="1"/>
      <c r="CM46" s="14"/>
      <c r="CN46" s="9"/>
      <c r="CO46" s="1"/>
      <c r="CP46" s="1"/>
      <c r="CQ46" s="1"/>
      <c r="CR46" s="14"/>
      <c r="CS46" s="9"/>
      <c r="CT46" s="1"/>
      <c r="CU46" s="1"/>
      <c r="CV46" s="1"/>
      <c r="CW46" s="14"/>
      <c r="CX46" s="9"/>
      <c r="CY46" s="1"/>
      <c r="CZ46" s="1"/>
      <c r="DA46" s="1"/>
      <c r="DB46" s="14"/>
      <c r="DC46" s="9"/>
      <c r="DD46" s="1"/>
      <c r="DE46" s="1"/>
      <c r="DF46" s="1"/>
      <c r="DG46" s="14"/>
      <c r="DH46" s="9"/>
      <c r="DI46" s="1"/>
      <c r="DJ46" s="1"/>
      <c r="DK46" s="1"/>
      <c r="DL46" s="14"/>
      <c r="DM46" s="9"/>
      <c r="DN46" s="1"/>
      <c r="DO46" s="1"/>
      <c r="DP46" s="1"/>
      <c r="DQ46" s="14"/>
      <c r="DR46" s="9"/>
      <c r="DS46" s="1"/>
      <c r="DT46" s="1"/>
      <c r="DU46" s="1"/>
      <c r="DV46" s="14"/>
    </row>
    <row r="47" spans="1:126" x14ac:dyDescent="0.35">
      <c r="A47" s="29" t="s">
        <v>35</v>
      </c>
      <c r="B47" s="1" t="s">
        <v>67</v>
      </c>
      <c r="C47" s="29"/>
      <c r="D47" s="1"/>
      <c r="E47" s="1"/>
      <c r="F47" s="1"/>
      <c r="G47" s="9"/>
      <c r="H47" s="1"/>
      <c r="I47" s="1"/>
      <c r="J47" s="1"/>
      <c r="K47" s="14"/>
      <c r="L47" s="9"/>
      <c r="M47" s="1"/>
      <c r="N47" s="1"/>
      <c r="O47" s="1"/>
      <c r="P47" s="14"/>
      <c r="Q47" s="9"/>
      <c r="R47" s="1"/>
      <c r="S47" s="1"/>
      <c r="T47" s="1"/>
      <c r="U47" s="14"/>
      <c r="V47" s="9"/>
      <c r="W47" s="1"/>
      <c r="X47" s="1"/>
      <c r="Y47" s="1"/>
      <c r="Z47" s="14"/>
      <c r="AA47" s="9"/>
      <c r="AB47" s="1"/>
      <c r="AC47" s="1"/>
      <c r="AD47" s="1"/>
      <c r="AE47" s="14"/>
      <c r="AF47" s="9"/>
      <c r="AG47" s="1"/>
      <c r="AH47" s="1"/>
      <c r="AI47" s="1"/>
      <c r="AJ47" s="14"/>
      <c r="AK47" s="9"/>
      <c r="AL47" s="1"/>
      <c r="AM47" s="1"/>
      <c r="AN47" s="1"/>
      <c r="AO47" s="14"/>
      <c r="AP47" s="9"/>
      <c r="AQ47" s="1"/>
      <c r="AR47" s="1"/>
      <c r="AS47" s="1"/>
      <c r="AT47" s="14"/>
      <c r="AU47" s="9"/>
      <c r="AV47" s="1"/>
      <c r="AW47" s="1"/>
      <c r="AX47" s="1"/>
      <c r="AY47" s="14"/>
      <c r="AZ47" s="9"/>
      <c r="BA47" s="1"/>
      <c r="BB47" s="1"/>
      <c r="BC47" s="1"/>
      <c r="BD47" s="14"/>
      <c r="BE47" s="9"/>
      <c r="BF47" s="1"/>
      <c r="BG47" s="1"/>
      <c r="BH47" s="1"/>
      <c r="BI47" s="14"/>
      <c r="BJ47" s="9"/>
      <c r="BK47" s="1"/>
      <c r="BL47" s="1"/>
      <c r="BM47" s="1"/>
      <c r="BN47" s="14"/>
      <c r="BO47" s="9"/>
      <c r="BP47" s="1"/>
      <c r="BQ47" s="1"/>
      <c r="BR47" s="1"/>
      <c r="BS47" s="14"/>
      <c r="BT47" s="9"/>
      <c r="BU47" s="1"/>
      <c r="BV47" s="1"/>
      <c r="BW47" s="1"/>
      <c r="BX47" s="14"/>
      <c r="BY47" s="9"/>
      <c r="BZ47" s="1"/>
      <c r="CA47" s="1"/>
      <c r="CB47" s="1"/>
      <c r="CC47" s="14"/>
      <c r="CD47" s="9"/>
      <c r="CE47" s="1"/>
      <c r="CF47" s="1"/>
      <c r="CG47" s="1"/>
      <c r="CH47" s="14"/>
      <c r="CI47" s="9"/>
      <c r="CJ47" s="1"/>
      <c r="CK47" s="1"/>
      <c r="CL47" s="1"/>
      <c r="CM47" s="14"/>
      <c r="CN47" s="9"/>
      <c r="CO47" s="1"/>
      <c r="CP47" s="1"/>
      <c r="CQ47" s="1"/>
      <c r="CR47" s="14"/>
      <c r="CS47" s="9"/>
      <c r="CT47" s="1"/>
      <c r="CU47" s="1"/>
      <c r="CV47" s="1"/>
      <c r="CW47" s="14"/>
      <c r="CX47" s="9"/>
      <c r="CY47" s="1"/>
      <c r="CZ47" s="1"/>
      <c r="DA47" s="1"/>
      <c r="DB47" s="14"/>
      <c r="DC47" s="9"/>
      <c r="DD47" s="1"/>
      <c r="DE47" s="1"/>
      <c r="DF47" s="1"/>
      <c r="DG47" s="14"/>
      <c r="DH47" s="9"/>
      <c r="DI47" s="1"/>
      <c r="DJ47" s="1"/>
      <c r="DK47" s="1"/>
      <c r="DL47" s="14"/>
      <c r="DM47" s="9"/>
      <c r="DN47" s="1"/>
      <c r="DO47" s="1"/>
      <c r="DP47" s="1"/>
      <c r="DQ47" s="14"/>
      <c r="DR47" s="9"/>
      <c r="DS47" s="1"/>
      <c r="DT47" s="1"/>
      <c r="DU47" s="1"/>
      <c r="DV47" s="14"/>
    </row>
    <row r="48" spans="1:126" x14ac:dyDescent="0.35">
      <c r="A48" s="29" t="s">
        <v>35</v>
      </c>
      <c r="B48" s="1" t="s">
        <v>68</v>
      </c>
      <c r="C48" s="29"/>
      <c r="D48" s="1"/>
      <c r="E48" s="1"/>
      <c r="F48" s="1"/>
      <c r="G48" s="9"/>
      <c r="H48" s="1"/>
      <c r="I48" s="1"/>
      <c r="J48" s="11"/>
      <c r="K48" s="38"/>
      <c r="L48" s="9"/>
      <c r="M48" s="1"/>
      <c r="N48" s="1"/>
      <c r="O48" s="11"/>
      <c r="P48" s="38"/>
      <c r="Q48" s="9"/>
      <c r="R48" s="1"/>
      <c r="S48" s="1"/>
      <c r="T48" s="11"/>
      <c r="U48" s="38"/>
      <c r="V48" s="9"/>
      <c r="W48" s="1"/>
      <c r="X48" s="1"/>
      <c r="Y48" s="11"/>
      <c r="Z48" s="38"/>
      <c r="AA48" s="9"/>
      <c r="AB48" s="1"/>
      <c r="AC48" s="1"/>
      <c r="AD48" s="11"/>
      <c r="AE48" s="38"/>
      <c r="AF48" s="9"/>
      <c r="AG48" s="1"/>
      <c r="AH48" s="1"/>
      <c r="AI48" s="11"/>
      <c r="AJ48" s="38"/>
      <c r="AK48" s="9"/>
      <c r="AL48" s="1"/>
      <c r="AM48" s="1"/>
      <c r="AN48" s="11"/>
      <c r="AO48" s="38"/>
      <c r="AP48" s="9"/>
      <c r="AQ48" s="1"/>
      <c r="AR48" s="1"/>
      <c r="AS48" s="11"/>
      <c r="AT48" s="38"/>
      <c r="AU48" s="9"/>
      <c r="AV48" s="1"/>
      <c r="AW48" s="1"/>
      <c r="AX48" s="11"/>
      <c r="AY48" s="38"/>
      <c r="AZ48" s="9"/>
      <c r="BA48" s="1"/>
      <c r="BB48" s="1"/>
      <c r="BC48" s="11"/>
      <c r="BD48" s="38"/>
      <c r="BE48" s="9"/>
      <c r="BF48" s="1"/>
      <c r="BG48" s="1"/>
      <c r="BH48" s="11"/>
      <c r="BI48" s="38"/>
      <c r="BJ48" s="9"/>
      <c r="BK48" s="1"/>
      <c r="BL48" s="1"/>
      <c r="BM48" s="11"/>
      <c r="BN48" s="38"/>
      <c r="BO48" s="9"/>
      <c r="BP48" s="1"/>
      <c r="BQ48" s="1"/>
      <c r="BR48" s="11"/>
      <c r="BS48" s="38"/>
      <c r="BT48" s="9"/>
      <c r="BU48" s="1"/>
      <c r="BV48" s="1"/>
      <c r="BW48" s="11"/>
      <c r="BX48" s="38"/>
      <c r="BY48" s="9"/>
      <c r="BZ48" s="1"/>
      <c r="CA48" s="1"/>
      <c r="CB48" s="11"/>
      <c r="CC48" s="38"/>
      <c r="CD48" s="9"/>
      <c r="CE48" s="1"/>
      <c r="CF48" s="1"/>
      <c r="CG48" s="11"/>
      <c r="CH48" s="38"/>
      <c r="CI48" s="9"/>
      <c r="CJ48" s="1"/>
      <c r="CK48" s="1"/>
      <c r="CL48" s="11"/>
      <c r="CM48" s="38"/>
      <c r="CN48" s="9"/>
      <c r="CO48" s="1"/>
      <c r="CP48" s="1"/>
      <c r="CQ48" s="11"/>
      <c r="CR48" s="38"/>
      <c r="CS48" s="9"/>
      <c r="CT48" s="1"/>
      <c r="CU48" s="1"/>
      <c r="CV48" s="11"/>
      <c r="CW48" s="38"/>
      <c r="CX48" s="9"/>
      <c r="CY48" s="1"/>
      <c r="CZ48" s="1"/>
      <c r="DA48" s="11"/>
      <c r="DB48" s="38"/>
      <c r="DC48" s="9"/>
      <c r="DD48" s="1"/>
      <c r="DE48" s="1"/>
      <c r="DF48" s="11"/>
      <c r="DG48" s="38"/>
      <c r="DH48" s="9"/>
      <c r="DI48" s="1"/>
      <c r="DJ48" s="1"/>
      <c r="DK48" s="11"/>
      <c r="DL48" s="38"/>
      <c r="DM48" s="9"/>
      <c r="DN48" s="1"/>
      <c r="DO48" s="1"/>
      <c r="DP48" s="11"/>
      <c r="DQ48" s="38"/>
      <c r="DR48" s="9"/>
      <c r="DS48" s="1"/>
      <c r="DT48" s="1"/>
      <c r="DU48" s="11"/>
      <c r="DV48" s="38"/>
    </row>
    <row r="49" spans="1:126" x14ac:dyDescent="0.35">
      <c r="A49" s="29" t="s">
        <v>35</v>
      </c>
      <c r="B49" s="1" t="s">
        <v>69</v>
      </c>
      <c r="C49" s="29"/>
      <c r="D49" s="1"/>
      <c r="E49" s="1"/>
      <c r="F49" s="1"/>
      <c r="G49" s="9"/>
      <c r="H49" s="1"/>
      <c r="I49" s="1"/>
      <c r="J49" s="1"/>
      <c r="K49" s="14"/>
      <c r="L49" s="9"/>
      <c r="M49" s="1"/>
      <c r="N49" s="1"/>
      <c r="O49" s="1"/>
      <c r="P49" s="14"/>
      <c r="Q49" s="9"/>
      <c r="R49" s="1"/>
      <c r="S49" s="1"/>
      <c r="T49" s="1"/>
      <c r="U49" s="14"/>
      <c r="V49" s="9"/>
      <c r="W49" s="1"/>
      <c r="X49" s="1"/>
      <c r="Y49" s="1"/>
      <c r="Z49" s="14"/>
      <c r="AA49" s="9"/>
      <c r="AB49" s="1"/>
      <c r="AC49" s="1"/>
      <c r="AD49" s="1"/>
      <c r="AE49" s="14"/>
      <c r="AF49" s="9"/>
      <c r="AG49" s="1"/>
      <c r="AH49" s="1"/>
      <c r="AI49" s="1"/>
      <c r="AJ49" s="14"/>
      <c r="AK49" s="9"/>
      <c r="AL49" s="1"/>
      <c r="AM49" s="1"/>
      <c r="AN49" s="1"/>
      <c r="AO49" s="14"/>
      <c r="AP49" s="9"/>
      <c r="AQ49" s="1"/>
      <c r="AR49" s="1"/>
      <c r="AS49" s="1"/>
      <c r="AT49" s="14"/>
      <c r="AU49" s="9"/>
      <c r="AV49" s="1"/>
      <c r="AW49" s="1"/>
      <c r="AX49" s="1"/>
      <c r="AY49" s="14"/>
      <c r="AZ49" s="9"/>
      <c r="BA49" s="1"/>
      <c r="BB49" s="1"/>
      <c r="BC49" s="1"/>
      <c r="BD49" s="14"/>
      <c r="BE49" s="9"/>
      <c r="BF49" s="1"/>
      <c r="BG49" s="1"/>
      <c r="BH49" s="1"/>
      <c r="BI49" s="14"/>
      <c r="BJ49" s="9"/>
      <c r="BK49" s="1"/>
      <c r="BL49" s="1"/>
      <c r="BM49" s="1"/>
      <c r="BN49" s="14"/>
      <c r="BO49" s="9"/>
      <c r="BP49" s="1"/>
      <c r="BQ49" s="1"/>
      <c r="BR49" s="1"/>
      <c r="BS49" s="14"/>
      <c r="BT49" s="9"/>
      <c r="BU49" s="1"/>
      <c r="BV49" s="1"/>
      <c r="BW49" s="1"/>
      <c r="BX49" s="14"/>
      <c r="BY49" s="9"/>
      <c r="BZ49" s="1"/>
      <c r="CA49" s="1"/>
      <c r="CB49" s="1"/>
      <c r="CC49" s="14"/>
      <c r="CD49" s="9"/>
      <c r="CE49" s="1"/>
      <c r="CF49" s="1"/>
      <c r="CG49" s="1"/>
      <c r="CH49" s="14"/>
      <c r="CI49" s="9"/>
      <c r="CJ49" s="1"/>
      <c r="CK49" s="1"/>
      <c r="CL49" s="1"/>
      <c r="CM49" s="14"/>
      <c r="CN49" s="9"/>
      <c r="CO49" s="1"/>
      <c r="CP49" s="1"/>
      <c r="CQ49" s="1"/>
      <c r="CR49" s="14"/>
      <c r="CS49" s="9"/>
      <c r="CT49" s="1"/>
      <c r="CU49" s="1"/>
      <c r="CV49" s="1"/>
      <c r="CW49" s="14"/>
      <c r="CX49" s="9"/>
      <c r="CY49" s="1"/>
      <c r="CZ49" s="1"/>
      <c r="DA49" s="1"/>
      <c r="DB49" s="14"/>
      <c r="DC49" s="9"/>
      <c r="DD49" s="1"/>
      <c r="DE49" s="1"/>
      <c r="DF49" s="1"/>
      <c r="DG49" s="14"/>
      <c r="DH49" s="9"/>
      <c r="DI49" s="1"/>
      <c r="DJ49" s="1"/>
      <c r="DK49" s="1"/>
      <c r="DL49" s="14"/>
      <c r="DM49" s="9"/>
      <c r="DN49" s="1"/>
      <c r="DO49" s="1"/>
      <c r="DP49" s="1"/>
      <c r="DQ49" s="14"/>
      <c r="DR49" s="9"/>
      <c r="DS49" s="1"/>
      <c r="DT49" s="1"/>
      <c r="DU49" s="1"/>
      <c r="DV49" s="14"/>
    </row>
    <row r="50" spans="1:126" x14ac:dyDescent="0.35">
      <c r="A50" s="29" t="s">
        <v>35</v>
      </c>
      <c r="B50" s="1" t="s">
        <v>70</v>
      </c>
      <c r="C50" s="29"/>
      <c r="D50" s="1"/>
      <c r="E50" s="1"/>
      <c r="F50" s="1"/>
      <c r="G50" s="9"/>
      <c r="H50" s="1"/>
      <c r="I50" s="1"/>
      <c r="J50" s="1"/>
      <c r="K50" s="14"/>
      <c r="L50" s="9"/>
      <c r="M50" s="1"/>
      <c r="N50" s="1"/>
      <c r="O50" s="1"/>
      <c r="P50" s="14"/>
      <c r="Q50" s="9"/>
      <c r="R50" s="1"/>
      <c r="S50" s="1"/>
      <c r="T50" s="1"/>
      <c r="U50" s="14"/>
      <c r="V50" s="9"/>
      <c r="W50" s="1"/>
      <c r="X50" s="1"/>
      <c r="Y50" s="1"/>
      <c r="Z50" s="14"/>
      <c r="AA50" s="9"/>
      <c r="AB50" s="1"/>
      <c r="AC50" s="1"/>
      <c r="AD50" s="1"/>
      <c r="AE50" s="14"/>
      <c r="AF50" s="9"/>
      <c r="AG50" s="1"/>
      <c r="AH50" s="1"/>
      <c r="AI50" s="1"/>
      <c r="AJ50" s="14"/>
      <c r="AK50" s="9"/>
      <c r="AL50" s="1"/>
      <c r="AM50" s="1"/>
      <c r="AN50" s="1"/>
      <c r="AO50" s="14"/>
      <c r="AP50" s="9"/>
      <c r="AQ50" s="1"/>
      <c r="AR50" s="1"/>
      <c r="AS50" s="1"/>
      <c r="AT50" s="14"/>
      <c r="AU50" s="9"/>
      <c r="AV50" s="1"/>
      <c r="AW50" s="1"/>
      <c r="AX50" s="1"/>
      <c r="AY50" s="14"/>
      <c r="AZ50" s="9"/>
      <c r="BA50" s="1"/>
      <c r="BB50" s="1"/>
      <c r="BC50" s="1"/>
      <c r="BD50" s="14"/>
      <c r="BE50" s="9"/>
      <c r="BF50" s="1"/>
      <c r="BG50" s="1"/>
      <c r="BH50" s="1"/>
      <c r="BI50" s="14"/>
      <c r="BJ50" s="9"/>
      <c r="BK50" s="1"/>
      <c r="BL50" s="1"/>
      <c r="BM50" s="1"/>
      <c r="BN50" s="14"/>
      <c r="BO50" s="9"/>
      <c r="BP50" s="1"/>
      <c r="BQ50" s="1"/>
      <c r="BR50" s="1"/>
      <c r="BS50" s="14"/>
      <c r="BT50" s="9"/>
      <c r="BU50" s="1"/>
      <c r="BV50" s="1"/>
      <c r="BW50" s="1"/>
      <c r="BX50" s="14"/>
      <c r="BY50" s="9"/>
      <c r="BZ50" s="1"/>
      <c r="CA50" s="1"/>
      <c r="CB50" s="1"/>
      <c r="CC50" s="14"/>
      <c r="CD50" s="9"/>
      <c r="CE50" s="1"/>
      <c r="CF50" s="1"/>
      <c r="CG50" s="1"/>
      <c r="CH50" s="14"/>
      <c r="CI50" s="9"/>
      <c r="CJ50" s="1"/>
      <c r="CK50" s="1"/>
      <c r="CL50" s="1"/>
      <c r="CM50" s="14"/>
      <c r="CN50" s="9"/>
      <c r="CO50" s="1"/>
      <c r="CP50" s="1"/>
      <c r="CQ50" s="1"/>
      <c r="CR50" s="14"/>
      <c r="CS50" s="9"/>
      <c r="CT50" s="1"/>
      <c r="CU50" s="1"/>
      <c r="CV50" s="1"/>
      <c r="CW50" s="14"/>
      <c r="CX50" s="9"/>
      <c r="CY50" s="1"/>
      <c r="CZ50" s="1"/>
      <c r="DA50" s="1"/>
      <c r="DB50" s="14"/>
      <c r="DC50" s="9"/>
      <c r="DD50" s="1"/>
      <c r="DE50" s="1"/>
      <c r="DF50" s="1"/>
      <c r="DG50" s="14"/>
      <c r="DH50" s="9"/>
      <c r="DI50" s="1"/>
      <c r="DJ50" s="1"/>
      <c r="DK50" s="1"/>
      <c r="DL50" s="14"/>
      <c r="DM50" s="9"/>
      <c r="DN50" s="1"/>
      <c r="DO50" s="1"/>
      <c r="DP50" s="1"/>
      <c r="DQ50" s="14"/>
      <c r="DR50" s="9"/>
      <c r="DS50" s="1"/>
      <c r="DT50" s="1"/>
      <c r="DU50" s="1"/>
      <c r="DV50" s="14"/>
    </row>
    <row r="51" spans="1:126" x14ac:dyDescent="0.35">
      <c r="A51" s="29" t="s">
        <v>35</v>
      </c>
      <c r="B51" s="1" t="s">
        <v>71</v>
      </c>
      <c r="C51" s="29"/>
      <c r="D51" s="1"/>
      <c r="E51" s="1"/>
      <c r="F51" s="1"/>
      <c r="G51" s="9"/>
      <c r="H51" s="1"/>
      <c r="I51" s="1"/>
      <c r="J51" s="1"/>
      <c r="K51" s="14"/>
      <c r="L51" s="9"/>
      <c r="M51" s="1"/>
      <c r="N51" s="1"/>
      <c r="O51" s="1"/>
      <c r="P51" s="14"/>
      <c r="Q51" s="9"/>
      <c r="R51" s="1"/>
      <c r="S51" s="1"/>
      <c r="T51" s="1"/>
      <c r="U51" s="14"/>
      <c r="V51" s="9"/>
      <c r="W51" s="1"/>
      <c r="X51" s="1"/>
      <c r="Y51" s="1"/>
      <c r="Z51" s="14"/>
      <c r="AA51" s="9"/>
      <c r="AB51" s="1"/>
      <c r="AC51" s="1"/>
      <c r="AD51" s="1"/>
      <c r="AE51" s="14"/>
      <c r="AF51" s="9"/>
      <c r="AG51" s="1"/>
      <c r="AH51" s="1"/>
      <c r="AI51" s="1"/>
      <c r="AJ51" s="14"/>
      <c r="AK51" s="9"/>
      <c r="AL51" s="1"/>
      <c r="AM51" s="1"/>
      <c r="AN51" s="1"/>
      <c r="AO51" s="14"/>
      <c r="AP51" s="9"/>
      <c r="AQ51" s="1"/>
      <c r="AR51" s="1"/>
      <c r="AS51" s="1"/>
      <c r="AT51" s="14"/>
      <c r="AU51" s="9"/>
      <c r="AV51" s="1"/>
      <c r="AW51" s="1"/>
      <c r="AX51" s="1"/>
      <c r="AY51" s="14"/>
      <c r="AZ51" s="9"/>
      <c r="BA51" s="1"/>
      <c r="BB51" s="1"/>
      <c r="BC51" s="1"/>
      <c r="BD51" s="14"/>
      <c r="BE51" s="9"/>
      <c r="BF51" s="1"/>
      <c r="BG51" s="1"/>
      <c r="BH51" s="1"/>
      <c r="BI51" s="14"/>
      <c r="BJ51" s="9"/>
      <c r="BK51" s="1"/>
      <c r="BL51" s="1"/>
      <c r="BM51" s="1"/>
      <c r="BN51" s="14"/>
      <c r="BO51" s="9"/>
      <c r="BP51" s="1"/>
      <c r="BQ51" s="1"/>
      <c r="BR51" s="1"/>
      <c r="BS51" s="14"/>
      <c r="BT51" s="9"/>
      <c r="BU51" s="1"/>
      <c r="BV51" s="1"/>
      <c r="BW51" s="1"/>
      <c r="BX51" s="14"/>
      <c r="BY51" s="9"/>
      <c r="BZ51" s="1"/>
      <c r="CA51" s="1"/>
      <c r="CB51" s="1"/>
      <c r="CC51" s="14"/>
      <c r="CD51" s="9"/>
      <c r="CE51" s="1"/>
      <c r="CF51" s="1"/>
      <c r="CG51" s="1"/>
      <c r="CH51" s="14"/>
      <c r="CI51" s="9"/>
      <c r="CJ51" s="1"/>
      <c r="CK51" s="1"/>
      <c r="CL51" s="1"/>
      <c r="CM51" s="14"/>
      <c r="CN51" s="9"/>
      <c r="CO51" s="1"/>
      <c r="CP51" s="1"/>
      <c r="CQ51" s="1"/>
      <c r="CR51" s="14"/>
      <c r="CS51" s="9"/>
      <c r="CT51" s="1"/>
      <c r="CU51" s="1"/>
      <c r="CV51" s="1"/>
      <c r="CW51" s="14"/>
      <c r="CX51" s="9"/>
      <c r="CY51" s="1"/>
      <c r="CZ51" s="1"/>
      <c r="DA51" s="1"/>
      <c r="DB51" s="14"/>
      <c r="DC51" s="9"/>
      <c r="DD51" s="1"/>
      <c r="DE51" s="1"/>
      <c r="DF51" s="1"/>
      <c r="DG51" s="14"/>
      <c r="DH51" s="9"/>
      <c r="DI51" s="1"/>
      <c r="DJ51" s="1"/>
      <c r="DK51" s="1"/>
      <c r="DL51" s="14"/>
      <c r="DM51" s="9"/>
      <c r="DN51" s="1"/>
      <c r="DO51" s="1"/>
      <c r="DP51" s="1"/>
      <c r="DQ51" s="14"/>
      <c r="DR51" s="9"/>
      <c r="DS51" s="1"/>
      <c r="DT51" s="1"/>
      <c r="DU51" s="1"/>
      <c r="DV51" s="14"/>
    </row>
    <row r="52" spans="1:126" x14ac:dyDescent="0.35">
      <c r="A52" s="31" t="s">
        <v>35</v>
      </c>
      <c r="B52" s="16" t="s">
        <v>72</v>
      </c>
      <c r="C52" s="31"/>
      <c r="D52" s="16"/>
      <c r="E52" s="16"/>
      <c r="F52" s="16"/>
      <c r="G52" s="15"/>
      <c r="H52" s="16"/>
      <c r="I52" s="16"/>
      <c r="J52" s="16"/>
      <c r="K52" s="17"/>
      <c r="L52" s="15"/>
      <c r="M52" s="16"/>
      <c r="N52" s="16"/>
      <c r="O52" s="16"/>
      <c r="P52" s="17"/>
      <c r="Q52" s="15"/>
      <c r="R52" s="16"/>
      <c r="S52" s="16"/>
      <c r="T52" s="16"/>
      <c r="U52" s="17"/>
      <c r="V52" s="15"/>
      <c r="W52" s="16"/>
      <c r="X52" s="16"/>
      <c r="Y52" s="16"/>
      <c r="Z52" s="17"/>
      <c r="AA52" s="15"/>
      <c r="AB52" s="16"/>
      <c r="AC52" s="16"/>
      <c r="AD52" s="16"/>
      <c r="AE52" s="17"/>
      <c r="AF52" s="15"/>
      <c r="AG52" s="16"/>
      <c r="AH52" s="16"/>
      <c r="AI52" s="16"/>
      <c r="AJ52" s="17"/>
      <c r="AK52" s="15"/>
      <c r="AL52" s="16"/>
      <c r="AM52" s="16"/>
      <c r="AN52" s="16"/>
      <c r="AO52" s="17"/>
      <c r="AP52" s="15"/>
      <c r="AQ52" s="16"/>
      <c r="AR52" s="16"/>
      <c r="AS52" s="16"/>
      <c r="AT52" s="17"/>
      <c r="AU52" s="15"/>
      <c r="AV52" s="16"/>
      <c r="AW52" s="16"/>
      <c r="AX52" s="16"/>
      <c r="AY52" s="17"/>
      <c r="AZ52" s="15"/>
      <c r="BA52" s="16"/>
      <c r="BB52" s="16"/>
      <c r="BC52" s="16"/>
      <c r="BD52" s="17"/>
      <c r="BE52" s="15"/>
      <c r="BF52" s="16"/>
      <c r="BG52" s="16"/>
      <c r="BH52" s="16"/>
      <c r="BI52" s="17"/>
      <c r="BJ52" s="15"/>
      <c r="BK52" s="16"/>
      <c r="BL52" s="16"/>
      <c r="BM52" s="16"/>
      <c r="BN52" s="17"/>
      <c r="BO52" s="15"/>
      <c r="BP52" s="16"/>
      <c r="BQ52" s="16"/>
      <c r="BR52" s="16"/>
      <c r="BS52" s="17"/>
      <c r="BT52" s="15"/>
      <c r="BU52" s="16"/>
      <c r="BV52" s="16"/>
      <c r="BW52" s="16"/>
      <c r="BX52" s="17"/>
      <c r="BY52" s="15"/>
      <c r="BZ52" s="16"/>
      <c r="CA52" s="16"/>
      <c r="CB52" s="16"/>
      <c r="CC52" s="17"/>
      <c r="CD52" s="15"/>
      <c r="CE52" s="16"/>
      <c r="CF52" s="16"/>
      <c r="CG52" s="16"/>
      <c r="CH52" s="17"/>
      <c r="CI52" s="15"/>
      <c r="CJ52" s="16"/>
      <c r="CK52" s="16"/>
      <c r="CL52" s="16"/>
      <c r="CM52" s="17"/>
      <c r="CN52" s="15"/>
      <c r="CO52" s="16"/>
      <c r="CP52" s="16"/>
      <c r="CQ52" s="16"/>
      <c r="CR52" s="17"/>
      <c r="CS52" s="15"/>
      <c r="CT52" s="16"/>
      <c r="CU52" s="16"/>
      <c r="CV52" s="16"/>
      <c r="CW52" s="17"/>
      <c r="CX52" s="15"/>
      <c r="CY52" s="16"/>
      <c r="CZ52" s="16"/>
      <c r="DA52" s="16"/>
      <c r="DB52" s="17"/>
      <c r="DC52" s="15"/>
      <c r="DD52" s="16"/>
      <c r="DE52" s="16"/>
      <c r="DF52" s="16"/>
      <c r="DG52" s="17"/>
      <c r="DH52" s="15"/>
      <c r="DI52" s="16"/>
      <c r="DJ52" s="16"/>
      <c r="DK52" s="16"/>
      <c r="DL52" s="17"/>
      <c r="DM52" s="15"/>
      <c r="DN52" s="16"/>
      <c r="DO52" s="16"/>
      <c r="DP52" s="16"/>
      <c r="DQ52" s="17"/>
      <c r="DR52" s="15"/>
      <c r="DS52" s="16"/>
      <c r="DT52" s="16"/>
      <c r="DU52" s="16"/>
      <c r="DV52" s="17"/>
    </row>
  </sheetData>
  <mergeCells count="1">
    <mergeCell ref="C1:F1"/>
  </mergeCells>
  <conditionalFormatting sqref="A1:G1 I1:K1 DW1:XFD1">
    <cfRule type="containsText" dxfId="24" priority="24" operator="containsText" text="Rinse">
      <formula>NOT(ISERROR(SEARCH("Rinse",A1)))</formula>
    </cfRule>
  </conditionalFormatting>
  <conditionalFormatting sqref="L1 N1:P1">
    <cfRule type="containsText" dxfId="23" priority="23" operator="containsText" text="Rinse">
      <formula>NOT(ISERROR(SEARCH("Rinse",L1)))</formula>
    </cfRule>
  </conditionalFormatting>
  <conditionalFormatting sqref="Q1 S1:U1">
    <cfRule type="containsText" dxfId="22" priority="22" operator="containsText" text="Rinse">
      <formula>NOT(ISERROR(SEARCH("Rinse",Q1)))</formula>
    </cfRule>
  </conditionalFormatting>
  <conditionalFormatting sqref="V1 X1:Z1">
    <cfRule type="containsText" dxfId="21" priority="21" operator="containsText" text="Rinse">
      <formula>NOT(ISERROR(SEARCH("Rinse",V1)))</formula>
    </cfRule>
  </conditionalFormatting>
  <conditionalFormatting sqref="AA1 AC1:AE1">
    <cfRule type="containsText" dxfId="20" priority="20" operator="containsText" text="Rinse">
      <formula>NOT(ISERROR(SEARCH("Rinse",AA1)))</formula>
    </cfRule>
  </conditionalFormatting>
  <conditionalFormatting sqref="AF1 AH1:AJ1">
    <cfRule type="containsText" dxfId="19" priority="19" operator="containsText" text="Rinse">
      <formula>NOT(ISERROR(SEARCH("Rinse",AF1)))</formula>
    </cfRule>
  </conditionalFormatting>
  <conditionalFormatting sqref="AK1 AM1:AO1">
    <cfRule type="containsText" dxfId="18" priority="18" operator="containsText" text="Rinse">
      <formula>NOT(ISERROR(SEARCH("Rinse",AK1)))</formula>
    </cfRule>
  </conditionalFormatting>
  <conditionalFormatting sqref="AP1 AR1:AT1">
    <cfRule type="containsText" dxfId="17" priority="17" operator="containsText" text="Rinse">
      <formula>NOT(ISERROR(SEARCH("Rinse",AP1)))</formula>
    </cfRule>
  </conditionalFormatting>
  <conditionalFormatting sqref="AU1 AW1:AY1">
    <cfRule type="containsText" dxfId="16" priority="16" operator="containsText" text="Rinse">
      <formula>NOT(ISERROR(SEARCH("Rinse",AU1)))</formula>
    </cfRule>
  </conditionalFormatting>
  <conditionalFormatting sqref="AZ1 BB1:BD1">
    <cfRule type="containsText" dxfId="15" priority="15" operator="containsText" text="Rinse">
      <formula>NOT(ISERROR(SEARCH("Rinse",AZ1)))</formula>
    </cfRule>
  </conditionalFormatting>
  <conditionalFormatting sqref="BE1 BG1:BI1">
    <cfRule type="containsText" dxfId="14" priority="14" operator="containsText" text="Rinse">
      <formula>NOT(ISERROR(SEARCH("Rinse",BE1)))</formula>
    </cfRule>
  </conditionalFormatting>
  <conditionalFormatting sqref="BJ1 BL1:BN1">
    <cfRule type="containsText" dxfId="13" priority="13" operator="containsText" text="Rinse">
      <formula>NOT(ISERROR(SEARCH("Rinse",BJ1)))</formula>
    </cfRule>
  </conditionalFormatting>
  <conditionalFormatting sqref="BO1 BQ1:BS1">
    <cfRule type="containsText" dxfId="12" priority="12" operator="containsText" text="Rinse">
      <formula>NOT(ISERROR(SEARCH("Rinse",BO1)))</formula>
    </cfRule>
  </conditionalFormatting>
  <conditionalFormatting sqref="BT1 BV1:BX1">
    <cfRule type="containsText" dxfId="11" priority="11" operator="containsText" text="Rinse">
      <formula>NOT(ISERROR(SEARCH("Rinse",BT1)))</formula>
    </cfRule>
  </conditionalFormatting>
  <conditionalFormatting sqref="BY1 CA1:CC1">
    <cfRule type="containsText" dxfId="10" priority="10" operator="containsText" text="Rinse">
      <formula>NOT(ISERROR(SEARCH("Rinse",BY1)))</formula>
    </cfRule>
  </conditionalFormatting>
  <conditionalFormatting sqref="CD1 CF1:CH1">
    <cfRule type="containsText" dxfId="9" priority="9" operator="containsText" text="Rinse">
      <formula>NOT(ISERROR(SEARCH("Rinse",CD1)))</formula>
    </cfRule>
  </conditionalFormatting>
  <conditionalFormatting sqref="CI1 CK1:CM1">
    <cfRule type="containsText" dxfId="8" priority="8" operator="containsText" text="Rinse">
      <formula>NOT(ISERROR(SEARCH("Rinse",CI1)))</formula>
    </cfRule>
  </conditionalFormatting>
  <conditionalFormatting sqref="CN1 CP1:CR1">
    <cfRule type="containsText" dxfId="7" priority="7" operator="containsText" text="Rinse">
      <formula>NOT(ISERROR(SEARCH("Rinse",CN1)))</formula>
    </cfRule>
  </conditionalFormatting>
  <conditionalFormatting sqref="CS1 CU1:CW1">
    <cfRule type="containsText" dxfId="6" priority="6" operator="containsText" text="Rinse">
      <formula>NOT(ISERROR(SEARCH("Rinse",CS1)))</formula>
    </cfRule>
  </conditionalFormatting>
  <conditionalFormatting sqref="CX1 CZ1:DB1">
    <cfRule type="containsText" dxfId="5" priority="5" operator="containsText" text="Rinse">
      <formula>NOT(ISERROR(SEARCH("Rinse",CX1)))</formula>
    </cfRule>
  </conditionalFormatting>
  <conditionalFormatting sqref="DC1 DE1:DG1">
    <cfRule type="containsText" dxfId="4" priority="4" operator="containsText" text="Rinse">
      <formula>NOT(ISERROR(SEARCH("Rinse",DC1)))</formula>
    </cfRule>
  </conditionalFormatting>
  <conditionalFormatting sqref="DH1 DJ1:DL1">
    <cfRule type="containsText" dxfId="3" priority="3" operator="containsText" text="Rinse">
      <formula>NOT(ISERROR(SEARCH("Rinse",DH1)))</formula>
    </cfRule>
  </conditionalFormatting>
  <conditionalFormatting sqref="DM1 DO1:DQ1">
    <cfRule type="containsText" dxfId="1" priority="2" operator="containsText" text="Rinse">
      <formula>NOT(ISERROR(SEARCH("Rinse",DM1)))</formula>
    </cfRule>
  </conditionalFormatting>
  <conditionalFormatting sqref="DR1 DT1:DV1">
    <cfRule type="containsText" dxfId="0" priority="1" operator="containsText" text="Rinse">
      <formula>NOT(ISERROR(SEARCH("Rinse",DR1)))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4.5" x14ac:dyDescent="0.35"/>
  <cols>
    <col min="1" max="1" width="12.54296875" bestFit="1" customWidth="1"/>
    <col min="2" max="2" width="12.54296875" customWidth="1"/>
    <col min="7" max="60" width="7.08984375" customWidth="1"/>
  </cols>
  <sheetData>
    <row r="1" spans="1:60" x14ac:dyDescent="0.35">
      <c r="A1" s="18"/>
      <c r="B1" s="28"/>
      <c r="C1" s="35" t="s">
        <v>30</v>
      </c>
      <c r="D1" s="35"/>
      <c r="E1" s="35"/>
      <c r="F1" s="37"/>
      <c r="G1" s="35">
        <v>1</v>
      </c>
      <c r="H1" s="35"/>
      <c r="I1" s="35"/>
      <c r="J1" s="35"/>
      <c r="K1" s="35"/>
      <c r="L1" s="35"/>
      <c r="M1" s="36">
        <v>2</v>
      </c>
      <c r="N1" s="35"/>
      <c r="O1" s="35"/>
      <c r="P1" s="35"/>
      <c r="Q1" s="35"/>
      <c r="R1" s="37"/>
      <c r="S1" s="35">
        <v>3</v>
      </c>
      <c r="T1" s="35"/>
      <c r="U1" s="35"/>
      <c r="V1" s="35"/>
      <c r="W1" s="35"/>
      <c r="X1" s="35"/>
      <c r="Y1" s="36">
        <v>4</v>
      </c>
      <c r="Z1" s="35"/>
      <c r="AA1" s="35"/>
      <c r="AB1" s="35"/>
      <c r="AC1" s="35"/>
      <c r="AD1" s="35"/>
      <c r="AE1" s="35">
        <v>5</v>
      </c>
      <c r="AF1" s="35"/>
      <c r="AG1" s="35"/>
      <c r="AH1" s="35"/>
      <c r="AI1" s="35"/>
      <c r="AJ1" s="35"/>
      <c r="AK1" s="36">
        <v>6</v>
      </c>
      <c r="AL1" s="35"/>
      <c r="AM1" s="35"/>
      <c r="AN1" s="35"/>
      <c r="AO1" s="35"/>
      <c r="AP1" s="37"/>
      <c r="AQ1" s="35">
        <v>7</v>
      </c>
      <c r="AR1" s="35"/>
      <c r="AS1" s="35"/>
      <c r="AT1" s="35"/>
      <c r="AU1" s="35"/>
      <c r="AV1" s="35"/>
      <c r="AW1" s="35">
        <v>8</v>
      </c>
      <c r="AX1" s="35"/>
      <c r="AY1" s="35"/>
      <c r="AZ1" s="35"/>
      <c r="BA1" s="35"/>
      <c r="BB1" s="35"/>
      <c r="BC1" s="35">
        <v>9</v>
      </c>
      <c r="BD1" s="35"/>
      <c r="BE1" s="35"/>
      <c r="BF1" s="35"/>
      <c r="BG1" s="35"/>
      <c r="BH1" s="35"/>
    </row>
    <row r="2" spans="1:60" x14ac:dyDescent="0.35">
      <c r="A2" s="18" t="s">
        <v>35</v>
      </c>
      <c r="B2" s="32" t="s">
        <v>73</v>
      </c>
      <c r="C2" s="18" t="s">
        <v>5</v>
      </c>
      <c r="D2" s="28" t="s">
        <v>7</v>
      </c>
      <c r="E2" s="18" t="s">
        <v>8</v>
      </c>
      <c r="F2" s="27" t="s">
        <v>9</v>
      </c>
      <c r="G2" s="18" t="s">
        <v>23</v>
      </c>
      <c r="H2" s="18" t="s">
        <v>24</v>
      </c>
      <c r="I2" s="18">
        <f>G1</f>
        <v>1</v>
      </c>
      <c r="J2" s="18" t="s">
        <v>25</v>
      </c>
      <c r="K2" s="18" t="s">
        <v>26</v>
      </c>
      <c r="L2" s="20" t="s">
        <v>27</v>
      </c>
      <c r="M2" s="28" t="s">
        <v>23</v>
      </c>
      <c r="N2" s="18" t="s">
        <v>24</v>
      </c>
      <c r="O2" s="18">
        <f>M1</f>
        <v>2</v>
      </c>
      <c r="P2" s="18" t="s">
        <v>25</v>
      </c>
      <c r="Q2" s="18" t="s">
        <v>26</v>
      </c>
      <c r="R2" s="33" t="s">
        <v>27</v>
      </c>
      <c r="S2" s="18" t="s">
        <v>23</v>
      </c>
      <c r="T2" s="18" t="s">
        <v>24</v>
      </c>
      <c r="U2" s="18">
        <f>S1</f>
        <v>3</v>
      </c>
      <c r="V2" s="18" t="s">
        <v>25</v>
      </c>
      <c r="W2" s="18" t="s">
        <v>26</v>
      </c>
      <c r="X2" s="20" t="s">
        <v>27</v>
      </c>
      <c r="Y2" s="28" t="s">
        <v>23</v>
      </c>
      <c r="Z2" s="18" t="s">
        <v>24</v>
      </c>
      <c r="AA2" s="18">
        <f>Y1</f>
        <v>4</v>
      </c>
      <c r="AB2" s="18" t="s">
        <v>25</v>
      </c>
      <c r="AC2" s="18" t="s">
        <v>26</v>
      </c>
      <c r="AD2" s="20" t="s">
        <v>27</v>
      </c>
      <c r="AE2" s="18" t="s">
        <v>23</v>
      </c>
      <c r="AF2" s="18" t="s">
        <v>24</v>
      </c>
      <c r="AG2" s="18">
        <f>AE1</f>
        <v>5</v>
      </c>
      <c r="AH2" s="18" t="s">
        <v>25</v>
      </c>
      <c r="AI2" s="18" t="s">
        <v>26</v>
      </c>
      <c r="AJ2" s="20" t="s">
        <v>27</v>
      </c>
      <c r="AK2" s="28" t="s">
        <v>23</v>
      </c>
      <c r="AL2" s="18" t="s">
        <v>24</v>
      </c>
      <c r="AM2" s="18">
        <f>AK1</f>
        <v>6</v>
      </c>
      <c r="AN2" s="18" t="s">
        <v>25</v>
      </c>
      <c r="AO2" s="18" t="s">
        <v>26</v>
      </c>
      <c r="AP2" s="33" t="s">
        <v>27</v>
      </c>
      <c r="AQ2" s="18" t="s">
        <v>23</v>
      </c>
      <c r="AR2" s="18" t="s">
        <v>24</v>
      </c>
      <c r="AS2" s="18">
        <f>AQ1</f>
        <v>7</v>
      </c>
      <c r="AT2" s="18" t="s">
        <v>25</v>
      </c>
      <c r="AU2" s="18" t="s">
        <v>26</v>
      </c>
      <c r="AV2" s="20" t="s">
        <v>27</v>
      </c>
      <c r="AW2" s="18" t="s">
        <v>23</v>
      </c>
      <c r="AX2" s="18" t="s">
        <v>24</v>
      </c>
      <c r="AY2" s="18">
        <f>AW1</f>
        <v>8</v>
      </c>
      <c r="AZ2" s="18" t="s">
        <v>25</v>
      </c>
      <c r="BA2" s="18" t="s">
        <v>26</v>
      </c>
      <c r="BB2" s="20" t="s">
        <v>27</v>
      </c>
      <c r="BC2" s="18" t="s">
        <v>23</v>
      </c>
      <c r="BD2" s="18" t="s">
        <v>24</v>
      </c>
      <c r="BE2" s="18">
        <f>BC1</f>
        <v>9</v>
      </c>
      <c r="BF2" s="18" t="s">
        <v>25</v>
      </c>
      <c r="BG2" s="18" t="s">
        <v>26</v>
      </c>
      <c r="BH2" s="20" t="s">
        <v>27</v>
      </c>
    </row>
    <row r="3" spans="1:60" x14ac:dyDescent="0.35">
      <c r="A3" s="29" t="s">
        <v>74</v>
      </c>
      <c r="B3" t="s">
        <v>4</v>
      </c>
      <c r="C3" s="29" t="s">
        <v>11</v>
      </c>
      <c r="D3">
        <v>1</v>
      </c>
      <c r="E3">
        <v>1</v>
      </c>
      <c r="F3">
        <v>18.02</v>
      </c>
      <c r="G3" s="9">
        <v>85</v>
      </c>
      <c r="H3" s="1">
        <f>G3*$E3</f>
        <v>85</v>
      </c>
      <c r="I3" s="10">
        <f>H3+(1-$D4)*H4</f>
        <v>85.373320000000007</v>
      </c>
      <c r="J3" s="11">
        <f>I3/SUM(I$3:I$27)</f>
        <v>0.74743324403354872</v>
      </c>
      <c r="K3" s="10">
        <f>I3/SUM(G$3:G$22)*1000</f>
        <v>954.95883668903798</v>
      </c>
      <c r="L3" s="12">
        <f>I3/$F3/SUM(G$3:G$22)*1000</f>
        <v>52.994386053775699</v>
      </c>
      <c r="M3">
        <v>85</v>
      </c>
      <c r="N3">
        <f>M3*$E3</f>
        <v>85</v>
      </c>
      <c r="O3" s="10">
        <f>N3+(1-$D4)*N4</f>
        <v>85</v>
      </c>
      <c r="P3" s="11">
        <f>O3/SUM(O$3:O$27)</f>
        <v>1</v>
      </c>
      <c r="Q3" s="5">
        <f>O3/SUM(M$3:M$22)*1000</f>
        <v>1000</v>
      </c>
      <c r="R3" s="6">
        <f>O3/$F3/SUM(M$3:M$22)*1000</f>
        <v>55.493895671476139</v>
      </c>
      <c r="S3" s="9">
        <v>85</v>
      </c>
      <c r="T3" s="1">
        <f>S3*$E3</f>
        <v>85</v>
      </c>
      <c r="U3" s="10">
        <f>T3+(1-$D4)*T4</f>
        <v>85</v>
      </c>
      <c r="V3" s="11">
        <f>U3/SUM(U$3:U$27)</f>
        <v>1</v>
      </c>
      <c r="W3" s="10">
        <f>U3/SUM(S$3:S$22)*1000</f>
        <v>1000</v>
      </c>
      <c r="X3" s="12">
        <f>U3/$F3/SUM(S$3:S$22)*1000</f>
        <v>55.493895671476139</v>
      </c>
      <c r="Y3">
        <v>85</v>
      </c>
      <c r="Z3">
        <f>Y3*$E3</f>
        <v>85</v>
      </c>
      <c r="AA3" s="5">
        <f>Z3*$D3</f>
        <v>85</v>
      </c>
      <c r="AB3" s="2">
        <f>AA3/SUM(AA$3:AA$22)</f>
        <v>1</v>
      </c>
      <c r="AC3" s="5">
        <f>AA3/SUM(Y$3:Y$22)*1000</f>
        <v>1000</v>
      </c>
      <c r="AD3" s="6">
        <f>AA3/$F3/SUM(Y$3:Y$22)*1000</f>
        <v>55.493895671476139</v>
      </c>
      <c r="AE3" s="9">
        <v>85</v>
      </c>
      <c r="AF3" s="1">
        <f>AE3*$E3</f>
        <v>85</v>
      </c>
      <c r="AG3" s="10">
        <f>AF3+(1-$D4)*AF4</f>
        <v>85.373320000000007</v>
      </c>
      <c r="AH3" s="11">
        <f>AG3/SUM(AG$3:AG$22)</f>
        <v>0.74743324403354872</v>
      </c>
      <c r="AI3" s="10">
        <f>AG3/SUM(AE$3:AE$22)*1000</f>
        <v>954.95883668903798</v>
      </c>
      <c r="AJ3" s="12">
        <f>AG3/$F3/SUM(AE$3:AE$22)*1000</f>
        <v>52.994386053775699</v>
      </c>
      <c r="AK3">
        <v>85</v>
      </c>
      <c r="AL3">
        <f>AK3*$E3</f>
        <v>85</v>
      </c>
      <c r="AM3" s="5">
        <f>AL3*$D3</f>
        <v>85</v>
      </c>
      <c r="AN3" s="2">
        <f>AM3/SUM(AM$3:AM$22)</f>
        <v>1</v>
      </c>
      <c r="AO3" s="5">
        <f>AM3/SUM(AK$3:AK$22)*1000</f>
        <v>1000</v>
      </c>
      <c r="AP3" s="6">
        <f>AM3/$F3/SUM(AK$3:AK$22)*1000</f>
        <v>55.493895671476139</v>
      </c>
      <c r="AQ3" s="9">
        <v>85</v>
      </c>
      <c r="AR3" s="1">
        <f>AQ3*$E3</f>
        <v>85</v>
      </c>
      <c r="AS3" s="10">
        <f>AR3*$D3</f>
        <v>85</v>
      </c>
      <c r="AT3" s="11">
        <f>AS3/SUM(AS$3:AS$22)</f>
        <v>1</v>
      </c>
      <c r="AU3" s="10">
        <f>AS3/SUM(AQ$3:AQ$22)*1000</f>
        <v>1000</v>
      </c>
      <c r="AV3" s="12">
        <f>AS3/$F3/SUM(AQ$3:AQ$22)*1000</f>
        <v>55.493895671476139</v>
      </c>
      <c r="AW3">
        <v>85</v>
      </c>
      <c r="AX3">
        <f>AW3*$E3</f>
        <v>85</v>
      </c>
      <c r="AY3" s="5">
        <f>AX3*$D3</f>
        <v>85</v>
      </c>
      <c r="AZ3" s="2">
        <f>AY3/SUM(AY$3:AY$22)</f>
        <v>1</v>
      </c>
      <c r="BA3" s="5">
        <f>AY3/SUM(AW$3:AW$22)*1000</f>
        <v>1000</v>
      </c>
      <c r="BB3" s="6">
        <f>AY3/$F3/SUM(AW$3:AW$22)*1000</f>
        <v>55.493895671476139</v>
      </c>
      <c r="BC3" s="9">
        <v>0</v>
      </c>
      <c r="BD3" s="1">
        <v>0</v>
      </c>
      <c r="BE3" s="10">
        <f>BD3*$D3</f>
        <v>0</v>
      </c>
      <c r="BF3" s="11"/>
      <c r="BG3" s="10"/>
      <c r="BH3" s="12"/>
    </row>
    <row r="4" spans="1:60" x14ac:dyDescent="0.35">
      <c r="A4" s="29" t="s">
        <v>74</v>
      </c>
      <c r="B4" t="s">
        <v>49</v>
      </c>
      <c r="C4" s="29" t="s">
        <v>6</v>
      </c>
      <c r="D4">
        <v>0.94</v>
      </c>
      <c r="E4">
        <v>1.83</v>
      </c>
      <c r="F4">
        <v>98.08</v>
      </c>
      <c r="G4" s="9">
        <v>3.4</v>
      </c>
      <c r="H4" s="1">
        <f>G4*$E4</f>
        <v>6.2220000000000004</v>
      </c>
      <c r="I4" s="10">
        <f>H4*$D4</f>
        <v>5.8486799999999999</v>
      </c>
      <c r="J4" s="11">
        <f t="shared" ref="J4:J27" si="0">I4/SUM(I$3:I$27)</f>
        <v>5.120449650680254E-2</v>
      </c>
      <c r="K4" s="10">
        <f t="shared" ref="K4:K6" si="1">I4/SUM($G$3:$G$6)*1000</f>
        <v>65.421476510067109</v>
      </c>
      <c r="L4" s="12">
        <f t="shared" ref="L4:L6" si="2">I4/$F4/SUM(G$3:G$22)*1000</f>
        <v>0.66702157942564344</v>
      </c>
      <c r="O4" s="10">
        <f>N4*$D4</f>
        <v>0</v>
      </c>
      <c r="P4" s="11">
        <f t="shared" ref="P4:P27" si="3">O4/SUM(O$3:O$27)</f>
        <v>0</v>
      </c>
      <c r="Q4" s="5">
        <f t="shared" ref="Q4:Q22" si="4">O4/SUM(M$3:M$22)*1000</f>
        <v>0</v>
      </c>
      <c r="R4" s="6"/>
      <c r="S4" s="9"/>
      <c r="T4" s="1"/>
      <c r="U4" s="10">
        <f>T4*$D4</f>
        <v>0</v>
      </c>
      <c r="V4" s="11">
        <f t="shared" ref="V4:V27" si="5">U4/SUM(U$3:U$27)</f>
        <v>0</v>
      </c>
      <c r="W4" s="10">
        <f t="shared" ref="W4:W22" si="6">U4/SUM(S$3:S$22)*1000</f>
        <v>0</v>
      </c>
      <c r="X4" s="12"/>
      <c r="AA4" s="5">
        <f t="shared" ref="AA4:AA22" si="7">Z4*$D4</f>
        <v>0</v>
      </c>
      <c r="AB4" s="2">
        <f t="shared" ref="AB4:AB22" si="8">AA4/SUM(AA$3:AA$22)</f>
        <v>0</v>
      </c>
      <c r="AC4" s="5">
        <f t="shared" ref="AC4:AC22" si="9">AA4/SUM(Y$3:Y$22)*1000</f>
        <v>0</v>
      </c>
      <c r="AD4" s="6"/>
      <c r="AE4" s="9">
        <v>3.4</v>
      </c>
      <c r="AF4" s="1">
        <f>AE4*$E4</f>
        <v>6.2220000000000004</v>
      </c>
      <c r="AG4" s="10">
        <f>AF4*$D4</f>
        <v>5.8486799999999999</v>
      </c>
      <c r="AH4" s="11">
        <f t="shared" ref="AH4:AH22" si="10">AG4/SUM(AG$3:AG$22)</f>
        <v>5.120449650680254E-2</v>
      </c>
      <c r="AI4" s="10">
        <f t="shared" ref="AI4:AI6" si="11">AG4/SUM($G$3:$G$6)*1000</f>
        <v>65.421476510067109</v>
      </c>
      <c r="AJ4" s="12">
        <f t="shared" ref="AJ4:AJ6" si="12">AG4/$F4/SUM(AE$3:AE$22)*1000</f>
        <v>0.66702157942564344</v>
      </c>
      <c r="AM4" s="5">
        <f t="shared" ref="AM4:AM22" si="13">AL4*$D4</f>
        <v>0</v>
      </c>
      <c r="AN4" s="2">
        <f t="shared" ref="AN4:AN22" si="14">AM4/SUM(AM$3:AM$22)</f>
        <v>0</v>
      </c>
      <c r="AO4" s="5">
        <f t="shared" ref="AO4:AO22" si="15">AM4/SUM(AK$3:AK$22)*1000</f>
        <v>0</v>
      </c>
      <c r="AP4" s="6"/>
      <c r="AQ4" s="9"/>
      <c r="AR4" s="1"/>
      <c r="AS4" s="10">
        <f t="shared" ref="AS4:AS22" si="16">AR4*$D4</f>
        <v>0</v>
      </c>
      <c r="AT4" s="11">
        <f t="shared" ref="AT4:AT22" si="17">AS4/SUM(AS$3:AS$22)</f>
        <v>0</v>
      </c>
      <c r="AU4" s="10">
        <f t="shared" ref="AU4:AU22" si="18">AS4/SUM(AQ$3:AQ$22)*1000</f>
        <v>0</v>
      </c>
      <c r="AV4" s="12"/>
      <c r="AY4" s="5">
        <f t="shared" ref="AY4:AY22" si="19">AX4*$D4</f>
        <v>0</v>
      </c>
      <c r="AZ4" s="2">
        <f t="shared" ref="AZ4:AZ22" si="20">AY4/SUM(AY$3:AY$22)</f>
        <v>0</v>
      </c>
      <c r="BA4" s="5">
        <f t="shared" ref="BA4:BA22" si="21">AY4/SUM(AW$3:AW$22)*1000</f>
        <v>0</v>
      </c>
      <c r="BB4" s="6"/>
      <c r="BC4" s="9"/>
      <c r="BD4" s="1"/>
      <c r="BE4" s="10">
        <f t="shared" ref="BE4:BE22" si="22">BD4*$D4</f>
        <v>0</v>
      </c>
      <c r="BF4" s="11"/>
      <c r="BG4" s="10"/>
      <c r="BH4" s="12"/>
    </row>
    <row r="5" spans="1:60" x14ac:dyDescent="0.35">
      <c r="A5" s="29" t="s">
        <v>74</v>
      </c>
      <c r="B5" t="s">
        <v>50</v>
      </c>
      <c r="C5" s="29" t="s">
        <v>19</v>
      </c>
      <c r="D5">
        <v>1</v>
      </c>
      <c r="E5">
        <v>1</v>
      </c>
      <c r="F5">
        <v>159.6086</v>
      </c>
      <c r="G5" s="9"/>
      <c r="H5" s="1">
        <v>22</v>
      </c>
      <c r="I5" s="1">
        <f>H5*$D5</f>
        <v>22</v>
      </c>
      <c r="J5" s="11">
        <f t="shared" si="0"/>
        <v>0.19260737861357705</v>
      </c>
      <c r="K5" s="10">
        <f t="shared" si="1"/>
        <v>246.08501118568233</v>
      </c>
      <c r="L5" s="12">
        <f t="shared" si="2"/>
        <v>1.5418029553901378</v>
      </c>
      <c r="O5" s="10">
        <f>N5*$D5</f>
        <v>0</v>
      </c>
      <c r="P5" s="11">
        <f t="shared" si="3"/>
        <v>0</v>
      </c>
      <c r="Q5" s="5">
        <f t="shared" si="4"/>
        <v>0</v>
      </c>
      <c r="R5" s="6"/>
      <c r="S5" s="9"/>
      <c r="T5" s="1"/>
      <c r="U5" s="1">
        <f>T5*$D5</f>
        <v>0</v>
      </c>
      <c r="V5" s="11">
        <f t="shared" si="5"/>
        <v>0</v>
      </c>
      <c r="W5" s="10">
        <f t="shared" si="6"/>
        <v>0</v>
      </c>
      <c r="X5" s="12"/>
      <c r="AA5" s="5">
        <f t="shared" si="7"/>
        <v>0</v>
      </c>
      <c r="AB5" s="2">
        <f t="shared" si="8"/>
        <v>0</v>
      </c>
      <c r="AC5" s="5">
        <f t="shared" si="9"/>
        <v>0</v>
      </c>
      <c r="AD5" s="6"/>
      <c r="AE5" s="9"/>
      <c r="AF5" s="1">
        <v>22</v>
      </c>
      <c r="AG5" s="1">
        <f>AF5*$D5</f>
        <v>22</v>
      </c>
      <c r="AH5" s="11">
        <f t="shared" si="10"/>
        <v>0.19260737861357705</v>
      </c>
      <c r="AI5" s="10">
        <f t="shared" si="11"/>
        <v>246.08501118568233</v>
      </c>
      <c r="AJ5" s="12">
        <f t="shared" si="12"/>
        <v>1.5418029553901378</v>
      </c>
      <c r="AM5" s="5">
        <f t="shared" si="13"/>
        <v>0</v>
      </c>
      <c r="AN5" s="2">
        <f t="shared" si="14"/>
        <v>0</v>
      </c>
      <c r="AO5" s="5">
        <f t="shared" si="15"/>
        <v>0</v>
      </c>
      <c r="AP5" s="6"/>
      <c r="AQ5" s="9"/>
      <c r="AR5" s="1"/>
      <c r="AS5" s="10">
        <f t="shared" si="16"/>
        <v>0</v>
      </c>
      <c r="AT5" s="11">
        <f t="shared" si="17"/>
        <v>0</v>
      </c>
      <c r="AU5" s="10">
        <f t="shared" si="18"/>
        <v>0</v>
      </c>
      <c r="AV5" s="12"/>
      <c r="AY5" s="5">
        <f t="shared" si="19"/>
        <v>0</v>
      </c>
      <c r="AZ5" s="2">
        <f t="shared" si="20"/>
        <v>0</v>
      </c>
      <c r="BA5" s="5">
        <f t="shared" si="21"/>
        <v>0</v>
      </c>
      <c r="BB5" s="6"/>
      <c r="BC5" s="9"/>
      <c r="BD5" s="1"/>
      <c r="BE5" s="10">
        <f t="shared" si="22"/>
        <v>0</v>
      </c>
      <c r="BF5" s="11"/>
      <c r="BG5" s="10"/>
      <c r="BH5" s="12"/>
    </row>
    <row r="6" spans="1:60" x14ac:dyDescent="0.35">
      <c r="A6" s="29" t="s">
        <v>74</v>
      </c>
      <c r="B6" t="s">
        <v>51</v>
      </c>
      <c r="C6" s="29" t="s">
        <v>22</v>
      </c>
      <c r="D6">
        <v>1</v>
      </c>
      <c r="E6">
        <v>1</v>
      </c>
      <c r="G6" s="9">
        <v>1</v>
      </c>
      <c r="H6" s="1">
        <f>G6*$E6</f>
        <v>1</v>
      </c>
      <c r="I6" s="10">
        <f>H6*$D6</f>
        <v>1</v>
      </c>
      <c r="J6" s="11">
        <f t="shared" si="0"/>
        <v>8.7548808460716845E-3</v>
      </c>
      <c r="K6" s="10">
        <f t="shared" si="1"/>
        <v>11.185682326621922</v>
      </c>
      <c r="L6" s="12" t="e">
        <f t="shared" si="2"/>
        <v>#DIV/0!</v>
      </c>
      <c r="O6" s="10">
        <f>N6*$D6</f>
        <v>0</v>
      </c>
      <c r="P6" s="11">
        <f t="shared" si="3"/>
        <v>0</v>
      </c>
      <c r="Q6" s="5">
        <f t="shared" si="4"/>
        <v>0</v>
      </c>
      <c r="R6" s="3"/>
      <c r="S6" s="9"/>
      <c r="T6" s="1"/>
      <c r="U6" s="10">
        <f>T6*$D6</f>
        <v>0</v>
      </c>
      <c r="V6" s="11">
        <f t="shared" si="5"/>
        <v>0</v>
      </c>
      <c r="W6" s="10">
        <f t="shared" si="6"/>
        <v>0</v>
      </c>
      <c r="X6" s="13"/>
      <c r="AA6" s="5">
        <f t="shared" si="7"/>
        <v>0</v>
      </c>
      <c r="AB6" s="2">
        <f t="shared" si="8"/>
        <v>0</v>
      </c>
      <c r="AC6" s="5">
        <f t="shared" si="9"/>
        <v>0</v>
      </c>
      <c r="AD6" s="3"/>
      <c r="AE6" s="9">
        <v>1</v>
      </c>
      <c r="AF6" s="1">
        <f>AE6*$E6</f>
        <v>1</v>
      </c>
      <c r="AG6" s="10">
        <f>AF6*$D6</f>
        <v>1</v>
      </c>
      <c r="AH6" s="11">
        <f t="shared" si="10"/>
        <v>8.7548808460716845E-3</v>
      </c>
      <c r="AI6" s="10">
        <f t="shared" si="11"/>
        <v>11.185682326621922</v>
      </c>
      <c r="AJ6" s="12" t="e">
        <f t="shared" si="12"/>
        <v>#DIV/0!</v>
      </c>
      <c r="AM6" s="5">
        <f t="shared" si="13"/>
        <v>0</v>
      </c>
      <c r="AN6" s="2">
        <f t="shared" si="14"/>
        <v>0</v>
      </c>
      <c r="AO6" s="5">
        <f t="shared" si="15"/>
        <v>0</v>
      </c>
      <c r="AP6" s="3"/>
      <c r="AQ6" s="9"/>
      <c r="AR6" s="1"/>
      <c r="AS6" s="10">
        <f t="shared" si="16"/>
        <v>0</v>
      </c>
      <c r="AT6" s="11">
        <f t="shared" si="17"/>
        <v>0</v>
      </c>
      <c r="AU6" s="10">
        <f t="shared" si="18"/>
        <v>0</v>
      </c>
      <c r="AV6" s="13"/>
      <c r="AY6" s="5">
        <f t="shared" si="19"/>
        <v>0</v>
      </c>
      <c r="AZ6" s="2">
        <f t="shared" si="20"/>
        <v>0</v>
      </c>
      <c r="BA6" s="5">
        <f t="shared" si="21"/>
        <v>0</v>
      </c>
      <c r="BB6" s="3"/>
      <c r="BC6" s="9"/>
      <c r="BD6" s="1"/>
      <c r="BE6" s="10">
        <f t="shared" si="22"/>
        <v>0</v>
      </c>
      <c r="BF6" s="11"/>
      <c r="BG6" s="10"/>
      <c r="BH6" s="13"/>
    </row>
    <row r="7" spans="1:60" x14ac:dyDescent="0.35">
      <c r="A7" s="29" t="s">
        <v>74</v>
      </c>
      <c r="B7" t="s">
        <v>52</v>
      </c>
      <c r="C7" s="29" t="s">
        <v>28</v>
      </c>
      <c r="D7">
        <v>1</v>
      </c>
      <c r="E7">
        <v>1</v>
      </c>
      <c r="F7">
        <v>214.77</v>
      </c>
      <c r="G7" s="9"/>
      <c r="H7" s="1"/>
      <c r="I7" s="10">
        <f t="shared" ref="I7:I27" si="23">H7*$D7</f>
        <v>0</v>
      </c>
      <c r="J7" s="11">
        <f t="shared" si="0"/>
        <v>0</v>
      </c>
      <c r="K7" s="10"/>
      <c r="L7" s="13"/>
      <c r="O7" s="10">
        <f t="shared" ref="O7:O27" si="24">N7*$D7</f>
        <v>0</v>
      </c>
      <c r="P7" s="11">
        <f t="shared" si="3"/>
        <v>0</v>
      </c>
      <c r="Q7" s="5">
        <f t="shared" si="4"/>
        <v>0</v>
      </c>
      <c r="S7" s="9"/>
      <c r="T7" s="1"/>
      <c r="U7" s="10">
        <f t="shared" ref="U7:U27" si="25">T7*$D7</f>
        <v>0</v>
      </c>
      <c r="V7" s="11">
        <f t="shared" si="5"/>
        <v>0</v>
      </c>
      <c r="W7" s="10">
        <f t="shared" si="6"/>
        <v>0</v>
      </c>
      <c r="X7" s="14"/>
      <c r="AA7" s="5">
        <f t="shared" si="7"/>
        <v>0</v>
      </c>
      <c r="AB7" s="2">
        <f t="shared" si="8"/>
        <v>0</v>
      </c>
      <c r="AC7" s="5">
        <f t="shared" si="9"/>
        <v>0</v>
      </c>
      <c r="AE7" s="9"/>
      <c r="AF7" s="1"/>
      <c r="AG7" s="10">
        <f t="shared" ref="AG7:AG22" si="26">AF7*$D7</f>
        <v>0</v>
      </c>
      <c r="AH7" s="11">
        <f t="shared" si="10"/>
        <v>0</v>
      </c>
      <c r="AI7" s="10"/>
      <c r="AJ7" s="13"/>
      <c r="AM7" s="5">
        <f t="shared" si="13"/>
        <v>0</v>
      </c>
      <c r="AN7" s="2">
        <f t="shared" si="14"/>
        <v>0</v>
      </c>
      <c r="AO7" s="5">
        <f t="shared" si="15"/>
        <v>0</v>
      </c>
      <c r="AQ7" s="9"/>
      <c r="AR7" s="1"/>
      <c r="AS7" s="10">
        <f t="shared" si="16"/>
        <v>0</v>
      </c>
      <c r="AT7" s="11">
        <f t="shared" si="17"/>
        <v>0</v>
      </c>
      <c r="AU7" s="10">
        <f t="shared" si="18"/>
        <v>0</v>
      </c>
      <c r="AV7" s="14"/>
      <c r="AY7" s="5">
        <f t="shared" si="19"/>
        <v>0</v>
      </c>
      <c r="AZ7" s="2">
        <f t="shared" si="20"/>
        <v>0</v>
      </c>
      <c r="BA7" s="5">
        <f t="shared" si="21"/>
        <v>0</v>
      </c>
      <c r="BC7" s="9"/>
      <c r="BD7" s="1"/>
      <c r="BE7" s="10">
        <f t="shared" si="22"/>
        <v>0</v>
      </c>
      <c r="BF7" s="11"/>
      <c r="BG7" s="10"/>
      <c r="BH7" s="14"/>
    </row>
    <row r="8" spans="1:60" x14ac:dyDescent="0.35">
      <c r="A8" s="29" t="s">
        <v>74</v>
      </c>
      <c r="B8" t="s">
        <v>53</v>
      </c>
      <c r="C8" s="29" t="s">
        <v>29</v>
      </c>
      <c r="D8">
        <v>1</v>
      </c>
      <c r="E8">
        <v>1</v>
      </c>
      <c r="G8" s="9"/>
      <c r="H8" s="1"/>
      <c r="I8" s="10">
        <f t="shared" si="23"/>
        <v>0</v>
      </c>
      <c r="J8" s="11">
        <f t="shared" si="0"/>
        <v>0</v>
      </c>
      <c r="K8" s="10"/>
      <c r="L8" s="13"/>
      <c r="O8" s="10">
        <f t="shared" si="24"/>
        <v>0</v>
      </c>
      <c r="P8" s="11">
        <f t="shared" si="3"/>
        <v>0</v>
      </c>
      <c r="Q8" s="5">
        <f t="shared" si="4"/>
        <v>0</v>
      </c>
      <c r="S8" s="9"/>
      <c r="T8" s="1"/>
      <c r="U8" s="10">
        <f t="shared" si="25"/>
        <v>0</v>
      </c>
      <c r="V8" s="11">
        <f t="shared" si="5"/>
        <v>0</v>
      </c>
      <c r="W8" s="10">
        <f t="shared" si="6"/>
        <v>0</v>
      </c>
      <c r="X8" s="14"/>
      <c r="AA8" s="5">
        <f t="shared" si="7"/>
        <v>0</v>
      </c>
      <c r="AB8" s="2">
        <f t="shared" si="8"/>
        <v>0</v>
      </c>
      <c r="AC8" s="5">
        <f t="shared" si="9"/>
        <v>0</v>
      </c>
      <c r="AE8" s="9"/>
      <c r="AF8" s="1"/>
      <c r="AG8" s="10">
        <f t="shared" si="26"/>
        <v>0</v>
      </c>
      <c r="AH8" s="11">
        <f t="shared" si="10"/>
        <v>0</v>
      </c>
      <c r="AI8" s="10"/>
      <c r="AJ8" s="13"/>
      <c r="AM8" s="5">
        <f t="shared" si="13"/>
        <v>0</v>
      </c>
      <c r="AN8" s="2">
        <f t="shared" si="14"/>
        <v>0</v>
      </c>
      <c r="AO8" s="5">
        <f t="shared" si="15"/>
        <v>0</v>
      </c>
      <c r="AQ8" s="9"/>
      <c r="AR8" s="1"/>
      <c r="AS8" s="10">
        <f t="shared" si="16"/>
        <v>0</v>
      </c>
      <c r="AT8" s="11">
        <f t="shared" si="17"/>
        <v>0</v>
      </c>
      <c r="AU8" s="10">
        <f t="shared" si="18"/>
        <v>0</v>
      </c>
      <c r="AV8" s="14"/>
      <c r="AY8" s="5">
        <f t="shared" si="19"/>
        <v>0</v>
      </c>
      <c r="AZ8" s="2">
        <f t="shared" si="20"/>
        <v>0</v>
      </c>
      <c r="BA8" s="5">
        <f t="shared" si="21"/>
        <v>0</v>
      </c>
      <c r="BC8" s="9"/>
      <c r="BD8" s="1"/>
      <c r="BE8" s="10">
        <f t="shared" si="22"/>
        <v>0</v>
      </c>
      <c r="BF8" s="11"/>
      <c r="BG8" s="10"/>
      <c r="BH8" s="14"/>
    </row>
    <row r="9" spans="1:60" x14ac:dyDescent="0.35">
      <c r="A9" s="29" t="s">
        <v>74</v>
      </c>
      <c r="B9" t="s">
        <v>54</v>
      </c>
      <c r="C9" s="29" t="s">
        <v>12</v>
      </c>
      <c r="D9">
        <v>0.45</v>
      </c>
      <c r="E9">
        <v>1.45</v>
      </c>
      <c r="F9">
        <v>56.12</v>
      </c>
      <c r="G9" s="9"/>
      <c r="H9" s="1"/>
      <c r="I9" s="10">
        <f t="shared" si="23"/>
        <v>0</v>
      </c>
      <c r="J9" s="11">
        <f t="shared" si="0"/>
        <v>0</v>
      </c>
      <c r="K9" s="1"/>
      <c r="L9" s="14"/>
      <c r="O9" s="10">
        <f t="shared" si="24"/>
        <v>0</v>
      </c>
      <c r="P9" s="11">
        <f t="shared" si="3"/>
        <v>0</v>
      </c>
      <c r="Q9" s="5">
        <f t="shared" si="4"/>
        <v>0</v>
      </c>
      <c r="S9" s="9"/>
      <c r="T9" s="1"/>
      <c r="U9" s="10">
        <f t="shared" si="25"/>
        <v>0</v>
      </c>
      <c r="V9" s="11">
        <f t="shared" si="5"/>
        <v>0</v>
      </c>
      <c r="W9" s="10">
        <f t="shared" si="6"/>
        <v>0</v>
      </c>
      <c r="X9" s="14"/>
      <c r="AA9" s="5">
        <f t="shared" si="7"/>
        <v>0</v>
      </c>
      <c r="AB9" s="2">
        <f t="shared" si="8"/>
        <v>0</v>
      </c>
      <c r="AC9" s="5">
        <f t="shared" si="9"/>
        <v>0</v>
      </c>
      <c r="AE9" s="9"/>
      <c r="AF9" s="1"/>
      <c r="AG9" s="10">
        <f t="shared" si="26"/>
        <v>0</v>
      </c>
      <c r="AH9" s="11">
        <f t="shared" si="10"/>
        <v>0</v>
      </c>
      <c r="AI9" s="1"/>
      <c r="AJ9" s="14"/>
      <c r="AM9" s="5">
        <f t="shared" si="13"/>
        <v>0</v>
      </c>
      <c r="AN9" s="2">
        <f t="shared" si="14"/>
        <v>0</v>
      </c>
      <c r="AO9" s="5">
        <f t="shared" si="15"/>
        <v>0</v>
      </c>
      <c r="AQ9" s="9"/>
      <c r="AR9" s="1"/>
      <c r="AS9" s="10">
        <f t="shared" si="16"/>
        <v>0</v>
      </c>
      <c r="AT9" s="11">
        <f t="shared" si="17"/>
        <v>0</v>
      </c>
      <c r="AU9" s="10">
        <f t="shared" si="18"/>
        <v>0</v>
      </c>
      <c r="AV9" s="14"/>
      <c r="AY9" s="5">
        <f t="shared" si="19"/>
        <v>0</v>
      </c>
      <c r="AZ9" s="2">
        <f t="shared" si="20"/>
        <v>0</v>
      </c>
      <c r="BA9" s="5">
        <f t="shared" si="21"/>
        <v>0</v>
      </c>
      <c r="BC9" s="9"/>
      <c r="BD9" s="1"/>
      <c r="BE9" s="10">
        <f t="shared" si="22"/>
        <v>0</v>
      </c>
      <c r="BF9" s="11"/>
      <c r="BG9" s="10"/>
      <c r="BH9" s="14"/>
    </row>
    <row r="10" spans="1:60" x14ac:dyDescent="0.35">
      <c r="A10" s="29" t="s">
        <v>74</v>
      </c>
      <c r="B10" t="s">
        <v>55</v>
      </c>
      <c r="C10" s="29" t="s">
        <v>15</v>
      </c>
      <c r="D10" s="1">
        <v>1</v>
      </c>
      <c r="E10" s="1">
        <v>0.78600000000000003</v>
      </c>
      <c r="F10" s="1">
        <v>60.1</v>
      </c>
      <c r="G10" s="9"/>
      <c r="H10" s="1"/>
      <c r="I10" s="10">
        <f t="shared" si="23"/>
        <v>0</v>
      </c>
      <c r="J10" s="11">
        <f t="shared" si="0"/>
        <v>0</v>
      </c>
      <c r="K10" s="1"/>
      <c r="L10" s="14"/>
      <c r="O10" s="10">
        <f t="shared" si="24"/>
        <v>0</v>
      </c>
      <c r="P10" s="11">
        <f t="shared" si="3"/>
        <v>0</v>
      </c>
      <c r="Q10" s="5">
        <f t="shared" si="4"/>
        <v>0</v>
      </c>
      <c r="S10" s="9"/>
      <c r="T10" s="1"/>
      <c r="U10" s="10">
        <f t="shared" si="25"/>
        <v>0</v>
      </c>
      <c r="V10" s="11">
        <f t="shared" si="5"/>
        <v>0</v>
      </c>
      <c r="W10" s="10">
        <f t="shared" si="6"/>
        <v>0</v>
      </c>
      <c r="X10" s="14"/>
      <c r="AA10" s="5">
        <f t="shared" si="7"/>
        <v>0</v>
      </c>
      <c r="AB10" s="2">
        <f t="shared" si="8"/>
        <v>0</v>
      </c>
      <c r="AC10" s="5">
        <f t="shared" si="9"/>
        <v>0</v>
      </c>
      <c r="AE10" s="9"/>
      <c r="AF10" s="1"/>
      <c r="AG10" s="10">
        <f t="shared" si="26"/>
        <v>0</v>
      </c>
      <c r="AH10" s="11">
        <f t="shared" si="10"/>
        <v>0</v>
      </c>
      <c r="AI10" s="1"/>
      <c r="AJ10" s="14"/>
      <c r="AM10" s="5">
        <f t="shared" si="13"/>
        <v>0</v>
      </c>
      <c r="AN10" s="2">
        <f t="shared" si="14"/>
        <v>0</v>
      </c>
      <c r="AO10" s="5">
        <f t="shared" si="15"/>
        <v>0</v>
      </c>
      <c r="AQ10" s="9"/>
      <c r="AR10" s="1"/>
      <c r="AS10" s="10">
        <f t="shared" si="16"/>
        <v>0</v>
      </c>
      <c r="AT10" s="11">
        <f t="shared" si="17"/>
        <v>0</v>
      </c>
      <c r="AU10" s="10">
        <f t="shared" si="18"/>
        <v>0</v>
      </c>
      <c r="AV10" s="14"/>
      <c r="AY10" s="5">
        <f t="shared" si="19"/>
        <v>0</v>
      </c>
      <c r="AZ10" s="2">
        <f t="shared" si="20"/>
        <v>0</v>
      </c>
      <c r="BA10" s="5">
        <f t="shared" si="21"/>
        <v>0</v>
      </c>
      <c r="BC10" s="9"/>
      <c r="BD10" s="1"/>
      <c r="BE10" s="10">
        <f t="shared" si="22"/>
        <v>0</v>
      </c>
      <c r="BF10" s="11"/>
      <c r="BG10" s="10"/>
      <c r="BH10" s="14"/>
    </row>
    <row r="11" spans="1:60" x14ac:dyDescent="0.35">
      <c r="A11" s="29" t="s">
        <v>74</v>
      </c>
      <c r="B11" t="s">
        <v>56</v>
      </c>
      <c r="C11" s="29" t="s">
        <v>16</v>
      </c>
      <c r="D11">
        <v>1</v>
      </c>
      <c r="E11">
        <v>0.95</v>
      </c>
      <c r="F11">
        <v>162.22999999999999</v>
      </c>
      <c r="G11" s="9"/>
      <c r="H11" s="1"/>
      <c r="I11" s="10">
        <f t="shared" si="23"/>
        <v>0</v>
      </c>
      <c r="J11" s="11">
        <f t="shared" si="0"/>
        <v>0</v>
      </c>
      <c r="K11" s="1"/>
      <c r="L11" s="14"/>
      <c r="O11" s="10">
        <f t="shared" si="24"/>
        <v>0</v>
      </c>
      <c r="P11" s="11">
        <f t="shared" si="3"/>
        <v>0</v>
      </c>
      <c r="Q11" s="5">
        <f t="shared" si="4"/>
        <v>0</v>
      </c>
      <c r="S11" s="9"/>
      <c r="T11" s="1"/>
      <c r="U11" s="10">
        <f t="shared" si="25"/>
        <v>0</v>
      </c>
      <c r="V11" s="11">
        <f t="shared" si="5"/>
        <v>0</v>
      </c>
      <c r="W11" s="10">
        <f t="shared" si="6"/>
        <v>0</v>
      </c>
      <c r="X11" s="14"/>
      <c r="AA11" s="5">
        <f t="shared" si="7"/>
        <v>0</v>
      </c>
      <c r="AB11" s="2">
        <f t="shared" si="8"/>
        <v>0</v>
      </c>
      <c r="AC11" s="5">
        <f t="shared" si="9"/>
        <v>0</v>
      </c>
      <c r="AE11" s="9"/>
      <c r="AF11" s="1"/>
      <c r="AG11" s="10">
        <f t="shared" si="26"/>
        <v>0</v>
      </c>
      <c r="AH11" s="11">
        <f t="shared" si="10"/>
        <v>0</v>
      </c>
      <c r="AI11" s="1"/>
      <c r="AJ11" s="14"/>
      <c r="AM11" s="5">
        <f t="shared" si="13"/>
        <v>0</v>
      </c>
      <c r="AN11" s="2">
        <f t="shared" si="14"/>
        <v>0</v>
      </c>
      <c r="AO11" s="5">
        <f t="shared" si="15"/>
        <v>0</v>
      </c>
      <c r="AQ11" s="9"/>
      <c r="AR11" s="1"/>
      <c r="AS11" s="10">
        <f t="shared" si="16"/>
        <v>0</v>
      </c>
      <c r="AT11" s="11">
        <f t="shared" si="17"/>
        <v>0</v>
      </c>
      <c r="AU11" s="10">
        <f t="shared" si="18"/>
        <v>0</v>
      </c>
      <c r="AV11" s="14"/>
      <c r="AY11" s="5">
        <f t="shared" si="19"/>
        <v>0</v>
      </c>
      <c r="AZ11" s="2">
        <f t="shared" si="20"/>
        <v>0</v>
      </c>
      <c r="BA11" s="5">
        <f t="shared" si="21"/>
        <v>0</v>
      </c>
      <c r="BC11" s="9"/>
      <c r="BD11" s="1"/>
      <c r="BE11" s="10">
        <f t="shared" si="22"/>
        <v>0</v>
      </c>
      <c r="BF11" s="11"/>
      <c r="BG11" s="10"/>
      <c r="BH11" s="14"/>
    </row>
    <row r="12" spans="1:60" x14ac:dyDescent="0.35">
      <c r="A12" s="29" t="s">
        <v>74</v>
      </c>
      <c r="B12" t="s">
        <v>57</v>
      </c>
      <c r="C12" s="29" t="s">
        <v>17</v>
      </c>
      <c r="D12" s="1">
        <v>1</v>
      </c>
      <c r="E12" s="1">
        <v>0.95</v>
      </c>
      <c r="F12" s="1">
        <v>190.3</v>
      </c>
      <c r="G12" s="9"/>
      <c r="H12" s="1"/>
      <c r="I12" s="10">
        <f t="shared" si="23"/>
        <v>0</v>
      </c>
      <c r="J12" s="11">
        <f t="shared" si="0"/>
        <v>0</v>
      </c>
      <c r="K12" s="1"/>
      <c r="L12" s="14"/>
      <c r="O12" s="10">
        <f t="shared" si="24"/>
        <v>0</v>
      </c>
      <c r="P12" s="11">
        <f t="shared" si="3"/>
        <v>0</v>
      </c>
      <c r="Q12" s="5">
        <f t="shared" si="4"/>
        <v>0</v>
      </c>
      <c r="S12" s="9"/>
      <c r="T12" s="1"/>
      <c r="U12" s="10">
        <f t="shared" si="25"/>
        <v>0</v>
      </c>
      <c r="V12" s="11">
        <f t="shared" si="5"/>
        <v>0</v>
      </c>
      <c r="W12" s="10">
        <f t="shared" si="6"/>
        <v>0</v>
      </c>
      <c r="X12" s="14"/>
      <c r="AA12" s="5">
        <f t="shared" si="7"/>
        <v>0</v>
      </c>
      <c r="AB12" s="2">
        <f t="shared" si="8"/>
        <v>0</v>
      </c>
      <c r="AC12" s="5">
        <f t="shared" si="9"/>
        <v>0</v>
      </c>
      <c r="AE12" s="9"/>
      <c r="AF12" s="1"/>
      <c r="AG12" s="10">
        <f t="shared" si="26"/>
        <v>0</v>
      </c>
      <c r="AH12" s="11">
        <f t="shared" si="10"/>
        <v>0</v>
      </c>
      <c r="AI12" s="1"/>
      <c r="AJ12" s="14"/>
      <c r="AM12" s="5">
        <f t="shared" si="13"/>
        <v>0</v>
      </c>
      <c r="AN12" s="2">
        <f t="shared" si="14"/>
        <v>0</v>
      </c>
      <c r="AO12" s="5">
        <f t="shared" si="15"/>
        <v>0</v>
      </c>
      <c r="AQ12" s="9"/>
      <c r="AR12" s="1"/>
      <c r="AS12" s="10">
        <f t="shared" si="16"/>
        <v>0</v>
      </c>
      <c r="AT12" s="11">
        <f t="shared" si="17"/>
        <v>0</v>
      </c>
      <c r="AU12" s="10">
        <f t="shared" si="18"/>
        <v>0</v>
      </c>
      <c r="AV12" s="14"/>
      <c r="AY12" s="5">
        <f t="shared" si="19"/>
        <v>0</v>
      </c>
      <c r="AZ12" s="2">
        <f t="shared" si="20"/>
        <v>0</v>
      </c>
      <c r="BA12" s="5">
        <f t="shared" si="21"/>
        <v>0</v>
      </c>
      <c r="BC12" s="9"/>
      <c r="BD12" s="1"/>
      <c r="BE12" s="10">
        <f t="shared" si="22"/>
        <v>0</v>
      </c>
      <c r="BF12" s="11"/>
      <c r="BG12" s="10"/>
      <c r="BH12" s="14"/>
    </row>
    <row r="13" spans="1:60" x14ac:dyDescent="0.35">
      <c r="A13" s="29" t="s">
        <v>74</v>
      </c>
      <c r="B13" t="s">
        <v>58</v>
      </c>
      <c r="C13" s="29" t="s">
        <v>13</v>
      </c>
      <c r="D13">
        <v>0.87</v>
      </c>
      <c r="E13">
        <v>1.71</v>
      </c>
      <c r="F13">
        <v>98</v>
      </c>
      <c r="G13" s="9"/>
      <c r="H13" s="1"/>
      <c r="I13" s="10">
        <f t="shared" si="23"/>
        <v>0</v>
      </c>
      <c r="J13" s="11">
        <f t="shared" si="0"/>
        <v>0</v>
      </c>
      <c r="K13" s="1"/>
      <c r="L13" s="14"/>
      <c r="O13" s="10">
        <f t="shared" si="24"/>
        <v>0</v>
      </c>
      <c r="P13" s="11">
        <f t="shared" si="3"/>
        <v>0</v>
      </c>
      <c r="Q13" s="5">
        <f t="shared" si="4"/>
        <v>0</v>
      </c>
      <c r="S13" s="9"/>
      <c r="T13" s="1"/>
      <c r="U13" s="10">
        <f t="shared" si="25"/>
        <v>0</v>
      </c>
      <c r="V13" s="11">
        <f t="shared" si="5"/>
        <v>0</v>
      </c>
      <c r="W13" s="10">
        <f t="shared" si="6"/>
        <v>0</v>
      </c>
      <c r="X13" s="14"/>
      <c r="AA13" s="5">
        <f t="shared" si="7"/>
        <v>0</v>
      </c>
      <c r="AB13" s="2">
        <f t="shared" si="8"/>
        <v>0</v>
      </c>
      <c r="AC13" s="5">
        <f t="shared" si="9"/>
        <v>0</v>
      </c>
      <c r="AE13" s="9"/>
      <c r="AF13" s="1"/>
      <c r="AG13" s="10">
        <f t="shared" si="26"/>
        <v>0</v>
      </c>
      <c r="AH13" s="11">
        <f t="shared" si="10"/>
        <v>0</v>
      </c>
      <c r="AI13" s="1"/>
      <c r="AJ13" s="14"/>
      <c r="AM13" s="5">
        <f t="shared" si="13"/>
        <v>0</v>
      </c>
      <c r="AN13" s="2">
        <f t="shared" si="14"/>
        <v>0</v>
      </c>
      <c r="AO13" s="5">
        <f t="shared" si="15"/>
        <v>0</v>
      </c>
      <c r="AQ13" s="9"/>
      <c r="AR13" s="1"/>
      <c r="AS13" s="10">
        <f t="shared" si="16"/>
        <v>0</v>
      </c>
      <c r="AT13" s="11">
        <f t="shared" si="17"/>
        <v>0</v>
      </c>
      <c r="AU13" s="10">
        <f t="shared" si="18"/>
        <v>0</v>
      </c>
      <c r="AV13" s="14"/>
      <c r="AY13" s="5">
        <f t="shared" si="19"/>
        <v>0</v>
      </c>
      <c r="AZ13" s="2">
        <f t="shared" si="20"/>
        <v>0</v>
      </c>
      <c r="BA13" s="5">
        <f t="shared" si="21"/>
        <v>0</v>
      </c>
      <c r="BC13" s="9"/>
      <c r="BD13" s="1"/>
      <c r="BE13" s="10">
        <f t="shared" si="22"/>
        <v>0</v>
      </c>
      <c r="BF13" s="11"/>
      <c r="BG13" s="10"/>
      <c r="BH13" s="14"/>
    </row>
    <row r="14" spans="1:60" x14ac:dyDescent="0.35">
      <c r="A14" s="29" t="s">
        <v>74</v>
      </c>
      <c r="B14" t="s">
        <v>59</v>
      </c>
      <c r="C14" s="29" t="s">
        <v>10</v>
      </c>
      <c r="D14">
        <v>0.3</v>
      </c>
      <c r="E14">
        <v>1.1100000000000001</v>
      </c>
      <c r="F14">
        <v>34.020000000000003</v>
      </c>
      <c r="G14" s="9"/>
      <c r="H14" s="1"/>
      <c r="I14" s="10">
        <f t="shared" si="23"/>
        <v>0</v>
      </c>
      <c r="J14" s="11">
        <f t="shared" si="0"/>
        <v>0</v>
      </c>
      <c r="K14" s="1"/>
      <c r="L14" s="14"/>
      <c r="O14" s="10">
        <f t="shared" si="24"/>
        <v>0</v>
      </c>
      <c r="P14" s="11">
        <f t="shared" si="3"/>
        <v>0</v>
      </c>
      <c r="Q14" s="5">
        <f t="shared" si="4"/>
        <v>0</v>
      </c>
      <c r="S14" s="9"/>
      <c r="T14" s="1"/>
      <c r="U14" s="10">
        <f t="shared" si="25"/>
        <v>0</v>
      </c>
      <c r="V14" s="11">
        <f t="shared" si="5"/>
        <v>0</v>
      </c>
      <c r="W14" s="10">
        <f t="shared" si="6"/>
        <v>0</v>
      </c>
      <c r="X14" s="14"/>
      <c r="AA14" s="5">
        <f t="shared" si="7"/>
        <v>0</v>
      </c>
      <c r="AB14" s="2">
        <f t="shared" si="8"/>
        <v>0</v>
      </c>
      <c r="AC14" s="5">
        <f t="shared" si="9"/>
        <v>0</v>
      </c>
      <c r="AE14" s="9"/>
      <c r="AF14" s="1"/>
      <c r="AG14" s="10">
        <f t="shared" si="26"/>
        <v>0</v>
      </c>
      <c r="AH14" s="11">
        <f t="shared" si="10"/>
        <v>0</v>
      </c>
      <c r="AI14" s="1"/>
      <c r="AJ14" s="14"/>
      <c r="AM14" s="5">
        <f t="shared" si="13"/>
        <v>0</v>
      </c>
      <c r="AN14" s="2">
        <f t="shared" si="14"/>
        <v>0</v>
      </c>
      <c r="AO14" s="5">
        <f t="shared" si="15"/>
        <v>0</v>
      </c>
      <c r="AQ14" s="9"/>
      <c r="AR14" s="1"/>
      <c r="AS14" s="10">
        <f t="shared" si="16"/>
        <v>0</v>
      </c>
      <c r="AT14" s="11">
        <f t="shared" si="17"/>
        <v>0</v>
      </c>
      <c r="AU14" s="10">
        <f t="shared" si="18"/>
        <v>0</v>
      </c>
      <c r="AV14" s="14"/>
      <c r="AY14" s="5">
        <f t="shared" si="19"/>
        <v>0</v>
      </c>
      <c r="AZ14" s="2">
        <f t="shared" si="20"/>
        <v>0</v>
      </c>
      <c r="BA14" s="5">
        <f t="shared" si="21"/>
        <v>0</v>
      </c>
      <c r="BC14" s="9"/>
      <c r="BD14" s="1"/>
      <c r="BE14" s="10">
        <f t="shared" si="22"/>
        <v>0</v>
      </c>
      <c r="BF14" s="11"/>
      <c r="BG14" s="10"/>
      <c r="BH14" s="14"/>
    </row>
    <row r="15" spans="1:60" x14ac:dyDescent="0.35">
      <c r="A15" s="29" t="s">
        <v>74</v>
      </c>
      <c r="B15" t="s">
        <v>60</v>
      </c>
      <c r="C15" s="29" t="s">
        <v>18</v>
      </c>
      <c r="D15">
        <v>1</v>
      </c>
      <c r="F15">
        <v>63.545999999999999</v>
      </c>
      <c r="G15" s="9"/>
      <c r="H15" s="1"/>
      <c r="I15" s="10">
        <f t="shared" si="23"/>
        <v>0</v>
      </c>
      <c r="J15" s="11">
        <f t="shared" si="0"/>
        <v>0</v>
      </c>
      <c r="K15" s="1"/>
      <c r="L15" s="14"/>
      <c r="O15" s="10">
        <f t="shared" si="24"/>
        <v>0</v>
      </c>
      <c r="P15" s="11">
        <f t="shared" si="3"/>
        <v>0</v>
      </c>
      <c r="Q15" s="5">
        <f t="shared" si="4"/>
        <v>0</v>
      </c>
      <c r="S15" s="9"/>
      <c r="T15" s="1"/>
      <c r="U15" s="10">
        <f t="shared" si="25"/>
        <v>0</v>
      </c>
      <c r="V15" s="11">
        <f t="shared" si="5"/>
        <v>0</v>
      </c>
      <c r="W15" s="10">
        <f t="shared" si="6"/>
        <v>0</v>
      </c>
      <c r="X15" s="14"/>
      <c r="AA15" s="5">
        <f t="shared" si="7"/>
        <v>0</v>
      </c>
      <c r="AB15" s="2">
        <f t="shared" si="8"/>
        <v>0</v>
      </c>
      <c r="AC15" s="5">
        <f t="shared" si="9"/>
        <v>0</v>
      </c>
      <c r="AE15" s="9"/>
      <c r="AF15" s="1"/>
      <c r="AG15" s="10">
        <f t="shared" si="26"/>
        <v>0</v>
      </c>
      <c r="AH15" s="11">
        <f t="shared" si="10"/>
        <v>0</v>
      </c>
      <c r="AI15" s="1"/>
      <c r="AJ15" s="14"/>
      <c r="AM15" s="5">
        <f t="shared" si="13"/>
        <v>0</v>
      </c>
      <c r="AN15" s="2">
        <f t="shared" si="14"/>
        <v>0</v>
      </c>
      <c r="AO15" s="5">
        <f t="shared" si="15"/>
        <v>0</v>
      </c>
      <c r="AQ15" s="9"/>
      <c r="AR15" s="1"/>
      <c r="AS15" s="10">
        <f t="shared" si="16"/>
        <v>0</v>
      </c>
      <c r="AT15" s="11">
        <f t="shared" si="17"/>
        <v>0</v>
      </c>
      <c r="AU15" s="10">
        <f t="shared" si="18"/>
        <v>0</v>
      </c>
      <c r="AV15" s="14"/>
      <c r="AY15" s="5">
        <f t="shared" si="19"/>
        <v>0</v>
      </c>
      <c r="AZ15" s="2">
        <f t="shared" si="20"/>
        <v>0</v>
      </c>
      <c r="BA15" s="5">
        <f t="shared" si="21"/>
        <v>0</v>
      </c>
      <c r="BC15" s="9"/>
      <c r="BD15" s="1"/>
      <c r="BE15" s="10">
        <f t="shared" si="22"/>
        <v>0</v>
      </c>
      <c r="BF15" s="11"/>
      <c r="BG15" s="10"/>
      <c r="BH15" s="14"/>
    </row>
    <row r="16" spans="1:60" x14ac:dyDescent="0.35">
      <c r="A16" s="29" t="s">
        <v>74</v>
      </c>
      <c r="B16" t="s">
        <v>61</v>
      </c>
      <c r="C16" s="29" t="s">
        <v>20</v>
      </c>
      <c r="D16">
        <v>1</v>
      </c>
      <c r="F16">
        <v>95.96</v>
      </c>
      <c r="G16" s="9"/>
      <c r="H16" s="1"/>
      <c r="I16" s="10">
        <f t="shared" si="23"/>
        <v>0</v>
      </c>
      <c r="J16" s="11">
        <f t="shared" si="0"/>
        <v>0</v>
      </c>
      <c r="K16" s="1"/>
      <c r="L16" s="14"/>
      <c r="O16" s="10">
        <f t="shared" si="24"/>
        <v>0</v>
      </c>
      <c r="P16" s="11">
        <f t="shared" si="3"/>
        <v>0</v>
      </c>
      <c r="Q16" s="5">
        <f t="shared" si="4"/>
        <v>0</v>
      </c>
      <c r="S16" s="9"/>
      <c r="T16" s="1"/>
      <c r="U16" s="10">
        <f t="shared" si="25"/>
        <v>0</v>
      </c>
      <c r="V16" s="11">
        <f t="shared" si="5"/>
        <v>0</v>
      </c>
      <c r="W16" s="10">
        <f t="shared" si="6"/>
        <v>0</v>
      </c>
      <c r="X16" s="14"/>
      <c r="AA16" s="5">
        <f t="shared" si="7"/>
        <v>0</v>
      </c>
      <c r="AB16" s="2">
        <f t="shared" si="8"/>
        <v>0</v>
      </c>
      <c r="AC16" s="5">
        <f t="shared" si="9"/>
        <v>0</v>
      </c>
      <c r="AE16" s="9"/>
      <c r="AF16" s="1"/>
      <c r="AG16" s="10">
        <f t="shared" si="26"/>
        <v>0</v>
      </c>
      <c r="AH16" s="11">
        <f t="shared" si="10"/>
        <v>0</v>
      </c>
      <c r="AI16" s="1"/>
      <c r="AJ16" s="14"/>
      <c r="AM16" s="5">
        <f t="shared" si="13"/>
        <v>0</v>
      </c>
      <c r="AN16" s="2">
        <f t="shared" si="14"/>
        <v>0</v>
      </c>
      <c r="AO16" s="5">
        <f t="shared" si="15"/>
        <v>0</v>
      </c>
      <c r="AQ16" s="9"/>
      <c r="AR16" s="1"/>
      <c r="AS16" s="10">
        <f t="shared" si="16"/>
        <v>0</v>
      </c>
      <c r="AT16" s="11">
        <f t="shared" si="17"/>
        <v>0</v>
      </c>
      <c r="AU16" s="10">
        <f t="shared" si="18"/>
        <v>0</v>
      </c>
      <c r="AV16" s="14"/>
      <c r="AY16" s="5">
        <f t="shared" si="19"/>
        <v>0</v>
      </c>
      <c r="AZ16" s="2">
        <f t="shared" si="20"/>
        <v>0</v>
      </c>
      <c r="BA16" s="5">
        <f t="shared" si="21"/>
        <v>0</v>
      </c>
      <c r="BC16" s="9"/>
      <c r="BD16" s="1"/>
      <c r="BE16" s="10">
        <f t="shared" si="22"/>
        <v>0</v>
      </c>
      <c r="BF16" s="11"/>
      <c r="BG16" s="10"/>
      <c r="BH16" s="14"/>
    </row>
    <row r="17" spans="1:60" x14ac:dyDescent="0.35">
      <c r="A17" s="29" t="s">
        <v>74</v>
      </c>
      <c r="B17" t="s">
        <v>62</v>
      </c>
      <c r="C17" s="29" t="s">
        <v>21</v>
      </c>
      <c r="D17">
        <v>1</v>
      </c>
      <c r="F17">
        <v>238.1542</v>
      </c>
      <c r="G17" s="9"/>
      <c r="H17" s="1"/>
      <c r="I17" s="10">
        <f t="shared" si="23"/>
        <v>0</v>
      </c>
      <c r="J17" s="11">
        <f t="shared" si="0"/>
        <v>0</v>
      </c>
      <c r="K17" s="1"/>
      <c r="L17" s="14"/>
      <c r="O17" s="10">
        <f t="shared" si="24"/>
        <v>0</v>
      </c>
      <c r="P17" s="11">
        <f t="shared" si="3"/>
        <v>0</v>
      </c>
      <c r="Q17" s="5">
        <f t="shared" si="4"/>
        <v>0</v>
      </c>
      <c r="S17" s="9"/>
      <c r="T17" s="1"/>
      <c r="U17" s="10">
        <f t="shared" si="25"/>
        <v>0</v>
      </c>
      <c r="V17" s="11">
        <f t="shared" si="5"/>
        <v>0</v>
      </c>
      <c r="W17" s="10">
        <f t="shared" si="6"/>
        <v>0</v>
      </c>
      <c r="X17" s="14"/>
      <c r="AA17" s="5">
        <f t="shared" si="7"/>
        <v>0</v>
      </c>
      <c r="AB17" s="2">
        <f t="shared" si="8"/>
        <v>0</v>
      </c>
      <c r="AC17" s="5">
        <f t="shared" si="9"/>
        <v>0</v>
      </c>
      <c r="AE17" s="9"/>
      <c r="AF17" s="1"/>
      <c r="AG17" s="10">
        <f t="shared" si="26"/>
        <v>0</v>
      </c>
      <c r="AH17" s="11">
        <f t="shared" si="10"/>
        <v>0</v>
      </c>
      <c r="AI17" s="1"/>
      <c r="AJ17" s="14"/>
      <c r="AM17" s="5">
        <f t="shared" si="13"/>
        <v>0</v>
      </c>
      <c r="AN17" s="2">
        <f t="shared" si="14"/>
        <v>0</v>
      </c>
      <c r="AO17" s="5">
        <f t="shared" si="15"/>
        <v>0</v>
      </c>
      <c r="AQ17" s="9"/>
      <c r="AR17" s="1"/>
      <c r="AS17" s="10">
        <f t="shared" si="16"/>
        <v>0</v>
      </c>
      <c r="AT17" s="11">
        <f t="shared" si="17"/>
        <v>0</v>
      </c>
      <c r="AU17" s="10">
        <f t="shared" si="18"/>
        <v>0</v>
      </c>
      <c r="AV17" s="14"/>
      <c r="AY17" s="5">
        <f t="shared" si="19"/>
        <v>0</v>
      </c>
      <c r="AZ17" s="2">
        <f t="shared" si="20"/>
        <v>0</v>
      </c>
      <c r="BA17" s="5">
        <f t="shared" si="21"/>
        <v>0</v>
      </c>
      <c r="BC17" s="9"/>
      <c r="BD17" s="1"/>
      <c r="BE17" s="10">
        <f t="shared" si="22"/>
        <v>0</v>
      </c>
      <c r="BF17" s="11"/>
      <c r="BG17" s="10"/>
      <c r="BH17" s="14"/>
    </row>
    <row r="18" spans="1:60" x14ac:dyDescent="0.35">
      <c r="A18" s="29" t="s">
        <v>74</v>
      </c>
      <c r="B18" t="s">
        <v>63</v>
      </c>
      <c r="C18" s="29" t="s">
        <v>14</v>
      </c>
      <c r="D18">
        <v>1</v>
      </c>
      <c r="E18">
        <v>1</v>
      </c>
      <c r="F18">
        <v>136.1</v>
      </c>
      <c r="G18" s="9"/>
      <c r="H18" s="1"/>
      <c r="I18" s="10">
        <f t="shared" si="23"/>
        <v>0</v>
      </c>
      <c r="J18" s="11">
        <f t="shared" si="0"/>
        <v>0</v>
      </c>
      <c r="K18" s="1"/>
      <c r="L18" s="14"/>
      <c r="O18" s="10">
        <f t="shared" si="24"/>
        <v>0</v>
      </c>
      <c r="P18" s="11">
        <f t="shared" si="3"/>
        <v>0</v>
      </c>
      <c r="Q18" s="5">
        <f t="shared" si="4"/>
        <v>0</v>
      </c>
      <c r="S18" s="9"/>
      <c r="T18" s="1"/>
      <c r="U18" s="10">
        <f t="shared" si="25"/>
        <v>0</v>
      </c>
      <c r="V18" s="11">
        <f t="shared" si="5"/>
        <v>0</v>
      </c>
      <c r="W18" s="10">
        <f t="shared" si="6"/>
        <v>0</v>
      </c>
      <c r="X18" s="14"/>
      <c r="AA18" s="5">
        <f t="shared" si="7"/>
        <v>0</v>
      </c>
      <c r="AB18" s="2">
        <f t="shared" si="8"/>
        <v>0</v>
      </c>
      <c r="AC18" s="5">
        <f t="shared" si="9"/>
        <v>0</v>
      </c>
      <c r="AE18" s="9"/>
      <c r="AF18" s="1"/>
      <c r="AG18" s="10">
        <f t="shared" si="26"/>
        <v>0</v>
      </c>
      <c r="AH18" s="11">
        <f t="shared" si="10"/>
        <v>0</v>
      </c>
      <c r="AI18" s="1"/>
      <c r="AJ18" s="14"/>
      <c r="AM18" s="5">
        <f t="shared" si="13"/>
        <v>0</v>
      </c>
      <c r="AN18" s="2">
        <f t="shared" si="14"/>
        <v>0</v>
      </c>
      <c r="AO18" s="5">
        <f t="shared" si="15"/>
        <v>0</v>
      </c>
      <c r="AQ18" s="9"/>
      <c r="AR18" s="1"/>
      <c r="AS18" s="10">
        <f t="shared" si="16"/>
        <v>0</v>
      </c>
      <c r="AT18" s="11">
        <f t="shared" si="17"/>
        <v>0</v>
      </c>
      <c r="AU18" s="10">
        <f t="shared" si="18"/>
        <v>0</v>
      </c>
      <c r="AV18" s="14"/>
      <c r="AY18" s="5">
        <f t="shared" si="19"/>
        <v>0</v>
      </c>
      <c r="AZ18" s="2">
        <f t="shared" si="20"/>
        <v>0</v>
      </c>
      <c r="BA18" s="5">
        <f t="shared" si="21"/>
        <v>0</v>
      </c>
      <c r="BC18" s="9"/>
      <c r="BD18" s="1"/>
      <c r="BE18" s="10">
        <f t="shared" si="22"/>
        <v>0</v>
      </c>
      <c r="BF18" s="11"/>
      <c r="BG18" s="10"/>
      <c r="BH18" s="14"/>
    </row>
    <row r="19" spans="1:60" x14ac:dyDescent="0.35">
      <c r="A19" s="29" t="s">
        <v>74</v>
      </c>
      <c r="B19" t="s">
        <v>64</v>
      </c>
      <c r="C19" s="29"/>
      <c r="G19" s="9"/>
      <c r="H19" s="1"/>
      <c r="I19" s="10">
        <f t="shared" si="23"/>
        <v>0</v>
      </c>
      <c r="J19" s="11">
        <f t="shared" si="0"/>
        <v>0</v>
      </c>
      <c r="K19" s="1"/>
      <c r="L19" s="14"/>
      <c r="O19" s="10">
        <f t="shared" si="24"/>
        <v>0</v>
      </c>
      <c r="P19" s="11">
        <f t="shared" si="3"/>
        <v>0</v>
      </c>
      <c r="Q19" s="5">
        <f t="shared" si="4"/>
        <v>0</v>
      </c>
      <c r="S19" s="9"/>
      <c r="T19" s="1"/>
      <c r="U19" s="10">
        <f t="shared" si="25"/>
        <v>0</v>
      </c>
      <c r="V19" s="11">
        <f t="shared" si="5"/>
        <v>0</v>
      </c>
      <c r="W19" s="10">
        <f t="shared" si="6"/>
        <v>0</v>
      </c>
      <c r="X19" s="14"/>
      <c r="AA19" s="5">
        <f t="shared" si="7"/>
        <v>0</v>
      </c>
      <c r="AB19" s="2">
        <f t="shared" si="8"/>
        <v>0</v>
      </c>
      <c r="AC19" s="5">
        <f t="shared" si="9"/>
        <v>0</v>
      </c>
      <c r="AE19" s="9"/>
      <c r="AF19" s="1"/>
      <c r="AG19" s="10">
        <f t="shared" si="26"/>
        <v>0</v>
      </c>
      <c r="AH19" s="11">
        <f t="shared" si="10"/>
        <v>0</v>
      </c>
      <c r="AI19" s="1"/>
      <c r="AJ19" s="14"/>
      <c r="AM19" s="5">
        <f t="shared" si="13"/>
        <v>0</v>
      </c>
      <c r="AN19" s="2">
        <f t="shared" si="14"/>
        <v>0</v>
      </c>
      <c r="AO19" s="5">
        <f t="shared" si="15"/>
        <v>0</v>
      </c>
      <c r="AQ19" s="9"/>
      <c r="AR19" s="1"/>
      <c r="AS19" s="10">
        <f t="shared" si="16"/>
        <v>0</v>
      </c>
      <c r="AT19" s="11">
        <f t="shared" si="17"/>
        <v>0</v>
      </c>
      <c r="AU19" s="10">
        <f t="shared" si="18"/>
        <v>0</v>
      </c>
      <c r="AV19" s="14"/>
      <c r="AY19" s="5">
        <f t="shared" si="19"/>
        <v>0</v>
      </c>
      <c r="AZ19" s="2">
        <f t="shared" si="20"/>
        <v>0</v>
      </c>
      <c r="BA19" s="5">
        <f t="shared" si="21"/>
        <v>0</v>
      </c>
      <c r="BC19" s="9"/>
      <c r="BD19" s="1"/>
      <c r="BE19" s="10">
        <f t="shared" si="22"/>
        <v>0</v>
      </c>
      <c r="BF19" s="11"/>
      <c r="BG19" s="10"/>
      <c r="BH19" s="14"/>
    </row>
    <row r="20" spans="1:60" x14ac:dyDescent="0.35">
      <c r="A20" s="29" t="s">
        <v>74</v>
      </c>
      <c r="B20" t="s">
        <v>65</v>
      </c>
      <c r="C20" s="29"/>
      <c r="G20" s="9"/>
      <c r="H20" s="1"/>
      <c r="I20" s="10">
        <f t="shared" si="23"/>
        <v>0</v>
      </c>
      <c r="J20" s="11">
        <f t="shared" si="0"/>
        <v>0</v>
      </c>
      <c r="K20" s="1"/>
      <c r="L20" s="14"/>
      <c r="O20" s="10">
        <f t="shared" si="24"/>
        <v>0</v>
      </c>
      <c r="P20" s="11">
        <f t="shared" si="3"/>
        <v>0</v>
      </c>
      <c r="Q20" s="5">
        <f t="shared" si="4"/>
        <v>0</v>
      </c>
      <c r="S20" s="9"/>
      <c r="T20" s="1"/>
      <c r="U20" s="10">
        <f t="shared" si="25"/>
        <v>0</v>
      </c>
      <c r="V20" s="11">
        <f t="shared" si="5"/>
        <v>0</v>
      </c>
      <c r="W20" s="10">
        <f t="shared" si="6"/>
        <v>0</v>
      </c>
      <c r="X20" s="14"/>
      <c r="AA20" s="5">
        <f t="shared" si="7"/>
        <v>0</v>
      </c>
      <c r="AB20" s="2">
        <f t="shared" si="8"/>
        <v>0</v>
      </c>
      <c r="AC20" s="5">
        <f t="shared" si="9"/>
        <v>0</v>
      </c>
      <c r="AE20" s="9"/>
      <c r="AF20" s="1"/>
      <c r="AG20" s="10">
        <f t="shared" si="26"/>
        <v>0</v>
      </c>
      <c r="AH20" s="11">
        <f t="shared" si="10"/>
        <v>0</v>
      </c>
      <c r="AI20" s="1"/>
      <c r="AJ20" s="14"/>
      <c r="AM20" s="5">
        <f t="shared" si="13"/>
        <v>0</v>
      </c>
      <c r="AN20" s="2">
        <f t="shared" si="14"/>
        <v>0</v>
      </c>
      <c r="AO20" s="5">
        <f t="shared" si="15"/>
        <v>0</v>
      </c>
      <c r="AQ20" s="9"/>
      <c r="AR20" s="1"/>
      <c r="AS20" s="10">
        <f t="shared" si="16"/>
        <v>0</v>
      </c>
      <c r="AT20" s="11">
        <f t="shared" si="17"/>
        <v>0</v>
      </c>
      <c r="AU20" s="10">
        <f t="shared" si="18"/>
        <v>0</v>
      </c>
      <c r="AV20" s="14"/>
      <c r="AY20" s="5">
        <f t="shared" si="19"/>
        <v>0</v>
      </c>
      <c r="AZ20" s="2">
        <f t="shared" si="20"/>
        <v>0</v>
      </c>
      <c r="BA20" s="5">
        <f t="shared" si="21"/>
        <v>0</v>
      </c>
      <c r="BC20" s="9"/>
      <c r="BD20" s="1"/>
      <c r="BE20" s="10">
        <f t="shared" si="22"/>
        <v>0</v>
      </c>
      <c r="BF20" s="11"/>
      <c r="BG20" s="10"/>
      <c r="BH20" s="14"/>
    </row>
    <row r="21" spans="1:60" x14ac:dyDescent="0.35">
      <c r="A21" s="29" t="s">
        <v>74</v>
      </c>
      <c r="B21" t="s">
        <v>66</v>
      </c>
      <c r="C21" s="29"/>
      <c r="G21" s="9"/>
      <c r="H21" s="1"/>
      <c r="I21" s="10">
        <f t="shared" si="23"/>
        <v>0</v>
      </c>
      <c r="J21" s="11">
        <f t="shared" si="0"/>
        <v>0</v>
      </c>
      <c r="K21" s="1"/>
      <c r="L21" s="14"/>
      <c r="O21" s="10">
        <f t="shared" si="24"/>
        <v>0</v>
      </c>
      <c r="P21" s="11">
        <f t="shared" si="3"/>
        <v>0</v>
      </c>
      <c r="Q21" s="5">
        <f t="shared" si="4"/>
        <v>0</v>
      </c>
      <c r="S21" s="9"/>
      <c r="T21" s="1"/>
      <c r="U21" s="10">
        <f t="shared" si="25"/>
        <v>0</v>
      </c>
      <c r="V21" s="11">
        <f t="shared" si="5"/>
        <v>0</v>
      </c>
      <c r="W21" s="10">
        <f t="shared" si="6"/>
        <v>0</v>
      </c>
      <c r="X21" s="14"/>
      <c r="AA21" s="5">
        <f t="shared" si="7"/>
        <v>0</v>
      </c>
      <c r="AB21" s="2">
        <f t="shared" si="8"/>
        <v>0</v>
      </c>
      <c r="AC21" s="5">
        <f t="shared" si="9"/>
        <v>0</v>
      </c>
      <c r="AE21" s="9"/>
      <c r="AF21" s="1"/>
      <c r="AG21" s="10">
        <f t="shared" si="26"/>
        <v>0</v>
      </c>
      <c r="AH21" s="11">
        <f t="shared" si="10"/>
        <v>0</v>
      </c>
      <c r="AI21" s="1"/>
      <c r="AJ21" s="14"/>
      <c r="AM21" s="5">
        <f t="shared" si="13"/>
        <v>0</v>
      </c>
      <c r="AN21" s="2">
        <f t="shared" si="14"/>
        <v>0</v>
      </c>
      <c r="AO21" s="5">
        <f t="shared" si="15"/>
        <v>0</v>
      </c>
      <c r="AQ21" s="9"/>
      <c r="AR21" s="1"/>
      <c r="AS21" s="10">
        <f t="shared" si="16"/>
        <v>0</v>
      </c>
      <c r="AT21" s="11">
        <f t="shared" si="17"/>
        <v>0</v>
      </c>
      <c r="AU21" s="10">
        <f t="shared" si="18"/>
        <v>0</v>
      </c>
      <c r="AV21" s="14"/>
      <c r="AY21" s="5">
        <f t="shared" si="19"/>
        <v>0</v>
      </c>
      <c r="AZ21" s="2">
        <f t="shared" si="20"/>
        <v>0</v>
      </c>
      <c r="BA21" s="5">
        <f t="shared" si="21"/>
        <v>0</v>
      </c>
      <c r="BC21" s="9"/>
      <c r="BD21" s="1"/>
      <c r="BE21" s="10">
        <f t="shared" si="22"/>
        <v>0</v>
      </c>
      <c r="BF21" s="11"/>
      <c r="BG21" s="10"/>
      <c r="BH21" s="14"/>
    </row>
    <row r="22" spans="1:60" x14ac:dyDescent="0.35">
      <c r="A22" s="29" t="s">
        <v>74</v>
      </c>
      <c r="B22" t="s">
        <v>67</v>
      </c>
      <c r="C22" s="29"/>
      <c r="G22" s="9"/>
      <c r="H22" s="1"/>
      <c r="I22" s="10">
        <f t="shared" si="23"/>
        <v>0</v>
      </c>
      <c r="J22" s="11">
        <f t="shared" si="0"/>
        <v>0</v>
      </c>
      <c r="K22" s="1"/>
      <c r="L22" s="14"/>
      <c r="O22" s="10">
        <f t="shared" si="24"/>
        <v>0</v>
      </c>
      <c r="P22" s="11">
        <f t="shared" si="3"/>
        <v>0</v>
      </c>
      <c r="Q22" s="5">
        <f t="shared" si="4"/>
        <v>0</v>
      </c>
      <c r="S22" s="9"/>
      <c r="T22" s="1"/>
      <c r="U22" s="10">
        <f t="shared" si="25"/>
        <v>0</v>
      </c>
      <c r="V22" s="11">
        <f t="shared" si="5"/>
        <v>0</v>
      </c>
      <c r="W22" s="10">
        <f t="shared" si="6"/>
        <v>0</v>
      </c>
      <c r="X22" s="14"/>
      <c r="AA22" s="5">
        <f t="shared" si="7"/>
        <v>0</v>
      </c>
      <c r="AB22" s="2">
        <f t="shared" si="8"/>
        <v>0</v>
      </c>
      <c r="AC22" s="5">
        <f t="shared" si="9"/>
        <v>0</v>
      </c>
      <c r="AE22" s="9"/>
      <c r="AF22" s="1"/>
      <c r="AG22" s="10">
        <f t="shared" si="26"/>
        <v>0</v>
      </c>
      <c r="AH22" s="11">
        <f t="shared" si="10"/>
        <v>0</v>
      </c>
      <c r="AI22" s="1"/>
      <c r="AJ22" s="14"/>
      <c r="AM22" s="5">
        <f t="shared" si="13"/>
        <v>0</v>
      </c>
      <c r="AN22" s="2">
        <f t="shared" si="14"/>
        <v>0</v>
      </c>
      <c r="AO22" s="5">
        <f t="shared" si="15"/>
        <v>0</v>
      </c>
      <c r="AQ22" s="9"/>
      <c r="AR22" s="1"/>
      <c r="AS22" s="10">
        <f t="shared" si="16"/>
        <v>0</v>
      </c>
      <c r="AT22" s="11">
        <f t="shared" si="17"/>
        <v>0</v>
      </c>
      <c r="AU22" s="10">
        <f t="shared" si="18"/>
        <v>0</v>
      </c>
      <c r="AV22" s="14"/>
      <c r="AY22" s="5">
        <f t="shared" si="19"/>
        <v>0</v>
      </c>
      <c r="AZ22" s="2">
        <f t="shared" si="20"/>
        <v>0</v>
      </c>
      <c r="BA22" s="5">
        <f t="shared" si="21"/>
        <v>0</v>
      </c>
      <c r="BC22" s="9"/>
      <c r="BD22" s="1"/>
      <c r="BE22" s="10">
        <f t="shared" si="22"/>
        <v>0</v>
      </c>
      <c r="BF22" s="11"/>
      <c r="BG22" s="10"/>
      <c r="BH22" s="14"/>
    </row>
    <row r="23" spans="1:60" x14ac:dyDescent="0.35">
      <c r="A23" s="29" t="s">
        <v>74</v>
      </c>
      <c r="B23" t="s">
        <v>68</v>
      </c>
      <c r="C23" s="29"/>
      <c r="G23" s="9"/>
      <c r="H23" s="1"/>
      <c r="I23" s="10">
        <f t="shared" si="23"/>
        <v>0</v>
      </c>
      <c r="J23" s="11">
        <f t="shared" si="0"/>
        <v>0</v>
      </c>
      <c r="K23" s="1"/>
      <c r="L23" s="14"/>
      <c r="O23" s="10">
        <f t="shared" si="24"/>
        <v>0</v>
      </c>
      <c r="P23" s="11">
        <f t="shared" si="3"/>
        <v>0</v>
      </c>
      <c r="Q23" s="5"/>
      <c r="S23" s="9"/>
      <c r="T23" s="1"/>
      <c r="U23" s="10">
        <f t="shared" si="25"/>
        <v>0</v>
      </c>
      <c r="V23" s="11">
        <f t="shared" si="5"/>
        <v>0</v>
      </c>
      <c r="W23" s="10"/>
      <c r="X23" s="14"/>
      <c r="AE23" s="9"/>
      <c r="AF23" s="1"/>
      <c r="AG23" s="10"/>
      <c r="AH23" s="11"/>
      <c r="AI23" s="1"/>
      <c r="AJ23" s="14"/>
      <c r="AM23" s="5"/>
      <c r="AN23" s="2"/>
      <c r="AO23" s="5"/>
      <c r="AQ23" s="9"/>
      <c r="AR23" s="1"/>
      <c r="AS23" s="10"/>
      <c r="AT23" s="11"/>
      <c r="AU23" s="10"/>
      <c r="AV23" s="14"/>
      <c r="BC23" s="9"/>
      <c r="BD23" s="1"/>
      <c r="BE23" s="1"/>
      <c r="BF23" s="1"/>
      <c r="BG23" s="1"/>
      <c r="BH23" s="14"/>
    </row>
    <row r="24" spans="1:60" x14ac:dyDescent="0.35">
      <c r="A24" s="29" t="s">
        <v>74</v>
      </c>
      <c r="B24" t="s">
        <v>69</v>
      </c>
      <c r="C24" s="29"/>
      <c r="G24" s="9"/>
      <c r="H24" s="1"/>
      <c r="I24" s="10">
        <f t="shared" si="23"/>
        <v>0</v>
      </c>
      <c r="J24" s="11">
        <f t="shared" si="0"/>
        <v>0</v>
      </c>
      <c r="K24" s="1"/>
      <c r="L24" s="14"/>
      <c r="O24" s="10">
        <f t="shared" si="24"/>
        <v>0</v>
      </c>
      <c r="P24" s="11">
        <f t="shared" si="3"/>
        <v>0</v>
      </c>
      <c r="Q24" s="5"/>
      <c r="S24" s="9"/>
      <c r="T24" s="1"/>
      <c r="U24" s="10">
        <f t="shared" si="25"/>
        <v>0</v>
      </c>
      <c r="V24" s="11">
        <f t="shared" si="5"/>
        <v>0</v>
      </c>
      <c r="W24" s="10"/>
      <c r="X24" s="14"/>
      <c r="AE24" s="9"/>
      <c r="AF24" s="1"/>
      <c r="AG24" s="10"/>
      <c r="AH24" s="11"/>
      <c r="AI24" s="1"/>
      <c r="AJ24" s="14"/>
      <c r="AM24" s="5"/>
      <c r="AN24" s="2"/>
      <c r="AO24" s="5"/>
      <c r="AQ24" s="9"/>
      <c r="AR24" s="1"/>
      <c r="AS24" s="10"/>
      <c r="AT24" s="11"/>
      <c r="AU24" s="10"/>
      <c r="AV24" s="14"/>
      <c r="BC24" s="9"/>
      <c r="BD24" s="1"/>
      <c r="BE24" s="1"/>
      <c r="BF24" s="1"/>
      <c r="BG24" s="1"/>
      <c r="BH24" s="14"/>
    </row>
    <row r="25" spans="1:60" x14ac:dyDescent="0.35">
      <c r="A25" s="29" t="s">
        <v>74</v>
      </c>
      <c r="B25" t="s">
        <v>70</v>
      </c>
      <c r="C25" s="29"/>
      <c r="G25" s="9"/>
      <c r="H25" s="1"/>
      <c r="I25" s="10">
        <f t="shared" si="23"/>
        <v>0</v>
      </c>
      <c r="J25" s="11">
        <f t="shared" si="0"/>
        <v>0</v>
      </c>
      <c r="K25" s="1"/>
      <c r="L25" s="14"/>
      <c r="O25" s="10">
        <f t="shared" si="24"/>
        <v>0</v>
      </c>
      <c r="P25" s="11">
        <f t="shared" si="3"/>
        <v>0</v>
      </c>
      <c r="Q25" s="5"/>
      <c r="S25" s="9"/>
      <c r="T25" s="1"/>
      <c r="U25" s="10">
        <f t="shared" si="25"/>
        <v>0</v>
      </c>
      <c r="V25" s="11">
        <f t="shared" si="5"/>
        <v>0</v>
      </c>
      <c r="W25" s="10"/>
      <c r="X25" s="14"/>
      <c r="AE25" s="9"/>
      <c r="AF25" s="1"/>
      <c r="AG25" s="10"/>
      <c r="AH25" s="11"/>
      <c r="AI25" s="1"/>
      <c r="AJ25" s="14"/>
      <c r="AM25" s="5"/>
      <c r="AN25" s="2"/>
      <c r="AO25" s="5"/>
      <c r="AQ25" s="9"/>
      <c r="AR25" s="1"/>
      <c r="AS25" s="10"/>
      <c r="AT25" s="11"/>
      <c r="AU25" s="10"/>
      <c r="AV25" s="14"/>
      <c r="BC25" s="9"/>
      <c r="BD25" s="1"/>
      <c r="BE25" s="1"/>
      <c r="BF25" s="1"/>
      <c r="BG25" s="1"/>
      <c r="BH25" s="14"/>
    </row>
    <row r="26" spans="1:60" x14ac:dyDescent="0.35">
      <c r="A26" s="29" t="s">
        <v>74</v>
      </c>
      <c r="B26" t="s">
        <v>71</v>
      </c>
      <c r="C26" s="29"/>
      <c r="G26" s="9"/>
      <c r="H26" s="1"/>
      <c r="I26" s="10">
        <f t="shared" si="23"/>
        <v>0</v>
      </c>
      <c r="J26" s="11">
        <f t="shared" si="0"/>
        <v>0</v>
      </c>
      <c r="K26" s="1"/>
      <c r="L26" s="14"/>
      <c r="O26" s="10">
        <f t="shared" si="24"/>
        <v>0</v>
      </c>
      <c r="P26" s="11">
        <f t="shared" si="3"/>
        <v>0</v>
      </c>
      <c r="Q26" s="5"/>
      <c r="S26" s="9"/>
      <c r="T26" s="1"/>
      <c r="U26" s="10">
        <f t="shared" si="25"/>
        <v>0</v>
      </c>
      <c r="V26" s="11">
        <f t="shared" si="5"/>
        <v>0</v>
      </c>
      <c r="W26" s="10"/>
      <c r="X26" s="14"/>
      <c r="AE26" s="9"/>
      <c r="AF26" s="1"/>
      <c r="AG26" s="10"/>
      <c r="AH26" s="11"/>
      <c r="AI26" s="1"/>
      <c r="AJ26" s="14"/>
      <c r="AM26" s="5"/>
      <c r="AN26" s="2"/>
      <c r="AO26" s="5"/>
      <c r="AQ26" s="9"/>
      <c r="AR26" s="1"/>
      <c r="AS26" s="10"/>
      <c r="AT26" s="11"/>
      <c r="AU26" s="10"/>
      <c r="AV26" s="14"/>
      <c r="BC26" s="9"/>
      <c r="BD26" s="1"/>
      <c r="BE26" s="1"/>
      <c r="BF26" s="1"/>
      <c r="BG26" s="1"/>
      <c r="BH26" s="14"/>
    </row>
    <row r="27" spans="1:60" x14ac:dyDescent="0.35">
      <c r="A27" s="29" t="s">
        <v>74</v>
      </c>
      <c r="B27" t="s">
        <v>72</v>
      </c>
      <c r="C27" s="29"/>
      <c r="G27" s="9"/>
      <c r="H27" s="1"/>
      <c r="I27" s="10">
        <f t="shared" si="23"/>
        <v>0</v>
      </c>
      <c r="J27" s="11">
        <f t="shared" si="0"/>
        <v>0</v>
      </c>
      <c r="K27" s="1"/>
      <c r="L27" s="14"/>
      <c r="O27" s="10">
        <f t="shared" si="24"/>
        <v>0</v>
      </c>
      <c r="P27" s="11">
        <f t="shared" si="3"/>
        <v>0</v>
      </c>
      <c r="Q27" s="5"/>
      <c r="S27" s="9"/>
      <c r="T27" s="1"/>
      <c r="U27" s="10">
        <f t="shared" si="25"/>
        <v>0</v>
      </c>
      <c r="V27" s="11">
        <f t="shared" si="5"/>
        <v>0</v>
      </c>
      <c r="W27" s="10"/>
      <c r="X27" s="14"/>
      <c r="AE27" s="9"/>
      <c r="AF27" s="1"/>
      <c r="AG27" s="10"/>
      <c r="AH27" s="11"/>
      <c r="AI27" s="1"/>
      <c r="AJ27" s="14"/>
      <c r="AM27" s="5"/>
      <c r="AN27" s="2"/>
      <c r="AO27" s="5"/>
      <c r="AQ27" s="9"/>
      <c r="AR27" s="1"/>
      <c r="AS27" s="10"/>
      <c r="AT27" s="11"/>
      <c r="AU27" s="10"/>
      <c r="AV27" s="14"/>
      <c r="BC27" s="9"/>
      <c r="BD27" s="1"/>
      <c r="BE27" s="1"/>
      <c r="BF27" s="1"/>
      <c r="BG27" s="1"/>
      <c r="BH27" s="14"/>
    </row>
    <row r="28" spans="1:60" x14ac:dyDescent="0.35">
      <c r="A28" s="30" t="s">
        <v>35</v>
      </c>
      <c r="B28" s="22" t="s">
        <v>4</v>
      </c>
      <c r="C28" s="30" t="s">
        <v>11</v>
      </c>
      <c r="D28" s="22">
        <v>1</v>
      </c>
      <c r="E28" s="22">
        <v>1</v>
      </c>
      <c r="F28" s="22">
        <v>18.02</v>
      </c>
      <c r="G28" s="21"/>
      <c r="H28" s="22"/>
      <c r="I28" s="22">
        <v>0.05</v>
      </c>
      <c r="J28" s="22"/>
      <c r="K28" s="22"/>
      <c r="L28" s="34"/>
      <c r="M28" s="22"/>
      <c r="N28" s="22"/>
      <c r="O28" s="22"/>
      <c r="P28" s="22"/>
      <c r="Q28" s="22"/>
      <c r="R28" s="22"/>
      <c r="S28" s="21"/>
      <c r="T28" s="22"/>
      <c r="U28" s="23"/>
      <c r="V28" s="24"/>
      <c r="W28" s="23"/>
      <c r="X28" s="26"/>
      <c r="Y28" s="22">
        <v>10</v>
      </c>
      <c r="Z28" s="22">
        <f>Y28*$E28</f>
        <v>10</v>
      </c>
      <c r="AA28" s="23">
        <f>Z28*$D28</f>
        <v>10</v>
      </c>
      <c r="AB28" s="24">
        <f>AA28/SUM(AA$3:AA$22)</f>
        <v>0.11764705882352941</v>
      </c>
      <c r="AC28" s="23">
        <f>AA28/SUM(Y$3:Y$22)*1000</f>
        <v>117.64705882352941</v>
      </c>
      <c r="AD28" s="25">
        <f>AA28/$F28/SUM(Y$3:Y$22)*1000</f>
        <v>6.5286936084089575</v>
      </c>
      <c r="AE28" s="21"/>
      <c r="AF28" s="22"/>
      <c r="AG28" s="22"/>
      <c r="AH28" s="22"/>
      <c r="AI28" s="22"/>
      <c r="AJ28" s="34"/>
      <c r="AK28" s="22"/>
      <c r="AL28" s="22"/>
      <c r="AM28" s="22"/>
      <c r="AN28" s="22"/>
      <c r="AO28" s="22"/>
      <c r="AP28" s="22"/>
      <c r="AQ28" s="21"/>
      <c r="AR28" s="22"/>
      <c r="AS28" s="23"/>
      <c r="AT28" s="24"/>
      <c r="AU28" s="23"/>
      <c r="AV28" s="26"/>
      <c r="AW28" s="22"/>
      <c r="AX28" s="22"/>
      <c r="AY28" s="23"/>
      <c r="AZ28" s="24"/>
      <c r="BA28" s="23"/>
      <c r="BB28" s="25"/>
      <c r="BC28" s="21">
        <v>0</v>
      </c>
      <c r="BD28" s="22">
        <f>BC28*$E28</f>
        <v>0</v>
      </c>
      <c r="BE28" s="23">
        <f>BD28*$D28</f>
        <v>0</v>
      </c>
      <c r="BF28" s="24"/>
      <c r="BG28" s="23"/>
      <c r="BH28" s="26"/>
    </row>
    <row r="29" spans="1:60" x14ac:dyDescent="0.35">
      <c r="A29" s="29" t="s">
        <v>35</v>
      </c>
      <c r="B29" s="1" t="s">
        <v>49</v>
      </c>
      <c r="C29" s="29" t="s">
        <v>6</v>
      </c>
      <c r="D29" s="1">
        <v>0.94</v>
      </c>
      <c r="E29" s="1">
        <v>1.83</v>
      </c>
      <c r="F29" s="1">
        <v>98.08</v>
      </c>
      <c r="G29" s="9"/>
      <c r="H29" s="1"/>
      <c r="I29" s="1"/>
      <c r="J29" s="1"/>
      <c r="K29" s="1"/>
      <c r="L29" s="14"/>
      <c r="M29" s="1"/>
      <c r="N29" s="1"/>
      <c r="O29" s="1"/>
      <c r="P29" s="1"/>
      <c r="Q29" s="1"/>
      <c r="R29" s="1"/>
      <c r="S29" s="9"/>
      <c r="T29" s="1"/>
      <c r="U29" s="1"/>
      <c r="V29" s="1"/>
      <c r="W29" s="1"/>
      <c r="X29" s="14"/>
      <c r="Y29" s="1"/>
      <c r="Z29" s="1"/>
      <c r="AA29" s="1"/>
      <c r="AB29" s="1"/>
      <c r="AC29" s="1"/>
      <c r="AD29" s="1"/>
      <c r="AE29" s="9"/>
      <c r="AF29" s="1"/>
      <c r="AG29" s="1"/>
      <c r="AH29" s="1"/>
      <c r="AI29" s="1"/>
      <c r="AJ29" s="14"/>
      <c r="AK29" s="1"/>
      <c r="AL29" s="1"/>
      <c r="AM29" s="1"/>
      <c r="AN29" s="1"/>
      <c r="AO29" s="1"/>
      <c r="AP29" s="1"/>
      <c r="AQ29" s="9"/>
      <c r="AR29" s="1"/>
      <c r="AS29" s="1"/>
      <c r="AT29" s="1"/>
      <c r="AU29" s="1"/>
      <c r="AV29" s="14"/>
      <c r="AW29" s="9"/>
      <c r="AX29" s="1"/>
      <c r="AY29" s="1"/>
      <c r="AZ29" s="1"/>
      <c r="BA29" s="1"/>
      <c r="BB29" s="14"/>
      <c r="BC29" s="9"/>
      <c r="BD29" s="1"/>
      <c r="BE29" s="1"/>
      <c r="BF29" s="1"/>
      <c r="BG29" s="1"/>
      <c r="BH29" s="14"/>
    </row>
    <row r="30" spans="1:60" x14ac:dyDescent="0.35">
      <c r="A30" s="29" t="s">
        <v>35</v>
      </c>
      <c r="B30" s="1" t="s">
        <v>50</v>
      </c>
      <c r="C30" s="29" t="s">
        <v>19</v>
      </c>
      <c r="D30" s="1">
        <v>1</v>
      </c>
      <c r="E30" s="1">
        <v>1</v>
      </c>
      <c r="F30" s="1">
        <v>159.6086</v>
      </c>
      <c r="G30" s="9"/>
      <c r="H30" s="1"/>
      <c r="I30" s="1"/>
      <c r="J30" s="1"/>
      <c r="K30" s="1"/>
      <c r="L30" s="14"/>
      <c r="M30" s="1"/>
      <c r="N30" s="1"/>
      <c r="O30" s="1"/>
      <c r="P30" s="1"/>
      <c r="Q30" s="1"/>
      <c r="R30" s="1"/>
      <c r="S30" s="9"/>
      <c r="T30" s="1"/>
      <c r="U30" s="1"/>
      <c r="V30" s="1"/>
      <c r="W30" s="1"/>
      <c r="X30" s="14"/>
      <c r="Y30" s="1"/>
      <c r="Z30" s="1"/>
      <c r="AA30" s="1"/>
      <c r="AB30" s="1"/>
      <c r="AC30" s="1"/>
      <c r="AD30" s="1"/>
      <c r="AE30" s="9"/>
      <c r="AF30" s="1"/>
      <c r="AG30" s="1"/>
      <c r="AH30" s="1"/>
      <c r="AI30" s="1"/>
      <c r="AJ30" s="14"/>
      <c r="AK30" s="1"/>
      <c r="AL30" s="1"/>
      <c r="AM30" s="1"/>
      <c r="AN30" s="1"/>
      <c r="AO30" s="1"/>
      <c r="AP30" s="1"/>
      <c r="AQ30" s="9"/>
      <c r="AR30" s="1"/>
      <c r="AS30" s="1"/>
      <c r="AT30" s="1"/>
      <c r="AU30" s="1"/>
      <c r="AV30" s="14"/>
      <c r="AW30" s="9"/>
      <c r="AX30" s="1"/>
      <c r="AY30" s="1"/>
      <c r="AZ30" s="1"/>
      <c r="BA30" s="1"/>
      <c r="BB30" s="14"/>
      <c r="BC30" s="9"/>
      <c r="BD30" s="1"/>
      <c r="BE30" s="1"/>
      <c r="BF30" s="1"/>
      <c r="BG30" s="1"/>
      <c r="BH30" s="14"/>
    </row>
    <row r="31" spans="1:60" x14ac:dyDescent="0.35">
      <c r="A31" s="29" t="s">
        <v>35</v>
      </c>
      <c r="B31" s="1" t="s">
        <v>51</v>
      </c>
      <c r="C31" s="29" t="s">
        <v>22</v>
      </c>
      <c r="D31" s="1">
        <v>1</v>
      </c>
      <c r="E31" s="1">
        <v>1</v>
      </c>
      <c r="F31" s="1"/>
      <c r="G31" s="9"/>
      <c r="H31" s="1"/>
      <c r="I31" s="1"/>
      <c r="J31" s="1"/>
      <c r="K31" s="1"/>
      <c r="L31" s="14"/>
      <c r="M31" s="1"/>
      <c r="N31" s="1"/>
      <c r="O31" s="1"/>
      <c r="P31" s="1"/>
      <c r="Q31" s="1"/>
      <c r="R31" s="1"/>
      <c r="S31" s="9"/>
      <c r="T31" s="1"/>
      <c r="U31" s="1"/>
      <c r="V31" s="1"/>
      <c r="W31" s="1"/>
      <c r="X31" s="14"/>
      <c r="Y31" s="1"/>
      <c r="Z31" s="1"/>
      <c r="AA31" s="1"/>
      <c r="AB31" s="1"/>
      <c r="AC31" s="1"/>
      <c r="AD31" s="1"/>
      <c r="AE31" s="9"/>
      <c r="AF31" s="1"/>
      <c r="AG31" s="1"/>
      <c r="AH31" s="1"/>
      <c r="AI31" s="1"/>
      <c r="AJ31" s="14"/>
      <c r="AK31" s="1"/>
      <c r="AL31" s="1"/>
      <c r="AM31" s="1"/>
      <c r="AN31" s="1"/>
      <c r="AO31" s="1"/>
      <c r="AP31" s="1"/>
      <c r="AQ31" s="9"/>
      <c r="AR31" s="1"/>
      <c r="AS31" s="1"/>
      <c r="AT31" s="1"/>
      <c r="AU31" s="1"/>
      <c r="AV31" s="14"/>
      <c r="AW31" s="9"/>
      <c r="AX31" s="1"/>
      <c r="AY31" s="1"/>
      <c r="AZ31" s="1"/>
      <c r="BA31" s="1"/>
      <c r="BB31" s="14"/>
      <c r="BC31" s="9"/>
      <c r="BD31" s="1"/>
      <c r="BE31" s="1"/>
      <c r="BF31" s="1"/>
      <c r="BG31" s="1"/>
      <c r="BH31" s="14"/>
    </row>
    <row r="32" spans="1:60" x14ac:dyDescent="0.35">
      <c r="A32" s="29" t="s">
        <v>35</v>
      </c>
      <c r="B32" s="1" t="s">
        <v>52</v>
      </c>
      <c r="C32" s="29" t="s">
        <v>28</v>
      </c>
      <c r="D32" s="1">
        <v>1</v>
      </c>
      <c r="E32" s="1">
        <v>1</v>
      </c>
      <c r="F32" s="1">
        <v>214.77</v>
      </c>
      <c r="G32" s="9"/>
      <c r="H32" s="1"/>
      <c r="I32" s="1"/>
      <c r="J32" s="1"/>
      <c r="K32" s="1"/>
      <c r="L32" s="14"/>
      <c r="M32" s="1"/>
      <c r="N32" s="1"/>
      <c r="O32" s="1"/>
      <c r="P32" s="1"/>
      <c r="Q32" s="1"/>
      <c r="R32" s="1"/>
      <c r="S32" s="9"/>
      <c r="T32" s="1"/>
      <c r="U32" s="1"/>
      <c r="V32" s="1"/>
      <c r="W32" s="1"/>
      <c r="X32" s="14"/>
      <c r="Y32" s="1"/>
      <c r="Z32" s="1"/>
      <c r="AA32" s="1"/>
      <c r="AB32" s="1"/>
      <c r="AC32" s="1"/>
      <c r="AD32" s="1"/>
      <c r="AE32" s="9"/>
      <c r="AF32" s="1"/>
      <c r="AG32" s="1"/>
      <c r="AH32" s="1"/>
      <c r="AI32" s="1"/>
      <c r="AJ32" s="14"/>
      <c r="AK32" s="1"/>
      <c r="AL32" s="1"/>
      <c r="AM32" s="1"/>
      <c r="AN32" s="1"/>
      <c r="AO32" s="1"/>
      <c r="AP32" s="1"/>
      <c r="AQ32" s="9"/>
      <c r="AR32" s="1"/>
      <c r="AS32" s="1"/>
      <c r="AT32" s="1"/>
      <c r="AU32" s="1"/>
      <c r="AV32" s="14"/>
      <c r="AW32" s="9"/>
      <c r="AX32" s="1"/>
      <c r="AY32" s="1"/>
      <c r="AZ32" s="1"/>
      <c r="BA32" s="1"/>
      <c r="BB32" s="14"/>
      <c r="BC32" s="9"/>
      <c r="BD32" s="1"/>
      <c r="BE32" s="1"/>
      <c r="BF32" s="1"/>
      <c r="BG32" s="1"/>
      <c r="BH32" s="14"/>
    </row>
    <row r="33" spans="1:60" x14ac:dyDescent="0.35">
      <c r="A33" s="29" t="s">
        <v>35</v>
      </c>
      <c r="B33" s="1" t="s">
        <v>53</v>
      </c>
      <c r="C33" s="29" t="s">
        <v>29</v>
      </c>
      <c r="D33" s="1"/>
      <c r="E33" s="1"/>
      <c r="F33" s="1"/>
      <c r="G33" s="9"/>
      <c r="H33" s="1"/>
      <c r="I33" s="1"/>
      <c r="J33" s="1"/>
      <c r="K33" s="1"/>
      <c r="L33" s="14"/>
      <c r="M33" s="1"/>
      <c r="N33" s="1"/>
      <c r="O33" s="1"/>
      <c r="P33" s="1"/>
      <c r="Q33" s="1"/>
      <c r="R33" s="1"/>
      <c r="S33" s="9"/>
      <c r="T33" s="1"/>
      <c r="U33" s="1"/>
      <c r="V33" s="1"/>
      <c r="W33" s="1"/>
      <c r="X33" s="14"/>
      <c r="Y33" s="1"/>
      <c r="Z33" s="1"/>
      <c r="AA33" s="1"/>
      <c r="AB33" s="1"/>
      <c r="AC33" s="1"/>
      <c r="AD33" s="1"/>
      <c r="AE33" s="9"/>
      <c r="AF33" s="1"/>
      <c r="AG33" s="1"/>
      <c r="AH33" s="1"/>
      <c r="AI33" s="1"/>
      <c r="AJ33" s="14"/>
      <c r="AK33" s="1"/>
      <c r="AL33" s="1"/>
      <c r="AM33" s="1"/>
      <c r="AN33" s="1"/>
      <c r="AO33" s="1"/>
      <c r="AP33" s="1"/>
      <c r="AQ33" s="9"/>
      <c r="AR33" s="1"/>
      <c r="AS33" s="1"/>
      <c r="AT33" s="1"/>
      <c r="AU33" s="1"/>
      <c r="AV33" s="14"/>
      <c r="AW33" s="9"/>
      <c r="AX33" s="1"/>
      <c r="AY33" s="1"/>
      <c r="AZ33" s="1"/>
      <c r="BA33" s="1"/>
      <c r="BB33" s="14"/>
      <c r="BC33" s="9"/>
      <c r="BD33" s="1"/>
      <c r="BE33" s="1"/>
      <c r="BF33" s="1"/>
      <c r="BG33" s="1"/>
      <c r="BH33" s="14"/>
    </row>
    <row r="34" spans="1:60" x14ac:dyDescent="0.35">
      <c r="A34" s="29" t="s">
        <v>35</v>
      </c>
      <c r="B34" s="1" t="s">
        <v>54</v>
      </c>
      <c r="C34" s="29" t="s">
        <v>12</v>
      </c>
      <c r="D34" s="1">
        <v>0.45</v>
      </c>
      <c r="E34" s="1">
        <v>1.45</v>
      </c>
      <c r="F34" s="1">
        <v>56.12</v>
      </c>
      <c r="G34" s="9"/>
      <c r="H34" s="1"/>
      <c r="I34" s="1"/>
      <c r="J34" s="1"/>
      <c r="K34" s="1"/>
      <c r="L34" s="14"/>
      <c r="M34" s="1"/>
      <c r="N34" s="1"/>
      <c r="O34" s="1"/>
      <c r="P34" s="1"/>
      <c r="Q34" s="1"/>
      <c r="R34" s="1"/>
      <c r="S34" s="9"/>
      <c r="T34" s="1"/>
      <c r="U34" s="1"/>
      <c r="V34" s="1"/>
      <c r="W34" s="1"/>
      <c r="X34" s="14"/>
      <c r="Y34" s="1"/>
      <c r="Z34" s="1"/>
      <c r="AA34" s="1"/>
      <c r="AB34" s="1"/>
      <c r="AC34" s="1"/>
      <c r="AD34" s="1"/>
      <c r="AE34" s="9"/>
      <c r="AF34" s="1"/>
      <c r="AG34" s="1"/>
      <c r="AH34" s="1"/>
      <c r="AI34" s="1"/>
      <c r="AJ34" s="14"/>
      <c r="AK34" s="1"/>
      <c r="AL34" s="1"/>
      <c r="AM34" s="1"/>
      <c r="AN34" s="1"/>
      <c r="AO34" s="1"/>
      <c r="AP34" s="1"/>
      <c r="AQ34" s="9"/>
      <c r="AR34" s="1"/>
      <c r="AS34" s="1"/>
      <c r="AT34" s="1"/>
      <c r="AU34" s="1"/>
      <c r="AV34" s="14"/>
      <c r="AW34" s="9"/>
      <c r="AX34" s="1"/>
      <c r="AY34" s="1"/>
      <c r="AZ34" s="1"/>
      <c r="BA34" s="1"/>
      <c r="BB34" s="14"/>
      <c r="BC34" s="9"/>
      <c r="BD34" s="1"/>
      <c r="BE34" s="1"/>
      <c r="BF34" s="1"/>
      <c r="BG34" s="1"/>
      <c r="BH34" s="14"/>
    </row>
    <row r="35" spans="1:60" x14ac:dyDescent="0.35">
      <c r="A35" s="29" t="s">
        <v>35</v>
      </c>
      <c r="B35" s="1" t="s">
        <v>55</v>
      </c>
      <c r="C35" s="29" t="s">
        <v>15</v>
      </c>
      <c r="D35" s="1">
        <v>1</v>
      </c>
      <c r="E35" s="1">
        <v>0.78600000000000003</v>
      </c>
      <c r="F35" s="1">
        <v>60.1</v>
      </c>
      <c r="G35" s="9"/>
      <c r="H35" s="1"/>
      <c r="I35" s="1"/>
      <c r="J35" s="1"/>
      <c r="K35" s="1"/>
      <c r="L35" s="14"/>
      <c r="M35" s="1"/>
      <c r="N35" s="1"/>
      <c r="O35" s="1"/>
      <c r="P35" s="1"/>
      <c r="Q35" s="1"/>
      <c r="R35" s="1"/>
      <c r="S35" s="9"/>
      <c r="T35" s="1"/>
      <c r="U35" s="1"/>
      <c r="V35" s="1"/>
      <c r="W35" s="1"/>
      <c r="X35" s="14"/>
      <c r="Y35" s="1"/>
      <c r="Z35" s="1"/>
      <c r="AA35" s="1"/>
      <c r="AB35" s="1"/>
      <c r="AC35" s="1"/>
      <c r="AD35" s="1"/>
      <c r="AE35" s="9"/>
      <c r="AF35" s="1"/>
      <c r="AG35" s="1"/>
      <c r="AH35" s="1"/>
      <c r="AI35" s="1"/>
      <c r="AJ35" s="14"/>
      <c r="AK35" s="1"/>
      <c r="AL35" s="1"/>
      <c r="AM35" s="1"/>
      <c r="AN35" s="1"/>
      <c r="AO35" s="1"/>
      <c r="AP35" s="1"/>
      <c r="AQ35" s="9"/>
      <c r="AR35" s="1"/>
      <c r="AS35" s="1"/>
      <c r="AT35" s="1"/>
      <c r="AU35" s="1"/>
      <c r="AV35" s="14"/>
      <c r="AW35" s="9"/>
      <c r="AX35" s="1"/>
      <c r="AY35" s="1"/>
      <c r="AZ35" s="1"/>
      <c r="BA35" s="1"/>
      <c r="BB35" s="14"/>
      <c r="BC35" s="9"/>
      <c r="BD35" s="1"/>
      <c r="BE35" s="1"/>
      <c r="BF35" s="1"/>
      <c r="BG35" s="1"/>
      <c r="BH35" s="14"/>
    </row>
    <row r="36" spans="1:60" x14ac:dyDescent="0.35">
      <c r="A36" s="29" t="s">
        <v>35</v>
      </c>
      <c r="B36" s="1" t="s">
        <v>56</v>
      </c>
      <c r="C36" s="29" t="s">
        <v>16</v>
      </c>
      <c r="D36" s="1">
        <v>1</v>
      </c>
      <c r="E36" s="1">
        <v>0.95</v>
      </c>
      <c r="F36" s="1">
        <v>162.22999999999999</v>
      </c>
      <c r="G36" s="9"/>
      <c r="H36" s="1"/>
      <c r="I36" s="1"/>
      <c r="J36" s="1"/>
      <c r="K36" s="1"/>
      <c r="L36" s="14"/>
      <c r="M36" s="1"/>
      <c r="N36" s="1"/>
      <c r="O36" s="1"/>
      <c r="P36" s="1"/>
      <c r="Q36" s="1"/>
      <c r="R36" s="1"/>
      <c r="S36" s="9"/>
      <c r="T36" s="1"/>
      <c r="U36" s="1"/>
      <c r="V36" s="1"/>
      <c r="W36" s="1"/>
      <c r="X36" s="14"/>
      <c r="Y36" s="1"/>
      <c r="Z36" s="1"/>
      <c r="AA36" s="1"/>
      <c r="AB36" s="1"/>
      <c r="AC36" s="1"/>
      <c r="AD36" s="1"/>
      <c r="AE36" s="9"/>
      <c r="AF36" s="1"/>
      <c r="AG36" s="1"/>
      <c r="AH36" s="1"/>
      <c r="AI36" s="1"/>
      <c r="AJ36" s="14"/>
      <c r="AK36" s="1"/>
      <c r="AL36" s="1"/>
      <c r="AM36" s="1"/>
      <c r="AN36" s="1"/>
      <c r="AO36" s="1"/>
      <c r="AP36" s="1"/>
      <c r="AQ36" s="9"/>
      <c r="AR36" s="1"/>
      <c r="AS36" s="1"/>
      <c r="AT36" s="1"/>
      <c r="AU36" s="1"/>
      <c r="AV36" s="14"/>
      <c r="AW36" s="9"/>
      <c r="AX36" s="1"/>
      <c r="AY36" s="1"/>
      <c r="AZ36" s="1"/>
      <c r="BA36" s="1"/>
      <c r="BB36" s="14"/>
      <c r="BC36" s="9"/>
      <c r="BD36" s="1"/>
      <c r="BE36" s="1"/>
      <c r="BF36" s="1"/>
      <c r="BG36" s="1"/>
      <c r="BH36" s="14"/>
    </row>
    <row r="37" spans="1:60" x14ac:dyDescent="0.35">
      <c r="A37" s="29" t="s">
        <v>35</v>
      </c>
      <c r="B37" s="1" t="s">
        <v>57</v>
      </c>
      <c r="C37" s="29" t="s">
        <v>17</v>
      </c>
      <c r="D37" s="1">
        <v>1</v>
      </c>
      <c r="E37" s="1">
        <v>0.95</v>
      </c>
      <c r="F37" s="1">
        <v>190.3</v>
      </c>
      <c r="G37" s="9"/>
      <c r="H37" s="1"/>
      <c r="I37" s="1"/>
      <c r="J37" s="1"/>
      <c r="K37" s="1"/>
      <c r="L37" s="14"/>
      <c r="M37" s="1"/>
      <c r="N37" s="1"/>
      <c r="O37" s="1"/>
      <c r="P37" s="1"/>
      <c r="Q37" s="1"/>
      <c r="R37" s="1"/>
      <c r="S37" s="9"/>
      <c r="T37" s="1"/>
      <c r="U37" s="1"/>
      <c r="V37" s="1"/>
      <c r="W37" s="1"/>
      <c r="X37" s="14"/>
      <c r="Y37" s="1"/>
      <c r="Z37" s="1"/>
      <c r="AA37" s="1"/>
      <c r="AB37" s="1"/>
      <c r="AC37" s="1"/>
      <c r="AD37" s="1"/>
      <c r="AE37" s="9"/>
      <c r="AF37" s="1"/>
      <c r="AG37" s="1"/>
      <c r="AH37" s="1"/>
      <c r="AI37" s="1"/>
      <c r="AJ37" s="14"/>
      <c r="AK37" s="1"/>
      <c r="AL37" s="1"/>
      <c r="AM37" s="1"/>
      <c r="AN37" s="1"/>
      <c r="AO37" s="1"/>
      <c r="AP37" s="1"/>
      <c r="AQ37" s="9"/>
      <c r="AR37" s="1"/>
      <c r="AS37" s="1"/>
      <c r="AT37" s="1"/>
      <c r="AU37" s="1"/>
      <c r="AV37" s="14"/>
      <c r="AW37" s="9"/>
      <c r="AX37" s="1"/>
      <c r="AY37" s="1"/>
      <c r="AZ37" s="1"/>
      <c r="BA37" s="1"/>
      <c r="BB37" s="14"/>
      <c r="BC37" s="9"/>
      <c r="BD37" s="1"/>
      <c r="BE37" s="1"/>
      <c r="BF37" s="1"/>
      <c r="BG37" s="1"/>
      <c r="BH37" s="14"/>
    </row>
    <row r="38" spans="1:60" x14ac:dyDescent="0.35">
      <c r="A38" s="29" t="s">
        <v>35</v>
      </c>
      <c r="B38" s="1" t="s">
        <v>58</v>
      </c>
      <c r="C38" s="29" t="s">
        <v>13</v>
      </c>
      <c r="D38" s="1">
        <v>0.87</v>
      </c>
      <c r="E38" s="1">
        <v>1.71</v>
      </c>
      <c r="F38" s="1">
        <v>98</v>
      </c>
      <c r="G38" s="9"/>
      <c r="H38" s="1"/>
      <c r="I38" s="1"/>
      <c r="J38" s="1"/>
      <c r="K38" s="1"/>
      <c r="L38" s="14"/>
      <c r="M38" s="1"/>
      <c r="N38" s="1"/>
      <c r="O38" s="1"/>
      <c r="P38" s="1"/>
      <c r="Q38" s="1"/>
      <c r="R38" s="1"/>
      <c r="S38" s="9"/>
      <c r="T38" s="1"/>
      <c r="U38" s="1"/>
      <c r="V38" s="1"/>
      <c r="W38" s="1"/>
      <c r="X38" s="14"/>
      <c r="Y38" s="1"/>
      <c r="Z38" s="1"/>
      <c r="AA38" s="1"/>
      <c r="AB38" s="1"/>
      <c r="AC38" s="1"/>
      <c r="AD38" s="1"/>
      <c r="AE38" s="9"/>
      <c r="AF38" s="1"/>
      <c r="AG38" s="1"/>
      <c r="AH38" s="1"/>
      <c r="AI38" s="1"/>
      <c r="AJ38" s="14"/>
      <c r="AK38" s="1"/>
      <c r="AL38" s="1"/>
      <c r="AM38" s="1"/>
      <c r="AN38" s="1"/>
      <c r="AO38" s="1"/>
      <c r="AP38" s="1"/>
      <c r="AQ38" s="9"/>
      <c r="AR38" s="1"/>
      <c r="AS38" s="1"/>
      <c r="AT38" s="1"/>
      <c r="AU38" s="1"/>
      <c r="AV38" s="14"/>
      <c r="AW38" s="9"/>
      <c r="AX38" s="1"/>
      <c r="AY38" s="1"/>
      <c r="AZ38" s="1"/>
      <c r="BA38" s="1"/>
      <c r="BB38" s="14"/>
      <c r="BC38" s="9"/>
      <c r="BD38" s="1"/>
      <c r="BE38" s="1"/>
      <c r="BF38" s="1"/>
      <c r="BG38" s="1"/>
      <c r="BH38" s="14"/>
    </row>
    <row r="39" spans="1:60" x14ac:dyDescent="0.35">
      <c r="A39" s="29" t="s">
        <v>35</v>
      </c>
      <c r="B39" s="1" t="s">
        <v>59</v>
      </c>
      <c r="C39" s="29" t="s">
        <v>10</v>
      </c>
      <c r="D39" s="1">
        <v>0.3</v>
      </c>
      <c r="E39" s="1">
        <v>1.1100000000000001</v>
      </c>
      <c r="F39" s="1">
        <v>34.020000000000003</v>
      </c>
      <c r="G39" s="9"/>
      <c r="H39" s="1"/>
      <c r="I39" s="1"/>
      <c r="J39" s="1"/>
      <c r="K39" s="1"/>
      <c r="L39" s="14"/>
      <c r="M39" s="1"/>
      <c r="N39" s="1"/>
      <c r="O39" s="1"/>
      <c r="P39" s="1"/>
      <c r="Q39" s="1"/>
      <c r="R39" s="1"/>
      <c r="S39" s="9"/>
      <c r="T39" s="1"/>
      <c r="U39" s="1"/>
      <c r="V39" s="1"/>
      <c r="W39" s="1"/>
      <c r="X39" s="14"/>
      <c r="Y39" s="1"/>
      <c r="Z39" s="1"/>
      <c r="AA39" s="1"/>
      <c r="AB39" s="1"/>
      <c r="AC39" s="1"/>
      <c r="AD39" s="1"/>
      <c r="AE39" s="9"/>
      <c r="AF39" s="1"/>
      <c r="AG39" s="1"/>
      <c r="AH39" s="1"/>
      <c r="AI39" s="1"/>
      <c r="AJ39" s="14"/>
      <c r="AK39" s="1"/>
      <c r="AL39" s="1"/>
      <c r="AM39" s="1"/>
      <c r="AN39" s="1"/>
      <c r="AO39" s="1"/>
      <c r="AP39" s="1"/>
      <c r="AQ39" s="9"/>
      <c r="AR39" s="1"/>
      <c r="AS39" s="1"/>
      <c r="AT39" s="1"/>
      <c r="AU39" s="1"/>
      <c r="AV39" s="14"/>
      <c r="AW39" s="9"/>
      <c r="AX39" s="1"/>
      <c r="AY39" s="1"/>
      <c r="AZ39" s="1"/>
      <c r="BA39" s="1"/>
      <c r="BB39" s="14"/>
      <c r="BC39" s="9"/>
      <c r="BD39" s="1"/>
      <c r="BE39" s="1"/>
      <c r="BF39" s="1"/>
      <c r="BG39" s="1"/>
      <c r="BH39" s="14"/>
    </row>
    <row r="40" spans="1:60" x14ac:dyDescent="0.35">
      <c r="A40" s="29" t="s">
        <v>35</v>
      </c>
      <c r="B40" s="1" t="s">
        <v>60</v>
      </c>
      <c r="C40" s="29" t="s">
        <v>18</v>
      </c>
      <c r="D40" s="1">
        <v>1</v>
      </c>
      <c r="E40" s="1"/>
      <c r="F40" s="1">
        <v>63.545999999999999</v>
      </c>
      <c r="G40" s="9"/>
      <c r="H40" s="1"/>
      <c r="I40" s="1"/>
      <c r="J40" s="1"/>
      <c r="K40" s="1"/>
      <c r="L40" s="14"/>
      <c r="M40" s="1"/>
      <c r="N40" s="1"/>
      <c r="O40" s="1"/>
      <c r="P40" s="1"/>
      <c r="Q40" s="1"/>
      <c r="R40" s="1"/>
      <c r="S40" s="9"/>
      <c r="T40" s="1"/>
      <c r="U40" s="1"/>
      <c r="V40" s="1"/>
      <c r="W40" s="1"/>
      <c r="X40" s="14"/>
      <c r="Y40" s="1"/>
      <c r="Z40" s="1"/>
      <c r="AA40" s="1"/>
      <c r="AB40" s="1"/>
      <c r="AC40" s="1"/>
      <c r="AD40" s="1"/>
      <c r="AE40" s="9"/>
      <c r="AF40" s="1"/>
      <c r="AG40" s="1"/>
      <c r="AH40" s="1"/>
      <c r="AI40" s="1"/>
      <c r="AJ40" s="14"/>
      <c r="AK40" s="1"/>
      <c r="AL40" s="1"/>
      <c r="AM40" s="1"/>
      <c r="AN40" s="1"/>
      <c r="AO40" s="1"/>
      <c r="AP40" s="1"/>
      <c r="AQ40" s="9"/>
      <c r="AR40" s="1"/>
      <c r="AS40" s="1"/>
      <c r="AT40" s="1"/>
      <c r="AU40" s="1"/>
      <c r="AV40" s="14"/>
      <c r="AW40" s="9"/>
      <c r="AX40" s="1"/>
      <c r="AY40" s="1"/>
      <c r="AZ40" s="1"/>
      <c r="BA40" s="1"/>
      <c r="BB40" s="14"/>
      <c r="BC40" s="9"/>
      <c r="BD40" s="1"/>
      <c r="BE40" s="1"/>
      <c r="BF40" s="1"/>
      <c r="BG40" s="1"/>
      <c r="BH40" s="14"/>
    </row>
    <row r="41" spans="1:60" x14ac:dyDescent="0.35">
      <c r="A41" s="29" t="s">
        <v>35</v>
      </c>
      <c r="B41" s="1" t="s">
        <v>61</v>
      </c>
      <c r="C41" s="29" t="s">
        <v>20</v>
      </c>
      <c r="D41" s="1">
        <v>1</v>
      </c>
      <c r="E41" s="1"/>
      <c r="F41" s="1">
        <v>95.96</v>
      </c>
      <c r="G41" s="9"/>
      <c r="H41" s="1"/>
      <c r="I41" s="1"/>
      <c r="J41" s="1"/>
      <c r="K41" s="1"/>
      <c r="L41" s="14"/>
      <c r="M41" s="1"/>
      <c r="N41" s="1"/>
      <c r="O41" s="1"/>
      <c r="P41" s="1"/>
      <c r="Q41" s="1"/>
      <c r="R41" s="1"/>
      <c r="S41" s="9"/>
      <c r="T41" s="1"/>
      <c r="U41" s="1"/>
      <c r="V41" s="1"/>
      <c r="W41" s="1"/>
      <c r="X41" s="14"/>
      <c r="Y41" s="1"/>
      <c r="Z41" s="1"/>
      <c r="AA41" s="1"/>
      <c r="AB41" s="1"/>
      <c r="AC41" s="1"/>
      <c r="AD41" s="1"/>
      <c r="AE41" s="9"/>
      <c r="AF41" s="1"/>
      <c r="AG41" s="1"/>
      <c r="AH41" s="1"/>
      <c r="AI41" s="1"/>
      <c r="AJ41" s="14"/>
      <c r="AK41" s="1"/>
      <c r="AL41" s="1"/>
      <c r="AM41" s="1"/>
      <c r="AN41" s="1"/>
      <c r="AO41" s="1"/>
      <c r="AP41" s="1"/>
      <c r="AQ41" s="9"/>
      <c r="AR41" s="1"/>
      <c r="AS41" s="1"/>
      <c r="AT41" s="1"/>
      <c r="AU41" s="1"/>
      <c r="AV41" s="14"/>
      <c r="AW41" s="9"/>
      <c r="AX41" s="1"/>
      <c r="AY41" s="1"/>
      <c r="AZ41" s="1"/>
      <c r="BA41" s="1"/>
      <c r="BB41" s="14"/>
      <c r="BC41" s="9"/>
      <c r="BD41" s="1"/>
      <c r="BE41" s="1"/>
      <c r="BF41" s="1"/>
      <c r="BG41" s="1"/>
      <c r="BH41" s="14"/>
    </row>
    <row r="42" spans="1:60" x14ac:dyDescent="0.35">
      <c r="A42" s="29" t="s">
        <v>35</v>
      </c>
      <c r="B42" s="1" t="s">
        <v>62</v>
      </c>
      <c r="C42" s="29" t="s">
        <v>21</v>
      </c>
      <c r="D42" s="1">
        <v>1</v>
      </c>
      <c r="E42" s="1"/>
      <c r="F42" s="1">
        <v>238.1542</v>
      </c>
      <c r="G42" s="9"/>
      <c r="H42" s="1"/>
      <c r="I42" s="1"/>
      <c r="J42" s="1"/>
      <c r="K42" s="1"/>
      <c r="L42" s="14"/>
      <c r="M42" s="1"/>
      <c r="N42" s="1"/>
      <c r="O42" s="1"/>
      <c r="P42" s="1"/>
      <c r="Q42" s="1"/>
      <c r="R42" s="1"/>
      <c r="S42" s="9"/>
      <c r="T42" s="1"/>
      <c r="U42" s="1"/>
      <c r="V42" s="1"/>
      <c r="W42" s="1"/>
      <c r="X42" s="14"/>
      <c r="Y42" s="1"/>
      <c r="Z42" s="1"/>
      <c r="AA42" s="1"/>
      <c r="AB42" s="1"/>
      <c r="AC42" s="1"/>
      <c r="AD42" s="1"/>
      <c r="AE42" s="9"/>
      <c r="AF42" s="1"/>
      <c r="AG42" s="1"/>
      <c r="AH42" s="1"/>
      <c r="AI42" s="1"/>
      <c r="AJ42" s="14"/>
      <c r="AK42" s="1"/>
      <c r="AL42" s="1"/>
      <c r="AM42" s="1"/>
      <c r="AN42" s="1"/>
      <c r="AO42" s="1"/>
      <c r="AP42" s="1"/>
      <c r="AQ42" s="9"/>
      <c r="AR42" s="1"/>
      <c r="AS42" s="1"/>
      <c r="AT42" s="1"/>
      <c r="AU42" s="1"/>
      <c r="AV42" s="14"/>
      <c r="AW42" s="9"/>
      <c r="AX42" s="1"/>
      <c r="AY42" s="1"/>
      <c r="AZ42" s="1"/>
      <c r="BA42" s="1"/>
      <c r="BB42" s="14"/>
      <c r="BC42" s="9"/>
      <c r="BD42" s="1"/>
      <c r="BE42" s="1"/>
      <c r="BF42" s="1"/>
      <c r="BG42" s="1"/>
      <c r="BH42" s="14"/>
    </row>
    <row r="43" spans="1:60" x14ac:dyDescent="0.35">
      <c r="A43" s="29" t="s">
        <v>35</v>
      </c>
      <c r="B43" s="1" t="s">
        <v>63</v>
      </c>
      <c r="C43" s="29" t="s">
        <v>14</v>
      </c>
      <c r="D43" s="1">
        <v>1</v>
      </c>
      <c r="E43" s="1">
        <v>1</v>
      </c>
      <c r="F43" s="1">
        <v>136.1</v>
      </c>
      <c r="G43" s="9"/>
      <c r="H43" s="1"/>
      <c r="I43" s="1"/>
      <c r="J43" s="1"/>
      <c r="K43" s="1"/>
      <c r="L43" s="14"/>
      <c r="M43" s="1"/>
      <c r="N43" s="1"/>
      <c r="O43" s="1"/>
      <c r="P43" s="1"/>
      <c r="Q43" s="1"/>
      <c r="R43" s="1"/>
      <c r="S43" s="9"/>
      <c r="T43" s="1"/>
      <c r="U43" s="1"/>
      <c r="V43" s="1"/>
      <c r="W43" s="1"/>
      <c r="X43" s="14"/>
      <c r="Y43" s="1"/>
      <c r="Z43" s="1"/>
      <c r="AA43" s="1"/>
      <c r="AB43" s="1"/>
      <c r="AC43" s="1"/>
      <c r="AD43" s="1"/>
      <c r="AE43" s="9"/>
      <c r="AF43" s="1"/>
      <c r="AG43" s="1"/>
      <c r="AH43" s="1"/>
      <c r="AI43" s="1"/>
      <c r="AJ43" s="14"/>
      <c r="AK43" s="1"/>
      <c r="AL43" s="1"/>
      <c r="AM43" s="1"/>
      <c r="AN43" s="1"/>
      <c r="AO43" s="1"/>
      <c r="AP43" s="1"/>
      <c r="AQ43" s="9"/>
      <c r="AR43" s="1"/>
      <c r="AS43" s="1"/>
      <c r="AT43" s="1"/>
      <c r="AU43" s="1"/>
      <c r="AV43" s="14"/>
      <c r="AW43" s="9"/>
      <c r="AX43" s="1"/>
      <c r="AY43" s="1"/>
      <c r="AZ43" s="1"/>
      <c r="BA43" s="1"/>
      <c r="BB43" s="14"/>
      <c r="BC43" s="9"/>
      <c r="BD43" s="1"/>
      <c r="BE43" s="1"/>
      <c r="BF43" s="1"/>
      <c r="BG43" s="1"/>
      <c r="BH43" s="14"/>
    </row>
    <row r="44" spans="1:60" x14ac:dyDescent="0.35">
      <c r="A44" s="29" t="s">
        <v>35</v>
      </c>
      <c r="B44" s="1" t="s">
        <v>64</v>
      </c>
      <c r="C44" s="29"/>
      <c r="D44" s="1"/>
      <c r="E44" s="1"/>
      <c r="F44" s="1"/>
      <c r="G44" s="9"/>
      <c r="H44" s="1"/>
      <c r="I44" s="1"/>
      <c r="J44" s="1"/>
      <c r="K44" s="1"/>
      <c r="L44" s="14"/>
      <c r="M44" s="1"/>
      <c r="N44" s="1"/>
      <c r="O44" s="1"/>
      <c r="P44" s="1"/>
      <c r="Q44" s="1"/>
      <c r="R44" s="1"/>
      <c r="S44" s="9"/>
      <c r="T44" s="1"/>
      <c r="U44" s="1"/>
      <c r="V44" s="1"/>
      <c r="W44" s="1"/>
      <c r="X44" s="14"/>
      <c r="Y44" s="1"/>
      <c r="Z44" s="1"/>
      <c r="AA44" s="1"/>
      <c r="AB44" s="1"/>
      <c r="AC44" s="1"/>
      <c r="AD44" s="1"/>
      <c r="AE44" s="9"/>
      <c r="AF44" s="1"/>
      <c r="AG44" s="1"/>
      <c r="AH44" s="1"/>
      <c r="AI44" s="1"/>
      <c r="AJ44" s="14"/>
      <c r="AK44" s="1"/>
      <c r="AL44" s="1"/>
      <c r="AM44" s="1"/>
      <c r="AN44" s="1"/>
      <c r="AO44" s="1"/>
      <c r="AP44" s="1"/>
      <c r="AQ44" s="9"/>
      <c r="AR44" s="1"/>
      <c r="AS44" s="1"/>
      <c r="AT44" s="1"/>
      <c r="AU44" s="1"/>
      <c r="AV44" s="14"/>
      <c r="AW44" s="9"/>
      <c r="AX44" s="1"/>
      <c r="AY44" s="1"/>
      <c r="AZ44" s="1"/>
      <c r="BA44" s="1"/>
      <c r="BB44" s="14"/>
      <c r="BC44" s="9"/>
      <c r="BD44" s="1"/>
      <c r="BE44" s="1"/>
      <c r="BF44" s="1"/>
      <c r="BG44" s="1"/>
      <c r="BH44" s="14"/>
    </row>
    <row r="45" spans="1:60" x14ac:dyDescent="0.35">
      <c r="A45" s="29" t="s">
        <v>35</v>
      </c>
      <c r="B45" s="1" t="s">
        <v>65</v>
      </c>
      <c r="C45" s="29"/>
      <c r="D45" s="1"/>
      <c r="E45" s="1"/>
      <c r="F45" s="1"/>
      <c r="G45" s="9"/>
      <c r="H45" s="1"/>
      <c r="I45" s="1"/>
      <c r="J45" s="1"/>
      <c r="K45" s="1"/>
      <c r="L45" s="14"/>
      <c r="M45" s="1"/>
      <c r="N45" s="1"/>
      <c r="O45" s="1"/>
      <c r="P45" s="1"/>
      <c r="Q45" s="1"/>
      <c r="R45" s="1"/>
      <c r="S45" s="9"/>
      <c r="T45" s="1"/>
      <c r="U45" s="1"/>
      <c r="V45" s="1"/>
      <c r="W45" s="1"/>
      <c r="X45" s="14"/>
      <c r="Y45" s="1"/>
      <c r="Z45" s="1"/>
      <c r="AA45" s="1"/>
      <c r="AB45" s="1"/>
      <c r="AC45" s="1"/>
      <c r="AD45" s="1"/>
      <c r="AE45" s="9"/>
      <c r="AF45" s="1"/>
      <c r="AG45" s="1"/>
      <c r="AH45" s="1"/>
      <c r="AI45" s="1"/>
      <c r="AJ45" s="14"/>
      <c r="AK45" s="1"/>
      <c r="AL45" s="1"/>
      <c r="AM45" s="1"/>
      <c r="AN45" s="1"/>
      <c r="AO45" s="1"/>
      <c r="AP45" s="1"/>
      <c r="AQ45" s="9"/>
      <c r="AR45" s="1"/>
      <c r="AS45" s="1"/>
      <c r="AT45" s="1"/>
      <c r="AU45" s="1"/>
      <c r="AV45" s="14"/>
      <c r="AW45" s="9"/>
      <c r="AX45" s="1"/>
      <c r="AY45" s="1"/>
      <c r="AZ45" s="1"/>
      <c r="BA45" s="1"/>
      <c r="BB45" s="14"/>
      <c r="BC45" s="9"/>
      <c r="BD45" s="1"/>
      <c r="BE45" s="1"/>
      <c r="BF45" s="1"/>
      <c r="BG45" s="1"/>
      <c r="BH45" s="14"/>
    </row>
    <row r="46" spans="1:60" x14ac:dyDescent="0.35">
      <c r="A46" s="29" t="s">
        <v>35</v>
      </c>
      <c r="B46" s="1" t="s">
        <v>66</v>
      </c>
      <c r="C46" s="29"/>
      <c r="D46" s="1"/>
      <c r="E46" s="1"/>
      <c r="F46" s="1"/>
      <c r="G46" s="9"/>
      <c r="H46" s="1"/>
      <c r="I46" s="1"/>
      <c r="J46" s="1"/>
      <c r="K46" s="1"/>
      <c r="L46" s="14"/>
      <c r="M46" s="1"/>
      <c r="N46" s="1"/>
      <c r="O46" s="1"/>
      <c r="P46" s="1"/>
      <c r="Q46" s="1"/>
      <c r="R46" s="1"/>
      <c r="S46" s="9"/>
      <c r="T46" s="1"/>
      <c r="U46" s="1"/>
      <c r="V46" s="1"/>
      <c r="W46" s="1"/>
      <c r="X46" s="14"/>
      <c r="Y46" s="1"/>
      <c r="Z46" s="1"/>
      <c r="AA46" s="1"/>
      <c r="AB46" s="1"/>
      <c r="AC46" s="1"/>
      <c r="AD46" s="1"/>
      <c r="AE46" s="9"/>
      <c r="AF46" s="1"/>
      <c r="AG46" s="1"/>
      <c r="AH46" s="1"/>
      <c r="AI46" s="1"/>
      <c r="AJ46" s="14"/>
      <c r="AK46" s="1"/>
      <c r="AL46" s="1"/>
      <c r="AM46" s="1"/>
      <c r="AN46" s="1"/>
      <c r="AO46" s="1"/>
      <c r="AP46" s="1"/>
      <c r="AQ46" s="9"/>
      <c r="AR46" s="1"/>
      <c r="AS46" s="1"/>
      <c r="AT46" s="1"/>
      <c r="AU46" s="1"/>
      <c r="AV46" s="14"/>
      <c r="AW46" s="9"/>
      <c r="AX46" s="1"/>
      <c r="AY46" s="1"/>
      <c r="AZ46" s="1"/>
      <c r="BA46" s="1"/>
      <c r="BB46" s="14"/>
      <c r="BC46" s="9"/>
      <c r="BD46" s="1"/>
      <c r="BE46" s="1"/>
      <c r="BF46" s="1"/>
      <c r="BG46" s="1"/>
      <c r="BH46" s="14"/>
    </row>
    <row r="47" spans="1:60" x14ac:dyDescent="0.35">
      <c r="A47" s="29" t="s">
        <v>35</v>
      </c>
      <c r="B47" s="1" t="s">
        <v>67</v>
      </c>
      <c r="C47" s="29"/>
      <c r="D47" s="1"/>
      <c r="E47" s="1"/>
      <c r="F47" s="1"/>
      <c r="G47" s="9"/>
      <c r="H47" s="1"/>
      <c r="I47" s="1"/>
      <c r="J47" s="1"/>
      <c r="K47" s="1"/>
      <c r="L47" s="14"/>
      <c r="M47" s="1"/>
      <c r="N47" s="1"/>
      <c r="O47" s="1"/>
      <c r="P47" s="1"/>
      <c r="Q47" s="1"/>
      <c r="R47" s="1"/>
      <c r="S47" s="9"/>
      <c r="T47" s="1"/>
      <c r="U47" s="1"/>
      <c r="V47" s="1"/>
      <c r="W47" s="1"/>
      <c r="X47" s="14"/>
      <c r="Y47" s="1"/>
      <c r="Z47" s="1"/>
      <c r="AA47" s="1"/>
      <c r="AB47" s="1"/>
      <c r="AC47" s="1"/>
      <c r="AD47" s="1"/>
      <c r="AE47" s="9"/>
      <c r="AF47" s="1"/>
      <c r="AG47" s="1"/>
      <c r="AH47" s="1"/>
      <c r="AI47" s="1"/>
      <c r="AJ47" s="14"/>
      <c r="AK47" s="1"/>
      <c r="AL47" s="1"/>
      <c r="AM47" s="1"/>
      <c r="AN47" s="1"/>
      <c r="AO47" s="1"/>
      <c r="AP47" s="1"/>
      <c r="AQ47" s="9"/>
      <c r="AR47" s="1"/>
      <c r="AS47" s="1"/>
      <c r="AT47" s="1"/>
      <c r="AU47" s="1"/>
      <c r="AV47" s="14"/>
      <c r="AW47" s="9"/>
      <c r="AX47" s="1"/>
      <c r="AY47" s="1"/>
      <c r="AZ47" s="1"/>
      <c r="BA47" s="1"/>
      <c r="BB47" s="14"/>
      <c r="BC47" s="9"/>
      <c r="BD47" s="1"/>
      <c r="BE47" s="1"/>
      <c r="BF47" s="1"/>
      <c r="BG47" s="1"/>
      <c r="BH47" s="14"/>
    </row>
    <row r="48" spans="1:60" x14ac:dyDescent="0.35">
      <c r="A48" s="29" t="s">
        <v>35</v>
      </c>
      <c r="B48" s="1" t="s">
        <v>68</v>
      </c>
      <c r="C48" s="29"/>
      <c r="D48" s="1"/>
      <c r="E48" s="1"/>
      <c r="F48" s="1"/>
      <c r="G48" s="9"/>
      <c r="H48" s="1"/>
      <c r="I48" s="1"/>
      <c r="J48" s="11"/>
      <c r="K48" s="10"/>
      <c r="L48" s="12"/>
      <c r="M48" s="1"/>
      <c r="N48" s="1"/>
      <c r="O48" s="1"/>
      <c r="P48" s="1"/>
      <c r="Q48" s="1"/>
      <c r="R48" s="1"/>
      <c r="S48" s="9"/>
      <c r="T48" s="1"/>
      <c r="U48" s="1"/>
      <c r="V48" s="1"/>
      <c r="W48" s="1"/>
      <c r="X48" s="14"/>
      <c r="Y48" s="1"/>
      <c r="Z48" s="1"/>
      <c r="AA48" s="1"/>
      <c r="AB48" s="1"/>
      <c r="AC48" s="1"/>
      <c r="AD48" s="1"/>
      <c r="AE48" s="9"/>
      <c r="AF48" s="1"/>
      <c r="AG48" s="1"/>
      <c r="AH48" s="1"/>
      <c r="AI48" s="1"/>
      <c r="AJ48" s="14"/>
      <c r="AK48" s="1"/>
      <c r="AL48" s="1"/>
      <c r="AM48" s="1"/>
      <c r="AN48" s="1"/>
      <c r="AO48" s="1"/>
      <c r="AP48" s="1"/>
      <c r="AQ48" s="9"/>
      <c r="AR48" s="1"/>
      <c r="AS48" s="1"/>
      <c r="AT48" s="1"/>
      <c r="AU48" s="1"/>
      <c r="AV48" s="14"/>
      <c r="AW48" s="9"/>
      <c r="AX48" s="1"/>
      <c r="AY48" s="1"/>
      <c r="AZ48" s="1"/>
      <c r="BA48" s="1"/>
      <c r="BB48" s="14"/>
      <c r="BC48" s="9"/>
      <c r="BD48" s="1"/>
      <c r="BE48" s="1"/>
      <c r="BF48" s="1"/>
      <c r="BG48" s="1"/>
      <c r="BH48" s="14"/>
    </row>
    <row r="49" spans="1:60" x14ac:dyDescent="0.35">
      <c r="A49" s="29" t="s">
        <v>35</v>
      </c>
      <c r="B49" s="1" t="s">
        <v>69</v>
      </c>
      <c r="C49" s="29"/>
      <c r="D49" s="1"/>
      <c r="E49" s="1"/>
      <c r="F49" s="1"/>
      <c r="G49" s="9"/>
      <c r="H49" s="1"/>
      <c r="I49" s="1"/>
      <c r="J49" s="1"/>
      <c r="K49" s="1"/>
      <c r="L49" s="14"/>
      <c r="M49" s="1"/>
      <c r="N49" s="1"/>
      <c r="O49" s="1"/>
      <c r="P49" s="1"/>
      <c r="Q49" s="1"/>
      <c r="R49" s="1"/>
      <c r="S49" s="9"/>
      <c r="T49" s="1"/>
      <c r="U49" s="1"/>
      <c r="V49" s="1"/>
      <c r="W49" s="1"/>
      <c r="X49" s="14"/>
      <c r="Y49" s="1"/>
      <c r="Z49" s="1"/>
      <c r="AA49" s="1"/>
      <c r="AB49" s="1"/>
      <c r="AC49" s="1"/>
      <c r="AD49" s="1"/>
      <c r="AE49" s="9"/>
      <c r="AF49" s="1"/>
      <c r="AG49" s="1"/>
      <c r="AH49" s="1"/>
      <c r="AI49" s="1"/>
      <c r="AJ49" s="14"/>
      <c r="AK49" s="1"/>
      <c r="AL49" s="1"/>
      <c r="AM49" s="1"/>
      <c r="AN49" s="1"/>
      <c r="AO49" s="1"/>
      <c r="AP49" s="1"/>
      <c r="AQ49" s="9"/>
      <c r="AR49" s="1"/>
      <c r="AS49" s="1"/>
      <c r="AT49" s="1"/>
      <c r="AU49" s="1"/>
      <c r="AV49" s="14"/>
      <c r="AW49" s="9"/>
      <c r="AX49" s="1"/>
      <c r="AY49" s="1"/>
      <c r="AZ49" s="1"/>
      <c r="BA49" s="1"/>
      <c r="BB49" s="14"/>
      <c r="BC49" s="9"/>
      <c r="BD49" s="1"/>
      <c r="BE49" s="1"/>
      <c r="BF49" s="1"/>
      <c r="BG49" s="1"/>
      <c r="BH49" s="14"/>
    </row>
    <row r="50" spans="1:60" x14ac:dyDescent="0.35">
      <c r="A50" s="29" t="s">
        <v>35</v>
      </c>
      <c r="B50" s="1" t="s">
        <v>70</v>
      </c>
      <c r="C50" s="29"/>
      <c r="D50" s="1"/>
      <c r="E50" s="1"/>
      <c r="F50" s="1"/>
      <c r="G50" s="9"/>
      <c r="H50" s="1"/>
      <c r="I50" s="1"/>
      <c r="J50" s="1"/>
      <c r="K50" s="1"/>
      <c r="L50" s="14"/>
      <c r="M50" s="1"/>
      <c r="N50" s="1"/>
      <c r="O50" s="1"/>
      <c r="P50" s="1"/>
      <c r="Q50" s="1"/>
      <c r="R50" s="1"/>
      <c r="S50" s="9"/>
      <c r="T50" s="1"/>
      <c r="U50" s="1"/>
      <c r="V50" s="1"/>
      <c r="W50" s="1"/>
      <c r="X50" s="14"/>
      <c r="Y50" s="1"/>
      <c r="Z50" s="1"/>
      <c r="AA50" s="1"/>
      <c r="AB50" s="1"/>
      <c r="AC50" s="1"/>
      <c r="AD50" s="1"/>
      <c r="AE50" s="9"/>
      <c r="AF50" s="1"/>
      <c r="AG50" s="1"/>
      <c r="AH50" s="1"/>
      <c r="AI50" s="1"/>
      <c r="AJ50" s="14"/>
      <c r="AK50" s="1"/>
      <c r="AL50" s="1"/>
      <c r="AM50" s="1"/>
      <c r="AN50" s="1"/>
      <c r="AO50" s="1"/>
      <c r="AP50" s="1"/>
      <c r="AQ50" s="9"/>
      <c r="AR50" s="1"/>
      <c r="AS50" s="1"/>
      <c r="AT50" s="1"/>
      <c r="AU50" s="1"/>
      <c r="AV50" s="14"/>
      <c r="AW50" s="9"/>
      <c r="AX50" s="1"/>
      <c r="AY50" s="1"/>
      <c r="AZ50" s="1"/>
      <c r="BA50" s="1"/>
      <c r="BB50" s="14"/>
      <c r="BC50" s="9"/>
      <c r="BD50" s="1"/>
      <c r="BE50" s="1"/>
      <c r="BF50" s="1"/>
      <c r="BG50" s="1"/>
      <c r="BH50" s="14"/>
    </row>
    <row r="51" spans="1:60" x14ac:dyDescent="0.35">
      <c r="A51" s="29" t="s">
        <v>35</v>
      </c>
      <c r="B51" s="1" t="s">
        <v>71</v>
      </c>
      <c r="C51" s="29"/>
      <c r="D51" s="1"/>
      <c r="E51" s="1"/>
      <c r="F51" s="1"/>
      <c r="G51" s="9"/>
      <c r="H51" s="1"/>
      <c r="I51" s="1"/>
      <c r="J51" s="1"/>
      <c r="K51" s="1"/>
      <c r="L51" s="14"/>
      <c r="M51" s="1"/>
      <c r="N51" s="1"/>
      <c r="O51" s="1"/>
      <c r="P51" s="1"/>
      <c r="Q51" s="1"/>
      <c r="R51" s="1"/>
      <c r="S51" s="9"/>
      <c r="T51" s="1"/>
      <c r="U51" s="1"/>
      <c r="V51" s="1"/>
      <c r="W51" s="1"/>
      <c r="X51" s="14"/>
      <c r="Y51" s="1"/>
      <c r="Z51" s="1"/>
      <c r="AA51" s="1"/>
      <c r="AB51" s="1"/>
      <c r="AC51" s="1"/>
      <c r="AD51" s="1"/>
      <c r="AE51" s="9"/>
      <c r="AF51" s="1"/>
      <c r="AG51" s="1"/>
      <c r="AH51" s="1"/>
      <c r="AI51" s="1"/>
      <c r="AJ51" s="14"/>
      <c r="AK51" s="1"/>
      <c r="AL51" s="1"/>
      <c r="AM51" s="1"/>
      <c r="AN51" s="1"/>
      <c r="AO51" s="1"/>
      <c r="AP51" s="1"/>
      <c r="AQ51" s="9"/>
      <c r="AR51" s="1"/>
      <c r="AS51" s="1"/>
      <c r="AT51" s="1"/>
      <c r="AU51" s="1"/>
      <c r="AV51" s="14"/>
      <c r="AW51" s="9"/>
      <c r="AX51" s="1"/>
      <c r="AY51" s="1"/>
      <c r="AZ51" s="1"/>
      <c r="BA51" s="1"/>
      <c r="BB51" s="14"/>
      <c r="BC51" s="9"/>
      <c r="BD51" s="1"/>
      <c r="BE51" s="1"/>
      <c r="BF51" s="1"/>
      <c r="BG51" s="1"/>
      <c r="BH51" s="14"/>
    </row>
    <row r="52" spans="1:60" x14ac:dyDescent="0.35">
      <c r="A52" s="31" t="s">
        <v>35</v>
      </c>
      <c r="B52" s="16" t="s">
        <v>72</v>
      </c>
      <c r="C52" s="31"/>
      <c r="D52" s="16"/>
      <c r="E52" s="16"/>
      <c r="F52" s="16"/>
      <c r="G52" s="15"/>
      <c r="H52" s="16"/>
      <c r="I52" s="16"/>
      <c r="J52" s="16"/>
      <c r="K52" s="16"/>
      <c r="L52" s="17"/>
      <c r="M52" s="16"/>
      <c r="N52" s="16"/>
      <c r="O52" s="16"/>
      <c r="P52" s="16"/>
      <c r="Q52" s="16"/>
      <c r="R52" s="16"/>
      <c r="S52" s="15"/>
      <c r="T52" s="16"/>
      <c r="U52" s="16"/>
      <c r="V52" s="16"/>
      <c r="W52" s="16"/>
      <c r="X52" s="17"/>
      <c r="Y52" s="16"/>
      <c r="Z52" s="16"/>
      <c r="AA52" s="16"/>
      <c r="AB52" s="16"/>
      <c r="AC52" s="16"/>
      <c r="AD52" s="16"/>
      <c r="AE52" s="15"/>
      <c r="AF52" s="16"/>
      <c r="AG52" s="16"/>
      <c r="AH52" s="16"/>
      <c r="AI52" s="16"/>
      <c r="AJ52" s="17"/>
      <c r="AK52" s="16"/>
      <c r="AL52" s="16"/>
      <c r="AM52" s="16"/>
      <c r="AN52" s="16"/>
      <c r="AO52" s="16"/>
      <c r="AP52" s="16"/>
      <c r="AQ52" s="15"/>
      <c r="AR52" s="16"/>
      <c r="AS52" s="16"/>
      <c r="AT52" s="16"/>
      <c r="AU52" s="16"/>
      <c r="AV52" s="17"/>
      <c r="AW52" s="15"/>
      <c r="AX52" s="16"/>
      <c r="AY52" s="16"/>
      <c r="AZ52" s="16"/>
      <c r="BA52" s="16"/>
      <c r="BB52" s="17"/>
      <c r="BC52" s="15"/>
      <c r="BD52" s="16"/>
      <c r="BE52" s="16"/>
      <c r="BF52" s="16"/>
      <c r="BG52" s="16"/>
      <c r="BH52" s="17"/>
    </row>
  </sheetData>
  <mergeCells count="10">
    <mergeCell ref="AK1:AP1"/>
    <mergeCell ref="AQ1:AV1"/>
    <mergeCell ref="AW1:BB1"/>
    <mergeCell ref="BC1:BH1"/>
    <mergeCell ref="C1:F1"/>
    <mergeCell ref="G1:L1"/>
    <mergeCell ref="M1:R1"/>
    <mergeCell ref="S1:X1"/>
    <mergeCell ref="Y1:AD1"/>
    <mergeCell ref="AE1:A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F10" sqref="F10"/>
    </sheetView>
  </sheetViews>
  <sheetFormatPr defaultRowHeight="14.5" x14ac:dyDescent="0.35"/>
  <cols>
    <col min="1" max="1" width="12" customWidth="1"/>
    <col min="2" max="2" width="9.81640625" bestFit="1" customWidth="1"/>
  </cols>
  <sheetData>
    <row r="1" spans="1:10" x14ac:dyDescent="0.35">
      <c r="A1" t="s">
        <v>36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 t="s">
        <v>42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75</v>
      </c>
      <c r="H2" t="s">
        <v>76</v>
      </c>
      <c r="I2" t="s">
        <v>77</v>
      </c>
      <c r="J2" t="s">
        <v>78</v>
      </c>
    </row>
    <row r="3" spans="1:10" x14ac:dyDescent="0.35">
      <c r="A3" t="s">
        <v>0</v>
      </c>
      <c r="B3" t="s">
        <v>37</v>
      </c>
      <c r="C3" t="s">
        <v>3</v>
      </c>
      <c r="D3" t="s">
        <v>38</v>
      </c>
      <c r="E3" t="s">
        <v>39</v>
      </c>
      <c r="F3" t="s">
        <v>41</v>
      </c>
      <c r="G3" t="s">
        <v>79</v>
      </c>
      <c r="H3" t="s">
        <v>80</v>
      </c>
      <c r="I3" t="s">
        <v>81</v>
      </c>
      <c r="J3" t="s">
        <v>82</v>
      </c>
    </row>
    <row r="4" spans="1:10" x14ac:dyDescent="0.35">
      <c r="A4" t="s">
        <v>1</v>
      </c>
      <c r="B4">
        <f>B8*B9*B10/1000000</f>
        <v>113.75</v>
      </c>
      <c r="C4">
        <f>C8*C9*C10/1000000</f>
        <v>56.875</v>
      </c>
      <c r="D4">
        <f t="shared" ref="D4:J4" si="0">D8*D9*D10/1000000</f>
        <v>56.875</v>
      </c>
      <c r="E4">
        <f t="shared" si="0"/>
        <v>56.875</v>
      </c>
      <c r="F4">
        <f t="shared" si="0"/>
        <v>113.75</v>
      </c>
      <c r="G4">
        <f t="shared" si="0"/>
        <v>56.875</v>
      </c>
      <c r="H4">
        <f t="shared" si="0"/>
        <v>56.875</v>
      </c>
      <c r="I4">
        <f t="shared" si="0"/>
        <v>56.875</v>
      </c>
      <c r="J4">
        <f t="shared" si="0"/>
        <v>113.75</v>
      </c>
    </row>
    <row r="5" spans="1:10" x14ac:dyDescent="0.35">
      <c r="A5" t="s">
        <v>2</v>
      </c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</row>
    <row r="6" spans="1:10" x14ac:dyDescent="0.35">
      <c r="A6" t="s">
        <v>43</v>
      </c>
      <c r="B6">
        <v>0.05</v>
      </c>
      <c r="C6">
        <v>0.05</v>
      </c>
      <c r="D6">
        <v>0.05</v>
      </c>
      <c r="E6">
        <v>0.05</v>
      </c>
      <c r="F6">
        <v>0.05</v>
      </c>
      <c r="G6">
        <v>0.05</v>
      </c>
      <c r="H6">
        <v>0.05</v>
      </c>
      <c r="I6">
        <v>0.05</v>
      </c>
      <c r="J6">
        <v>0</v>
      </c>
    </row>
    <row r="7" spans="1:10" x14ac:dyDescent="0.35">
      <c r="A7" t="s">
        <v>40</v>
      </c>
      <c r="B7">
        <v>0</v>
      </c>
      <c r="C7">
        <v>0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83</v>
      </c>
      <c r="B8">
        <v>700</v>
      </c>
      <c r="C8">
        <v>700</v>
      </c>
      <c r="D8">
        <v>700</v>
      </c>
      <c r="E8">
        <v>700</v>
      </c>
      <c r="F8">
        <v>700</v>
      </c>
      <c r="G8">
        <v>700</v>
      </c>
      <c r="H8">
        <v>700</v>
      </c>
      <c r="I8">
        <v>700</v>
      </c>
      <c r="J8">
        <v>700</v>
      </c>
    </row>
    <row r="9" spans="1:10" x14ac:dyDescent="0.35">
      <c r="A9" t="s">
        <v>84</v>
      </c>
      <c r="B9">
        <v>250</v>
      </c>
      <c r="C9">
        <v>125</v>
      </c>
      <c r="D9">
        <v>125</v>
      </c>
      <c r="E9">
        <v>125</v>
      </c>
      <c r="F9">
        <v>250</v>
      </c>
      <c r="G9">
        <v>125</v>
      </c>
      <c r="H9">
        <v>125</v>
      </c>
      <c r="I9">
        <v>125</v>
      </c>
      <c r="J9">
        <v>250</v>
      </c>
    </row>
    <row r="10" spans="1:10" x14ac:dyDescent="0.35">
      <c r="A10" t="s">
        <v>85</v>
      </c>
      <c r="B10">
        <v>650</v>
      </c>
      <c r="C10">
        <v>650</v>
      </c>
      <c r="D10">
        <v>650</v>
      </c>
      <c r="E10">
        <v>650</v>
      </c>
      <c r="F10">
        <v>650</v>
      </c>
      <c r="G10">
        <v>650</v>
      </c>
      <c r="H10">
        <v>650</v>
      </c>
      <c r="I10">
        <v>650</v>
      </c>
      <c r="J10">
        <v>650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8" sqref="E18"/>
    </sheetView>
  </sheetViews>
  <sheetFormatPr defaultRowHeight="14.5" x14ac:dyDescent="0.35"/>
  <sheetData>
    <row r="1" spans="1:5" x14ac:dyDescent="0.35">
      <c r="A1" t="s">
        <v>31</v>
      </c>
      <c r="B1" t="s">
        <v>26</v>
      </c>
      <c r="D1">
        <v>0</v>
      </c>
      <c r="E1">
        <f>D1*0.0066+1</f>
        <v>1</v>
      </c>
    </row>
    <row r="2" spans="1:5" x14ac:dyDescent="0.35">
      <c r="A2">
        <v>0</v>
      </c>
      <c r="B2">
        <v>1</v>
      </c>
      <c r="D2">
        <v>0.5</v>
      </c>
      <c r="E2">
        <f>D2*0.0066+1</f>
        <v>1.0033000000000001</v>
      </c>
    </row>
    <row r="3" spans="1:5" x14ac:dyDescent="0.35">
      <c r="A3">
        <v>0.5</v>
      </c>
      <c r="B3" s="4">
        <v>1.0033000000000001</v>
      </c>
      <c r="E3" s="8">
        <f>A3*0.0109 + 0.9972</f>
        <v>1.00265</v>
      </c>
    </row>
    <row r="4" spans="1:5" x14ac:dyDescent="0.35">
      <c r="A4">
        <v>1</v>
      </c>
      <c r="B4" s="4">
        <v>1.0085</v>
      </c>
      <c r="D4">
        <v>1</v>
      </c>
      <c r="E4" s="8">
        <f>A4*0.0109 + 0.9972</f>
        <v>1.0081</v>
      </c>
    </row>
    <row r="5" spans="1:5" x14ac:dyDescent="0.35">
      <c r="A5">
        <v>2</v>
      </c>
      <c r="B5" s="4">
        <v>1.0189999999999999</v>
      </c>
      <c r="E5" s="8">
        <f>A5*0.0109 + 0.9972</f>
        <v>1.0189999999999999</v>
      </c>
    </row>
    <row r="6" spans="1:5" x14ac:dyDescent="0.35">
      <c r="A6">
        <v>3</v>
      </c>
      <c r="B6" s="4">
        <v>1.0296000000000001</v>
      </c>
      <c r="E6" s="8">
        <f t="shared" ref="E6:E13" si="0">A6*0.0109 + 0.9972</f>
        <v>1.0299</v>
      </c>
    </row>
    <row r="7" spans="1:5" x14ac:dyDescent="0.35">
      <c r="A7">
        <v>4</v>
      </c>
      <c r="B7" s="4">
        <v>1.0403</v>
      </c>
      <c r="E7" s="8">
        <f t="shared" si="0"/>
        <v>1.0407999999999999</v>
      </c>
    </row>
    <row r="8" spans="1:5" x14ac:dyDescent="0.35">
      <c r="A8">
        <v>5</v>
      </c>
      <c r="B8" s="4">
        <v>1.0510999999999999</v>
      </c>
      <c r="E8" s="8">
        <f t="shared" si="0"/>
        <v>1.0517000000000001</v>
      </c>
    </row>
    <row r="9" spans="1:5" x14ac:dyDescent="0.35">
      <c r="A9">
        <v>6</v>
      </c>
      <c r="B9" s="4">
        <v>1.0620000000000001</v>
      </c>
      <c r="E9" s="8">
        <f t="shared" si="0"/>
        <v>1.0626</v>
      </c>
    </row>
    <row r="10" spans="1:5" x14ac:dyDescent="0.35">
      <c r="A10">
        <v>7</v>
      </c>
      <c r="B10" s="4">
        <v>1.073</v>
      </c>
      <c r="E10" s="8">
        <f t="shared" si="0"/>
        <v>1.0734999999999999</v>
      </c>
    </row>
    <row r="11" spans="1:5" x14ac:dyDescent="0.35">
      <c r="A11">
        <v>8</v>
      </c>
      <c r="B11" s="4">
        <v>1.0842000000000001</v>
      </c>
      <c r="E11" s="8">
        <f t="shared" si="0"/>
        <v>1.0844</v>
      </c>
    </row>
    <row r="12" spans="1:5" x14ac:dyDescent="0.35">
      <c r="A12">
        <v>9</v>
      </c>
      <c r="B12" s="4">
        <v>1.0954999999999999</v>
      </c>
      <c r="E12" s="8">
        <f t="shared" si="0"/>
        <v>1.0952999999999999</v>
      </c>
    </row>
    <row r="13" spans="1:5" x14ac:dyDescent="0.35">
      <c r="A13">
        <v>10</v>
      </c>
      <c r="B13" s="4">
        <v>1.107</v>
      </c>
      <c r="E13" s="8">
        <f t="shared" si="0"/>
        <v>1.1062000000000001</v>
      </c>
    </row>
    <row r="14" spans="1:5" x14ac:dyDescent="0.35">
      <c r="A14">
        <v>12</v>
      </c>
      <c r="B14" s="4">
        <v>1.1304000000000001</v>
      </c>
      <c r="E14" s="4">
        <f>A14*0.0124 + 0.9826</f>
        <v>1.1314</v>
      </c>
    </row>
    <row r="15" spans="1:5" x14ac:dyDescent="0.35">
      <c r="A15">
        <v>14</v>
      </c>
      <c r="B15" s="4">
        <v>1.1545000000000001</v>
      </c>
      <c r="E15" s="4">
        <f t="shared" ref="E15:E19" si="1">A15*0.0124 + 0.9826</f>
        <v>1.1562000000000001</v>
      </c>
    </row>
    <row r="16" spans="1:5" x14ac:dyDescent="0.35">
      <c r="A16">
        <v>16</v>
      </c>
      <c r="B16" s="4">
        <v>1.1796</v>
      </c>
      <c r="E16" s="4">
        <f t="shared" si="1"/>
        <v>1.181</v>
      </c>
    </row>
    <row r="17" spans="1:5" x14ac:dyDescent="0.35">
      <c r="A17">
        <v>18</v>
      </c>
      <c r="B17" s="4">
        <v>1.2059</v>
      </c>
      <c r="E17" s="4">
        <f t="shared" si="1"/>
        <v>1.2058</v>
      </c>
    </row>
    <row r="18" spans="1:5" x14ac:dyDescent="0.35">
      <c r="A18">
        <v>19</v>
      </c>
      <c r="E18" s="4">
        <f t="shared" si="1"/>
        <v>1.2181999999999999</v>
      </c>
    </row>
    <row r="19" spans="1:5" x14ac:dyDescent="0.35">
      <c r="A19">
        <v>20</v>
      </c>
      <c r="E19" s="4">
        <f t="shared" si="1"/>
        <v>1.2305999999999999</v>
      </c>
    </row>
    <row r="20" spans="1:5" ht="58" x14ac:dyDescent="0.35">
      <c r="C20" s="7" t="s">
        <v>32</v>
      </c>
    </row>
    <row r="21" spans="1:5" ht="58" x14ac:dyDescent="0.35">
      <c r="C21" s="7" t="s">
        <v>33</v>
      </c>
    </row>
    <row r="22" spans="1:5" x14ac:dyDescent="0.35">
      <c r="C22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Substance</vt:lpstr>
      <vt:lpstr>Bathes</vt:lpstr>
      <vt:lpstr>Recipe</vt:lpstr>
      <vt:lpstr>Recipe (2)</vt:lpstr>
      <vt:lpstr>Bathes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2022-08-16T14:54:46Z</dcterms:modified>
</cp:coreProperties>
</file>