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FDF4D830-161F-4E9A-AF63-045366962667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K5" i="1" s="1"/>
  <c r="C4" i="1"/>
  <c r="C3" i="1"/>
  <c r="I3" i="1" s="1"/>
  <c r="K4" i="1"/>
  <c r="J4" i="1"/>
  <c r="L4" i="1" s="1"/>
  <c r="I4" i="1"/>
  <c r="H4" i="1"/>
  <c r="F4" i="1"/>
  <c r="J6" i="1"/>
  <c r="L6" i="1" s="1"/>
  <c r="M6" i="1" s="1"/>
  <c r="K6" i="1"/>
  <c r="J7" i="1"/>
  <c r="L7" i="1" s="1"/>
  <c r="M7" i="1" s="1"/>
  <c r="K7" i="1"/>
  <c r="J8" i="1"/>
  <c r="L8" i="1" s="1"/>
  <c r="M8" i="1" s="1"/>
  <c r="K8" i="1"/>
  <c r="J9" i="1"/>
  <c r="L9" i="1" s="1"/>
  <c r="M9" i="1" s="1"/>
  <c r="K9" i="1"/>
  <c r="J10" i="1"/>
  <c r="L10" i="1" s="1"/>
  <c r="M10" i="1" s="1"/>
  <c r="K10" i="1"/>
  <c r="J11" i="1"/>
  <c r="L11" i="1" s="1"/>
  <c r="M11" i="1" s="1"/>
  <c r="K11" i="1"/>
  <c r="J12" i="1"/>
  <c r="L12" i="1" s="1"/>
  <c r="M12" i="1" s="1"/>
  <c r="K12" i="1"/>
  <c r="J13" i="1"/>
  <c r="L13" i="1" s="1"/>
  <c r="M13" i="1" s="1"/>
  <c r="K13" i="1"/>
  <c r="J14" i="1"/>
  <c r="L14" i="1" s="1"/>
  <c r="M14" i="1" s="1"/>
  <c r="K14" i="1"/>
  <c r="J15" i="1"/>
  <c r="L15" i="1" s="1"/>
  <c r="M15" i="1" s="1"/>
  <c r="K15" i="1"/>
  <c r="J16" i="1"/>
  <c r="L16" i="1" s="1"/>
  <c r="M16" i="1" s="1"/>
  <c r="K16" i="1"/>
  <c r="J17" i="1"/>
  <c r="L17" i="1" s="1"/>
  <c r="M17" i="1" s="1"/>
  <c r="N17" i="1" s="1"/>
  <c r="K17" i="1"/>
  <c r="J18" i="1"/>
  <c r="L18" i="1" s="1"/>
  <c r="M18" i="1" s="1"/>
  <c r="K18" i="1"/>
  <c r="J19" i="1"/>
  <c r="L19" i="1" s="1"/>
  <c r="M19" i="1" s="1"/>
  <c r="K19" i="1"/>
  <c r="J20" i="1"/>
  <c r="L20" i="1" s="1"/>
  <c r="M20" i="1" s="1"/>
  <c r="K20" i="1"/>
  <c r="J21" i="1"/>
  <c r="L21" i="1" s="1"/>
  <c r="M21" i="1" s="1"/>
  <c r="K21" i="1"/>
  <c r="J22" i="1"/>
  <c r="L22" i="1" s="1"/>
  <c r="M22" i="1" s="1"/>
  <c r="K22" i="1"/>
  <c r="J23" i="1"/>
  <c r="L23" i="1" s="1"/>
  <c r="M23" i="1" s="1"/>
  <c r="K23" i="1"/>
  <c r="J24" i="1"/>
  <c r="L24" i="1" s="1"/>
  <c r="M24" i="1" s="1"/>
  <c r="K24" i="1"/>
  <c r="J25" i="1"/>
  <c r="L25" i="1" s="1"/>
  <c r="M25" i="1" s="1"/>
  <c r="K25" i="1"/>
  <c r="J26" i="1"/>
  <c r="L26" i="1" s="1"/>
  <c r="M26" i="1" s="1"/>
  <c r="K26" i="1"/>
  <c r="J27" i="1"/>
  <c r="L27" i="1" s="1"/>
  <c r="M27" i="1" s="1"/>
  <c r="K27" i="1"/>
  <c r="J28" i="1"/>
  <c r="L28" i="1" s="1"/>
  <c r="M28" i="1" s="1"/>
  <c r="K28" i="1"/>
  <c r="J29" i="1"/>
  <c r="L29" i="1" s="1"/>
  <c r="M29" i="1" s="1"/>
  <c r="K29" i="1"/>
  <c r="J30" i="1"/>
  <c r="L30" i="1" s="1"/>
  <c r="M30" i="1" s="1"/>
  <c r="K30" i="1"/>
  <c r="J31" i="1"/>
  <c r="L31" i="1" s="1"/>
  <c r="M31" i="1" s="1"/>
  <c r="K31" i="1"/>
  <c r="J32" i="1"/>
  <c r="L32" i="1" s="1"/>
  <c r="M32" i="1" s="1"/>
  <c r="K32" i="1"/>
  <c r="K3" i="1"/>
  <c r="J3" i="1"/>
  <c r="L3" i="1" s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F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" i="1"/>
  <c r="G32" i="1"/>
  <c r="F32" i="1"/>
  <c r="G17" i="1"/>
  <c r="F17" i="1"/>
  <c r="G24" i="1"/>
  <c r="F24" i="1"/>
  <c r="G6" i="1"/>
  <c r="F6" i="1"/>
  <c r="G22" i="1"/>
  <c r="G8" i="1"/>
  <c r="F22" i="1"/>
  <c r="F8" i="1"/>
  <c r="G28" i="1"/>
  <c r="G18" i="1"/>
  <c r="G20" i="1"/>
  <c r="G12" i="1"/>
  <c r="G9" i="1"/>
  <c r="G15" i="1"/>
  <c r="G10" i="1"/>
  <c r="G14" i="1"/>
  <c r="G19" i="1"/>
  <c r="G29" i="1"/>
  <c r="G30" i="1"/>
  <c r="G31" i="1"/>
  <c r="G13" i="1"/>
  <c r="G16" i="1"/>
  <c r="G21" i="1"/>
  <c r="G26" i="1"/>
  <c r="G11" i="1"/>
  <c r="G27" i="1"/>
  <c r="G25" i="1"/>
  <c r="G23" i="1"/>
  <c r="G7" i="1"/>
  <c r="F28" i="1"/>
  <c r="F18" i="1"/>
  <c r="F20" i="1"/>
  <c r="F12" i="1"/>
  <c r="F9" i="1"/>
  <c r="F15" i="1"/>
  <c r="F10" i="1"/>
  <c r="F14" i="1"/>
  <c r="F19" i="1"/>
  <c r="F29" i="1"/>
  <c r="F30" i="1"/>
  <c r="F31" i="1"/>
  <c r="F13" i="1"/>
  <c r="F16" i="1"/>
  <c r="F21" i="1"/>
  <c r="F26" i="1"/>
  <c r="F11" i="1"/>
  <c r="F27" i="1"/>
  <c r="F25" i="1"/>
  <c r="F23" i="1"/>
  <c r="F7" i="1"/>
  <c r="N24" i="1" l="1"/>
  <c r="N29" i="1"/>
  <c r="N31" i="1"/>
  <c r="N25" i="1"/>
  <c r="N19" i="1"/>
  <c r="N13" i="1"/>
  <c r="N7" i="1"/>
  <c r="N18" i="1"/>
  <c r="N23" i="1"/>
  <c r="N11" i="1"/>
  <c r="N12" i="1"/>
  <c r="N28" i="1"/>
  <c r="N16" i="1"/>
  <c r="N10" i="1"/>
  <c r="N22" i="1"/>
  <c r="N30" i="1"/>
  <c r="N27" i="1"/>
  <c r="N21" i="1"/>
  <c r="N15" i="1"/>
  <c r="N9" i="1"/>
  <c r="N32" i="1"/>
  <c r="N26" i="1"/>
  <c r="N20" i="1"/>
  <c r="N14" i="1"/>
  <c r="N8" i="1"/>
  <c r="N6" i="1"/>
  <c r="C5" i="1"/>
  <c r="I5" i="1" s="1"/>
  <c r="F5" i="1"/>
  <c r="H5" i="1"/>
  <c r="J5" i="1"/>
  <c r="L5" i="1" s="1"/>
</calcChain>
</file>

<file path=xl/sharedStrings.xml><?xml version="1.0" encoding="utf-8"?>
<sst xmlns="http://schemas.openxmlformats.org/spreadsheetml/2006/main" count="75" uniqueCount="50">
  <si>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</si>
  <si>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</si>
  <si>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</si>
  <si>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</si>
  <si>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</si>
  <si>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</si>
  <si>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</si>
  <si>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</si>
  <si>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</si>
  <si>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</si>
  <si>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</si>
  <si>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</si>
  <si>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</si>
  <si>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</si>
  <si>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</si>
  <si>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</si>
  <si>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</si>
  <si>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</si>
  <si>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</si>
  <si>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</si>
  <si>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</si>
  <si>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</si>
  <si>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</si>
  <si>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</si>
  <si>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</si>
  <si>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</si>
  <si>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</si>
  <si>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</si>
  <si>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</si>
  <si>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</si>
  <si>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</si>
  <si>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</si>
  <si>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</si>
  <si>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</si>
  <si>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</si>
  <si>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</si>
  <si>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</si>
  <si>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</si>
  <si>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Età in Anni</t>
  </si>
  <si>
    <t>Età in giorni</t>
  </si>
  <si>
    <t>YEAR()</t>
  </si>
  <si>
    <t>DATEDIF()</t>
  </si>
  <si>
    <t>DateDif()</t>
  </si>
  <si>
    <t>Days()</t>
  </si>
  <si>
    <t>Dipendende alfa</t>
  </si>
  <si>
    <t>Dipendente beta</t>
  </si>
  <si>
    <t>Dipendente gamma</t>
  </si>
  <si>
    <t>days/365</t>
  </si>
  <si>
    <t>Frazioni Anno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</si>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</sst>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[$€-2]\ * #,##0.00_-;\-[$€-2]\ * #,##0.00_-;_-[$€-2]\ * &quot;-&quot;??_-"/>
    <numFmt numFmtId="165" formatCode="_-* #,##0.0_-;\-* #,##0.0_-;_-* &quot;-&quot;??_-;_-@_-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" fontId="0" fillId="0" borderId="2" xfId="0" applyNumberFormat="1" applyBorder="1"/>
    <xf numFmtId="165" fontId="0" fillId="0" borderId="0" xfId="2" applyNumberFormat="1" applyFont="1"/>
    <xf numFmtId="166" fontId="0" fillId="0" borderId="0" xfId="2" applyNumberFormat="1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2" xfId="0" applyFont="1" applyBorder="1"/>
    <xf numFmtId="14" fontId="6" fillId="0" borderId="2" xfId="0" applyNumberFormat="1" applyFont="1" applyBorder="1"/>
    <xf numFmtId="164" fontId="6" fillId="0" borderId="2" xfId="1" applyFont="1" applyBorder="1"/>
    <xf numFmtId="1" fontId="1" fillId="0" borderId="2" xfId="0" applyNumberFormat="1" applyFont="1" applyBorder="1"/>
    <xf numFmtId="0" fontId="1" fillId="0" borderId="2" xfId="0" applyFont="1" applyBorder="1"/>
    <xf numFmtId="166" fontId="1" fillId="0" borderId="0" xfId="2" applyNumberFormat="1" applyFont="1"/>
    <xf numFmtId="165" fontId="1" fillId="0" borderId="0" xfId="2" applyNumberFormat="1" applyFon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3" fontId="0" fillId="0" borderId="0" xfId="0" applyNumberFormat="1"/>
  </cellXfs>
  <cellStyles count="3">
    <cellStyle name="Comma" xfId="2" builtinId="3"/>
    <cellStyle name="Euro" xfId="1" xr:uid="{05E7F11F-6F36-4D5E-B619-68835A6DDD65}"/>
    <cellStyle name="Normal" xfId="0" builtinId="0"/>
  </cellStyles>
  <dxfs count="3"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152400</xdr:rowOff>
    </xdr:from>
    <xdr:to>
      <xdr:col>5</xdr:col>
      <xdr:colOff>60959</xdr:colOff>
      <xdr:row>9</xdr:row>
      <xdr:rowOff>15239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55C5E6-0026-864B-65F5-F75FD4EC64C6}"/>
            </a:ext>
          </a:extLst>
        </xdr:cNvPr>
        <xdr:cNvSpPr txBox="1"/>
      </xdr:nvSpPr>
      <xdr:spPr>
        <a:xfrm>
          <a:off x="4823460" y="143256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</xdr:txBody>
    </xdr:sp>
    <xdr:clientData/>
  </xdr:twoCellAnchor>
  <xdr:twoCellAnchor>
    <xdr:from>
      <xdr:col>14</xdr:col>
      <xdr:colOff>91440</xdr:colOff>
      <xdr:row>2</xdr:row>
      <xdr:rowOff>129540</xdr:rowOff>
    </xdr:from>
    <xdr:to>
      <xdr:col>21</xdr:col>
      <xdr:colOff>579120</xdr:colOff>
      <xdr:row>22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8FE25-C572-1186-5F3B-5A479B25AFF6}"/>
            </a:ext>
          </a:extLst>
        </xdr:cNvPr>
        <xdr:cNvSpPr txBox="1"/>
      </xdr:nvSpPr>
      <xdr:spPr>
        <a:xfrm>
          <a:off x="10340340" y="495300"/>
          <a:ext cx="4975860" cy="3665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L'utilizo delle due formule porta ad avere </a:t>
          </a:r>
          <a:r>
            <a:rPr lang="it-IT" sz="1100" b="1"/>
            <a:t>risultati differenti </a:t>
          </a:r>
          <a:r>
            <a:rPr lang="it-IT" sz="1100"/>
            <a:t>nel numero degli anni, eppure a livello di giorni il conteggio è identico.</a:t>
          </a:r>
        </a:p>
        <a:p>
          <a:r>
            <a:rPr lang="it-IT" sz="1100"/>
            <a:t>Nella Colonna L</a:t>
          </a:r>
          <a:r>
            <a:rPr lang="it-IT" sz="1100" baseline="0"/>
            <a:t> si nota che la differenza non</a:t>
          </a:r>
          <a:r>
            <a:rPr lang="it-IT" sz="1100"/>
            <a:t> è causata</a:t>
          </a:r>
          <a:r>
            <a:rPr lang="it-IT" sz="1100" baseline="0"/>
            <a:t> </a:t>
          </a:r>
          <a:r>
            <a:rPr lang="it-IT" sz="1100"/>
            <a:t>da arrotondamenti:</a:t>
          </a:r>
          <a:r>
            <a:rPr lang="it-IT" sz="1100" baseline="0"/>
            <a:t> </a:t>
          </a:r>
          <a:r>
            <a:rPr lang="it-IT" sz="1100"/>
            <a:t>dividendo i giorni per 365, non sono i decimali che fanno propendere</a:t>
          </a:r>
        </a:p>
        <a:p>
          <a:r>
            <a:rPr lang="it-IT" sz="1100"/>
            <a:t>ad un anno o all'altro.</a:t>
          </a:r>
        </a:p>
        <a:p>
          <a:endParaRPr lang="it-IT" sz="1100"/>
        </a:p>
        <a:p>
          <a:r>
            <a:rPr lang="it-IT" sz="1100"/>
            <a:t>Accettando un po di sano lavoro minorile, sono stati assunti alpha, beta e gamma nati appena prima e appena dopo lo scoccare della mezzanotte del 31/12/2022 e esattamente</a:t>
          </a:r>
          <a:r>
            <a:rPr lang="it-IT" sz="1100" baseline="0"/>
            <a:t> 365 gg a partire da oggi</a:t>
          </a:r>
          <a:endParaRPr lang="it-IT" sz="1100"/>
        </a:p>
        <a:p>
          <a:endParaRPr lang="it-IT" sz="1100"/>
        </a:p>
        <a:p>
          <a:r>
            <a:rPr lang="it-IT" sz="1100"/>
            <a:t>Il</a:t>
          </a:r>
          <a:r>
            <a:rPr lang="it-IT" sz="1100" baseline="0"/>
            <a:t> risultato delle due metodologie di calcolo differisce per alfa e beta</a:t>
          </a:r>
        </a:p>
        <a:p>
          <a:r>
            <a:rPr lang="it-IT" sz="1100" baseline="0"/>
            <a:t>Gli anni per datadif() sono sempre </a:t>
          </a:r>
          <a:r>
            <a:rPr lang="it-IT" sz="1100" b="1" baseline="0"/>
            <a:t>zero, </a:t>
          </a:r>
          <a:r>
            <a:rPr lang="it-IT" sz="1100" b="0" baseline="0"/>
            <a:t>gli anni per year()</a:t>
          </a:r>
          <a:r>
            <a:rPr lang="it-IT" sz="1100" baseline="0"/>
            <a:t> assumono il valore 1</a:t>
          </a:r>
        </a:p>
        <a:p>
          <a:endParaRPr lang="it-IT" sz="1100" baseline="0"/>
        </a:p>
        <a:p>
          <a:r>
            <a:rPr lang="it-IT" sz="1100" baseline="0"/>
            <a:t>Osservando i risultati, Datadif() conta un anno solo al compimento degli effettivi 365gg, mentre year() calcola una differenza tra due numeri interi (anno 1 &amp; anno 2) </a:t>
          </a:r>
        </a:p>
        <a:p>
          <a:endParaRPr lang="it-IT" sz="1100" baseline="0"/>
        </a:p>
        <a:p>
          <a:r>
            <a:rPr lang="it-IT" sz="1100" baseline="0"/>
            <a:t>Come sempre non c'è un metodo univoco per affrontare le questioni:</a:t>
          </a:r>
        </a:p>
        <a:p>
          <a:r>
            <a:rPr lang="it-IT" sz="1100" baseline="0"/>
            <a:t>Se, facendo un esempio, all'anzianità lavorativa fosse legato un premio, se fossi il sindacato sceglierei il secondo metodo di calcolo. Se fossi il CFO sceglierei il primo!</a:t>
          </a:r>
        </a:p>
        <a:p>
          <a:r>
            <a:rPr lang="it-IT" sz="1100" baseline="0"/>
            <a:t>:)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O32"/>
  <sheetViews>
    <sheetView tabSelected="1" topLeftCell="B1" zoomScaleNormal="100" workbookViewId="0">
      <pane ySplit="2" topLeftCell="A3" activePane="bottomLeft" state="frozen"/>
      <selection pane="bottomLeft" activeCell="N3" sqref="N3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8" width="10.5546875" bestFit="1" customWidth="1"/>
    <col min="9" max="9" width="10.88671875" bestFit="1" customWidth="1"/>
    <col min="10" max="10" width="10.88671875" customWidth="1"/>
    <col min="11" max="11" width="10.5546875" bestFit="1" customWidth="1"/>
    <col min="12" max="12" width="10.5546875" customWidth="1"/>
    <col min="13" max="13" width="12.44140625" bestFit="1" customWidth="1"/>
    <col min="14" max="14" width="12.44140625" customWidth="1"/>
    <col min="15" max="15" width="10.77734375" customWidth="1"/>
  </cols>
  <sheetData>
    <row r="1" spans="1:15" x14ac:dyDescent="0.3">
      <c r="F1" s="22" t="s">
        <v>41</v>
      </c>
      <c r="G1" s="22"/>
      <c r="H1" s="23" t="s">
        <v>40</v>
      </c>
      <c r="I1" s="24"/>
      <c r="J1" s="12" t="s">
        <v>42</v>
      </c>
      <c r="K1" s="12" t="s">
        <v>43</v>
      </c>
      <c r="L1" s="12"/>
    </row>
    <row r="2" spans="1:15" x14ac:dyDescent="0.3">
      <c r="A2" s="7" t="s">
        <v>3</v>
      </c>
      <c r="B2" s="7" t="s">
        <v>9</v>
      </c>
      <c r="C2" s="7" t="s">
        <v>8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38</v>
      </c>
      <c r="I2" s="7" t="s">
        <v>7</v>
      </c>
      <c r="J2" s="7" t="s">
        <v>39</v>
      </c>
      <c r="K2" s="7" t="s">
        <v>39</v>
      </c>
      <c r="L2" s="13" t="s">
        <v>47</v>
      </c>
      <c r="M2" s="25" t="s">
        <v>48</v>
      </c>
      <c r="N2" s="25" t="s">
        <v>49</v>
      </c>
      <c r="O2" s="8"/>
    </row>
    <row r="3" spans="1:15" x14ac:dyDescent="0.3">
      <c r="A3" s="14" t="s">
        <v>44</v>
      </c>
      <c r="B3" s="15">
        <v>44926</v>
      </c>
      <c r="C3" s="15">
        <f>+B3</f>
        <v>44926</v>
      </c>
      <c r="D3" s="14"/>
      <c r="E3" s="16"/>
      <c r="F3" s="17">
        <f ca="1">DATEDIF(B3,TODAY(),"y")</f>
        <v>0</v>
      </c>
      <c r="G3" s="18"/>
      <c r="H3" s="17">
        <f t="shared" ref="H3:I5" ca="1" si="0">+YEAR(TODAY())-YEAR(B3)</f>
        <v>1</v>
      </c>
      <c r="I3" s="17">
        <f t="shared" ca="1" si="0"/>
        <v>1</v>
      </c>
      <c r="J3" s="19">
        <f ca="1">DATEDIF(B3,TODAY(),"d")</f>
        <v>34</v>
      </c>
      <c r="K3" s="19">
        <f ca="1">+TODAY()-B3</f>
        <v>34</v>
      </c>
      <c r="L3" s="20">
        <f ca="1">+J3/365</f>
        <v>9.3150684931506855E-2</v>
      </c>
    </row>
    <row r="4" spans="1:15" x14ac:dyDescent="0.3">
      <c r="A4" s="14" t="s">
        <v>45</v>
      </c>
      <c r="B4" s="15">
        <v>44927</v>
      </c>
      <c r="C4" s="15">
        <f>+B4</f>
        <v>44927</v>
      </c>
      <c r="D4" s="14"/>
      <c r="E4" s="16"/>
      <c r="F4" s="17">
        <f ca="1">DATEDIF(B4,TODAY(),"y")</f>
        <v>0</v>
      </c>
      <c r="G4" s="18"/>
      <c r="H4" s="17">
        <f t="shared" ca="1" si="0"/>
        <v>0</v>
      </c>
      <c r="I4" s="17">
        <f t="shared" ca="1" si="0"/>
        <v>0</v>
      </c>
      <c r="J4" s="19">
        <f ca="1">DATEDIF(B4,TODAY(),"d")</f>
        <v>33</v>
      </c>
      <c r="K4" s="19">
        <f ca="1">+TODAY()-B4</f>
        <v>33</v>
      </c>
      <c r="L4" s="20">
        <f ca="1">+J4/365</f>
        <v>9.0410958904109592E-2</v>
      </c>
    </row>
    <row r="5" spans="1:15" x14ac:dyDescent="0.3">
      <c r="A5" s="14" t="s">
        <v>46</v>
      </c>
      <c r="B5" s="15">
        <f ca="1">+TODAY()-367</f>
        <v>44593</v>
      </c>
      <c r="C5" s="15">
        <f ca="1">+B5</f>
        <v>44593</v>
      </c>
      <c r="D5" s="14"/>
      <c r="E5" s="16"/>
      <c r="F5" s="17">
        <f ca="1">DATEDIF(B5,TODAY(),"y")</f>
        <v>1</v>
      </c>
      <c r="G5" s="18"/>
      <c r="H5" s="17">
        <f t="shared" ca="1" si="0"/>
        <v>1</v>
      </c>
      <c r="I5" s="17">
        <f t="shared" ca="1" si="0"/>
        <v>1</v>
      </c>
      <c r="J5" s="19">
        <f ca="1">DATEDIF(B5,TODAY(),"d")</f>
        <v>367</v>
      </c>
      <c r="K5" s="19">
        <f ca="1">+TODAY()-B5</f>
        <v>367</v>
      </c>
      <c r="L5" s="20">
        <f ca="1">+J5/365</f>
        <v>1.0054794520547945</v>
      </c>
    </row>
    <row r="6" spans="1:15" x14ac:dyDescent="0.3">
      <c r="A6" s="2" t="s">
        <v>11</v>
      </c>
      <c r="B6" s="5">
        <v>35776</v>
      </c>
      <c r="C6" s="5">
        <v>43466</v>
      </c>
      <c r="D6" s="2" t="s">
        <v>2</v>
      </c>
      <c r="E6" s="6">
        <v>1252</v>
      </c>
      <c r="F6" s="1">
        <f t="shared" ref="F6:F32" ca="1" si="1">DATEDIF(B6,TODAY(),"y")</f>
        <v>25</v>
      </c>
      <c r="G6" s="1">
        <f t="shared" ref="G6:G32" ca="1" si="2">DATEDIF(C6,TODAY(),"y")</f>
        <v>4</v>
      </c>
      <c r="H6" s="1">
        <f t="shared" ref="H6:H32" ca="1" si="3">+YEAR(TODAY())-YEAR(B6)</f>
        <v>26</v>
      </c>
      <c r="I6" s="9">
        <f t="shared" ref="I6:I32" ca="1" si="4">+YEAR(TODAY())-YEAR(C6)</f>
        <v>4</v>
      </c>
      <c r="J6" s="11">
        <f t="shared" ref="J6:J32" ca="1" si="5">DATEDIF(B6,TODAY(),"d")</f>
        <v>9184</v>
      </c>
      <c r="K6" s="11">
        <f t="shared" ref="K6:K32" ca="1" si="6">+TODAY()-B6</f>
        <v>9184</v>
      </c>
      <c r="L6" s="10">
        <f t="shared" ref="L6:L32" ca="1" si="7">+J6/365</f>
        <v>25.161643835616438</v>
      </c>
      <c r="M6" s="26">
        <f ca="1">+L6-TRUNC(L6,0)</f>
        <v>0.16164383561643803</v>
      </c>
      <c r="N6" s="21" t="b">
        <f ca="1">+IF(M6&gt;=0.5,H6&gt;F6,F6=H6)</f>
        <v>0</v>
      </c>
    </row>
    <row r="7" spans="1:15" x14ac:dyDescent="0.3">
      <c r="A7" s="2" t="s">
        <v>12</v>
      </c>
      <c r="B7" s="3">
        <v>30674</v>
      </c>
      <c r="C7" s="3">
        <v>39453</v>
      </c>
      <c r="D7" s="2" t="s">
        <v>0</v>
      </c>
      <c r="E7" s="4">
        <v>1650</v>
      </c>
      <c r="F7" s="1">
        <f t="shared" ca="1" si="1"/>
        <v>39</v>
      </c>
      <c r="G7" s="1">
        <f t="shared" ca="1" si="2"/>
        <v>15</v>
      </c>
      <c r="H7" s="1">
        <f t="shared" ca="1" si="3"/>
        <v>40</v>
      </c>
      <c r="I7" s="9">
        <f t="shared" ca="1" si="4"/>
        <v>15</v>
      </c>
      <c r="J7" s="11">
        <f t="shared" ca="1" si="5"/>
        <v>14286</v>
      </c>
      <c r="K7" s="11">
        <f t="shared" ca="1" si="6"/>
        <v>14286</v>
      </c>
      <c r="L7" s="10">
        <f t="shared" ca="1" si="7"/>
        <v>39.139726027397259</v>
      </c>
      <c r="M7" s="26">
        <f t="shared" ref="M7:M32" ca="1" si="8">+L7-TRUNC(L7,0)</f>
        <v>0.13972602739725914</v>
      </c>
      <c r="N7" s="21" t="b">
        <f t="shared" ref="N7:N32" ca="1" si="9">+IF(M7&gt;=0.5,H7&gt;F7,F7=H7)</f>
        <v>0</v>
      </c>
    </row>
    <row r="8" spans="1:15" x14ac:dyDescent="0.3">
      <c r="A8" s="2" t="s">
        <v>13</v>
      </c>
      <c r="B8" s="5">
        <v>32906</v>
      </c>
      <c r="C8" s="5">
        <v>43831</v>
      </c>
      <c r="D8" s="2" t="s">
        <v>2</v>
      </c>
      <c r="E8" s="6">
        <v>1250</v>
      </c>
      <c r="F8" s="1">
        <f t="shared" ca="1" si="1"/>
        <v>33</v>
      </c>
      <c r="G8" s="1">
        <f t="shared" ca="1" si="2"/>
        <v>3</v>
      </c>
      <c r="H8" s="1">
        <f t="shared" ca="1" si="3"/>
        <v>33</v>
      </c>
      <c r="I8" s="9">
        <f t="shared" ca="1" si="4"/>
        <v>3</v>
      </c>
      <c r="J8" s="11">
        <f t="shared" ca="1" si="5"/>
        <v>12054</v>
      </c>
      <c r="K8" s="11">
        <f t="shared" ca="1" si="6"/>
        <v>12054</v>
      </c>
      <c r="L8" s="10">
        <f t="shared" ca="1" si="7"/>
        <v>33.024657534246572</v>
      </c>
      <c r="M8" s="26">
        <f t="shared" ca="1" si="8"/>
        <v>2.4657534246571799E-2</v>
      </c>
      <c r="N8" s="21" t="b">
        <f t="shared" ca="1" si="9"/>
        <v>1</v>
      </c>
    </row>
    <row r="9" spans="1:15" x14ac:dyDescent="0.3">
      <c r="A9" s="2" t="s">
        <v>14</v>
      </c>
      <c r="B9" s="3">
        <v>20611</v>
      </c>
      <c r="C9" s="3">
        <v>31872</v>
      </c>
      <c r="D9" s="2" t="s">
        <v>1</v>
      </c>
      <c r="E9" s="4">
        <v>3680</v>
      </c>
      <c r="F9" s="1">
        <f t="shared" ca="1" si="1"/>
        <v>66</v>
      </c>
      <c r="G9" s="1">
        <f t="shared" ca="1" si="2"/>
        <v>35</v>
      </c>
      <c r="H9" s="1">
        <f t="shared" ca="1" si="3"/>
        <v>67</v>
      </c>
      <c r="I9" s="9">
        <f t="shared" ca="1" si="4"/>
        <v>36</v>
      </c>
      <c r="J9" s="11">
        <f t="shared" ca="1" si="5"/>
        <v>24349</v>
      </c>
      <c r="K9" s="11">
        <f t="shared" ca="1" si="6"/>
        <v>24349</v>
      </c>
      <c r="L9" s="10">
        <f t="shared" ca="1" si="7"/>
        <v>66.709589041095896</v>
      </c>
      <c r="M9" s="26">
        <f t="shared" ca="1" si="8"/>
        <v>0.70958904109589582</v>
      </c>
      <c r="N9" s="21" t="b">
        <f t="shared" ca="1" si="9"/>
        <v>1</v>
      </c>
    </row>
    <row r="10" spans="1:15" x14ac:dyDescent="0.3">
      <c r="A10" s="2" t="s">
        <v>15</v>
      </c>
      <c r="B10" s="3">
        <v>31053</v>
      </c>
      <c r="C10" s="3">
        <v>40303</v>
      </c>
      <c r="D10" s="2" t="s">
        <v>2</v>
      </c>
      <c r="E10" s="4">
        <v>1623</v>
      </c>
      <c r="F10" s="1">
        <f t="shared" ca="1" si="1"/>
        <v>38</v>
      </c>
      <c r="G10" s="1">
        <f t="shared" ca="1" si="2"/>
        <v>12</v>
      </c>
      <c r="H10" s="1">
        <f t="shared" ca="1" si="3"/>
        <v>38</v>
      </c>
      <c r="I10" s="9">
        <f t="shared" ca="1" si="4"/>
        <v>13</v>
      </c>
      <c r="J10" s="11">
        <f t="shared" ca="1" si="5"/>
        <v>13907</v>
      </c>
      <c r="K10" s="11">
        <f t="shared" ca="1" si="6"/>
        <v>13907</v>
      </c>
      <c r="L10" s="10">
        <f t="shared" ca="1" si="7"/>
        <v>38.101369863013701</v>
      </c>
      <c r="M10" s="26">
        <f t="shared" ca="1" si="8"/>
        <v>0.10136986301370143</v>
      </c>
      <c r="N10" s="21" t="b">
        <f t="shared" ca="1" si="9"/>
        <v>1</v>
      </c>
    </row>
    <row r="11" spans="1:15" x14ac:dyDescent="0.3">
      <c r="A11" s="2" t="s">
        <v>16</v>
      </c>
      <c r="B11" s="3">
        <v>33657</v>
      </c>
      <c r="C11" s="3">
        <v>40548</v>
      </c>
      <c r="D11" s="2" t="s">
        <v>10</v>
      </c>
      <c r="E11" s="4">
        <v>2584</v>
      </c>
      <c r="F11" s="1">
        <f t="shared" ca="1" si="1"/>
        <v>30</v>
      </c>
      <c r="G11" s="1">
        <f t="shared" ca="1" si="2"/>
        <v>12</v>
      </c>
      <c r="H11" s="1">
        <f t="shared" ca="1" si="3"/>
        <v>31</v>
      </c>
      <c r="I11" s="9">
        <f t="shared" ca="1" si="4"/>
        <v>12</v>
      </c>
      <c r="J11" s="11">
        <f t="shared" ca="1" si="5"/>
        <v>11303</v>
      </c>
      <c r="K11" s="11">
        <f t="shared" ca="1" si="6"/>
        <v>11303</v>
      </c>
      <c r="L11" s="10">
        <f t="shared" ca="1" si="7"/>
        <v>30.967123287671232</v>
      </c>
      <c r="M11" s="26">
        <f t="shared" ca="1" si="8"/>
        <v>0.96712328767123168</v>
      </c>
      <c r="N11" s="21" t="b">
        <f t="shared" ca="1" si="9"/>
        <v>1</v>
      </c>
    </row>
    <row r="12" spans="1:15" x14ac:dyDescent="0.3">
      <c r="A12" s="2" t="s">
        <v>17</v>
      </c>
      <c r="B12" s="3">
        <v>34399</v>
      </c>
      <c r="C12" s="3">
        <v>43022</v>
      </c>
      <c r="D12" s="2" t="s">
        <v>0</v>
      </c>
      <c r="E12" s="4">
        <v>1280</v>
      </c>
      <c r="F12" s="1">
        <f t="shared" ca="1" si="1"/>
        <v>28</v>
      </c>
      <c r="G12" s="1">
        <f t="shared" ca="1" si="2"/>
        <v>5</v>
      </c>
      <c r="H12" s="1">
        <f t="shared" ca="1" si="3"/>
        <v>29</v>
      </c>
      <c r="I12" s="9">
        <f t="shared" ca="1" si="4"/>
        <v>6</v>
      </c>
      <c r="J12" s="11">
        <f t="shared" ca="1" si="5"/>
        <v>10561</v>
      </c>
      <c r="K12" s="11">
        <f t="shared" ca="1" si="6"/>
        <v>10561</v>
      </c>
      <c r="L12" s="10">
        <f t="shared" ca="1" si="7"/>
        <v>28.934246575342467</v>
      </c>
      <c r="M12" s="26">
        <f t="shared" ca="1" si="8"/>
        <v>0.93424657534246691</v>
      </c>
      <c r="N12" s="21" t="b">
        <f t="shared" ca="1" si="9"/>
        <v>1</v>
      </c>
    </row>
    <row r="13" spans="1:15" x14ac:dyDescent="0.3">
      <c r="A13" s="2" t="s">
        <v>18</v>
      </c>
      <c r="B13" s="3">
        <v>22207</v>
      </c>
      <c r="C13" s="3">
        <v>35313</v>
      </c>
      <c r="D13" s="2" t="s">
        <v>2</v>
      </c>
      <c r="E13" s="4">
        <v>1750</v>
      </c>
      <c r="F13" s="1">
        <f t="shared" ca="1" si="1"/>
        <v>62</v>
      </c>
      <c r="G13" s="1">
        <f t="shared" ca="1" si="2"/>
        <v>26</v>
      </c>
      <c r="H13" s="1">
        <f t="shared" ca="1" si="3"/>
        <v>63</v>
      </c>
      <c r="I13" s="9">
        <f t="shared" ca="1" si="4"/>
        <v>27</v>
      </c>
      <c r="J13" s="11">
        <f t="shared" ca="1" si="5"/>
        <v>22753</v>
      </c>
      <c r="K13" s="11">
        <f t="shared" ca="1" si="6"/>
        <v>22753</v>
      </c>
      <c r="L13" s="10">
        <f t="shared" ca="1" si="7"/>
        <v>62.336986301369862</v>
      </c>
      <c r="M13" s="26">
        <f t="shared" ca="1" si="8"/>
        <v>0.33698630136986196</v>
      </c>
      <c r="N13" s="21" t="b">
        <f t="shared" ca="1" si="9"/>
        <v>0</v>
      </c>
    </row>
    <row r="14" spans="1:15" x14ac:dyDescent="0.3">
      <c r="A14" s="2" t="s">
        <v>19</v>
      </c>
      <c r="B14" s="3">
        <v>32868</v>
      </c>
      <c r="C14" s="3">
        <v>41279</v>
      </c>
      <c r="D14" s="2" t="s">
        <v>2</v>
      </c>
      <c r="E14" s="4">
        <v>1476</v>
      </c>
      <c r="F14" s="1">
        <f t="shared" ca="1" si="1"/>
        <v>33</v>
      </c>
      <c r="G14" s="1">
        <f t="shared" ca="1" si="2"/>
        <v>10</v>
      </c>
      <c r="H14" s="1">
        <f t="shared" ca="1" si="3"/>
        <v>34</v>
      </c>
      <c r="I14" s="9">
        <f t="shared" ca="1" si="4"/>
        <v>10</v>
      </c>
      <c r="J14" s="11">
        <f t="shared" ca="1" si="5"/>
        <v>12092</v>
      </c>
      <c r="K14" s="11">
        <f t="shared" ca="1" si="6"/>
        <v>12092</v>
      </c>
      <c r="L14" s="10">
        <f t="shared" ca="1" si="7"/>
        <v>33.128767123287673</v>
      </c>
      <c r="M14" s="26">
        <f t="shared" ca="1" si="8"/>
        <v>0.12876712328767326</v>
      </c>
      <c r="N14" s="21" t="b">
        <f t="shared" ca="1" si="9"/>
        <v>0</v>
      </c>
    </row>
    <row r="15" spans="1:15" x14ac:dyDescent="0.3">
      <c r="A15" s="2" t="s">
        <v>20</v>
      </c>
      <c r="B15" s="3">
        <v>25264</v>
      </c>
      <c r="C15" s="3">
        <v>32999</v>
      </c>
      <c r="D15" s="2" t="s">
        <v>1</v>
      </c>
      <c r="E15" s="4">
        <v>3277</v>
      </c>
      <c r="F15" s="1">
        <f t="shared" ca="1" si="1"/>
        <v>53</v>
      </c>
      <c r="G15" s="1">
        <f t="shared" ca="1" si="2"/>
        <v>32</v>
      </c>
      <c r="H15" s="1">
        <f t="shared" ca="1" si="3"/>
        <v>54</v>
      </c>
      <c r="I15" s="9">
        <f t="shared" ca="1" si="4"/>
        <v>33</v>
      </c>
      <c r="J15" s="11">
        <f t="shared" ca="1" si="5"/>
        <v>19696</v>
      </c>
      <c r="K15" s="11">
        <f t="shared" ca="1" si="6"/>
        <v>19696</v>
      </c>
      <c r="L15" s="10">
        <f t="shared" ca="1" si="7"/>
        <v>53.961643835616435</v>
      </c>
      <c r="M15" s="26">
        <f t="shared" ca="1" si="8"/>
        <v>0.96164383561643518</v>
      </c>
      <c r="N15" s="21" t="b">
        <f t="shared" ca="1" si="9"/>
        <v>1</v>
      </c>
    </row>
    <row r="16" spans="1:15" x14ac:dyDescent="0.3">
      <c r="A16" s="2" t="s">
        <v>21</v>
      </c>
      <c r="B16" s="3">
        <v>24583</v>
      </c>
      <c r="C16" s="3">
        <v>36165</v>
      </c>
      <c r="D16" s="2" t="s">
        <v>2</v>
      </c>
      <c r="E16" s="4">
        <v>1670</v>
      </c>
      <c r="F16" s="1">
        <f t="shared" ca="1" si="1"/>
        <v>55</v>
      </c>
      <c r="G16" s="1">
        <f t="shared" ca="1" si="2"/>
        <v>24</v>
      </c>
      <c r="H16" s="1">
        <f t="shared" ca="1" si="3"/>
        <v>56</v>
      </c>
      <c r="I16" s="9">
        <f t="shared" ca="1" si="4"/>
        <v>24</v>
      </c>
      <c r="J16" s="11">
        <f t="shared" ca="1" si="5"/>
        <v>20377</v>
      </c>
      <c r="K16" s="11">
        <f t="shared" ca="1" si="6"/>
        <v>20377</v>
      </c>
      <c r="L16" s="10">
        <f t="shared" ca="1" si="7"/>
        <v>55.827397260273976</v>
      </c>
      <c r="M16" s="26">
        <f t="shared" ca="1" si="8"/>
        <v>0.82739726027397609</v>
      </c>
      <c r="N16" s="21" t="b">
        <f t="shared" ca="1" si="9"/>
        <v>1</v>
      </c>
    </row>
    <row r="17" spans="1:14" x14ac:dyDescent="0.3">
      <c r="A17" s="2" t="s">
        <v>22</v>
      </c>
      <c r="B17" s="5">
        <v>32894</v>
      </c>
      <c r="C17" s="5">
        <v>42856</v>
      </c>
      <c r="D17" s="2" t="s">
        <v>2</v>
      </c>
      <c r="E17" s="6">
        <v>1340</v>
      </c>
      <c r="F17" s="1">
        <f t="shared" ca="1" si="1"/>
        <v>33</v>
      </c>
      <c r="G17" s="1">
        <f t="shared" ca="1" si="2"/>
        <v>5</v>
      </c>
      <c r="H17" s="1">
        <f t="shared" ca="1" si="3"/>
        <v>33</v>
      </c>
      <c r="I17" s="9">
        <f t="shared" ca="1" si="4"/>
        <v>6</v>
      </c>
      <c r="J17" s="11">
        <f t="shared" ca="1" si="5"/>
        <v>12066</v>
      </c>
      <c r="K17" s="11">
        <f t="shared" ca="1" si="6"/>
        <v>12066</v>
      </c>
      <c r="L17" s="10">
        <f t="shared" ca="1" si="7"/>
        <v>33.057534246575344</v>
      </c>
      <c r="M17" s="26">
        <f t="shared" ca="1" si="8"/>
        <v>5.7534246575343673E-2</v>
      </c>
      <c r="N17" s="21" t="b">
        <f t="shared" ca="1" si="9"/>
        <v>1</v>
      </c>
    </row>
    <row r="18" spans="1:14" x14ac:dyDescent="0.3">
      <c r="A18" s="2" t="s">
        <v>23</v>
      </c>
      <c r="B18" s="3">
        <v>28089</v>
      </c>
      <c r="C18" s="3">
        <v>36531</v>
      </c>
      <c r="D18" s="2" t="s">
        <v>0</v>
      </c>
      <c r="E18" s="4">
        <v>1599</v>
      </c>
      <c r="F18" s="1">
        <f t="shared" ca="1" si="1"/>
        <v>46</v>
      </c>
      <c r="G18" s="1">
        <f t="shared" ca="1" si="2"/>
        <v>23</v>
      </c>
      <c r="H18" s="1">
        <f t="shared" ca="1" si="3"/>
        <v>47</v>
      </c>
      <c r="I18" s="9">
        <f t="shared" ca="1" si="4"/>
        <v>23</v>
      </c>
      <c r="J18" s="11">
        <f t="shared" ca="1" si="5"/>
        <v>16871</v>
      </c>
      <c r="K18" s="11">
        <f t="shared" ca="1" si="6"/>
        <v>16871</v>
      </c>
      <c r="L18" s="10">
        <f t="shared" ca="1" si="7"/>
        <v>46.221917808219175</v>
      </c>
      <c r="M18" s="26">
        <f t="shared" ca="1" si="8"/>
        <v>0.22191780821917462</v>
      </c>
      <c r="N18" s="21" t="b">
        <f t="shared" ca="1" si="9"/>
        <v>0</v>
      </c>
    </row>
    <row r="19" spans="1:14" x14ac:dyDescent="0.3">
      <c r="A19" s="2" t="s">
        <v>24</v>
      </c>
      <c r="B19" s="3">
        <v>34930</v>
      </c>
      <c r="C19" s="3">
        <v>42374</v>
      </c>
      <c r="D19" s="2" t="s">
        <v>2</v>
      </c>
      <c r="E19" s="4">
        <v>1414</v>
      </c>
      <c r="F19" s="1">
        <f t="shared" ca="1" si="1"/>
        <v>27</v>
      </c>
      <c r="G19" s="1">
        <f t="shared" ca="1" si="2"/>
        <v>7</v>
      </c>
      <c r="H19" s="1">
        <f t="shared" ca="1" si="3"/>
        <v>28</v>
      </c>
      <c r="I19" s="9">
        <f t="shared" ca="1" si="4"/>
        <v>7</v>
      </c>
      <c r="J19" s="11">
        <f t="shared" ca="1" si="5"/>
        <v>10030</v>
      </c>
      <c r="K19" s="11">
        <f t="shared" ca="1" si="6"/>
        <v>10030</v>
      </c>
      <c r="L19" s="10">
        <f t="shared" ca="1" si="7"/>
        <v>27.479452054794521</v>
      </c>
      <c r="M19" s="26">
        <f t="shared" ca="1" si="8"/>
        <v>0.47945205479452113</v>
      </c>
      <c r="N19" s="21" t="b">
        <f t="shared" ca="1" si="9"/>
        <v>0</v>
      </c>
    </row>
    <row r="20" spans="1:14" x14ac:dyDescent="0.3">
      <c r="A20" s="2" t="s">
        <v>25</v>
      </c>
      <c r="B20" s="3">
        <v>31736</v>
      </c>
      <c r="C20" s="3">
        <v>40548</v>
      </c>
      <c r="D20" s="2" t="s">
        <v>0</v>
      </c>
      <c r="E20" s="4">
        <v>1537</v>
      </c>
      <c r="F20" s="1">
        <f t="shared" ca="1" si="1"/>
        <v>36</v>
      </c>
      <c r="G20" s="1">
        <f t="shared" ca="1" si="2"/>
        <v>12</v>
      </c>
      <c r="H20" s="1">
        <f t="shared" ca="1" si="3"/>
        <v>37</v>
      </c>
      <c r="I20" s="9">
        <f t="shared" ca="1" si="4"/>
        <v>12</v>
      </c>
      <c r="J20" s="11">
        <f t="shared" ca="1" si="5"/>
        <v>13224</v>
      </c>
      <c r="K20" s="11">
        <f t="shared" ca="1" si="6"/>
        <v>13224</v>
      </c>
      <c r="L20" s="10">
        <f t="shared" ca="1" si="7"/>
        <v>36.230136986301368</v>
      </c>
      <c r="M20" s="26">
        <f t="shared" ca="1" si="8"/>
        <v>0.23013698630136759</v>
      </c>
      <c r="N20" s="21" t="b">
        <f t="shared" ca="1" si="9"/>
        <v>0</v>
      </c>
    </row>
    <row r="21" spans="1:14" x14ac:dyDescent="0.3">
      <c r="A21" s="2" t="s">
        <v>26</v>
      </c>
      <c r="B21" s="3">
        <v>29106</v>
      </c>
      <c r="C21" s="3">
        <v>37261</v>
      </c>
      <c r="D21" s="2" t="s">
        <v>2</v>
      </c>
      <c r="E21" s="4">
        <v>2152</v>
      </c>
      <c r="F21" s="1">
        <f t="shared" ca="1" si="1"/>
        <v>43</v>
      </c>
      <c r="G21" s="1">
        <f t="shared" ca="1" si="2"/>
        <v>21</v>
      </c>
      <c r="H21" s="1">
        <f t="shared" ca="1" si="3"/>
        <v>44</v>
      </c>
      <c r="I21" s="9">
        <f t="shared" ca="1" si="4"/>
        <v>21</v>
      </c>
      <c r="J21" s="11">
        <f t="shared" ca="1" si="5"/>
        <v>15854</v>
      </c>
      <c r="K21" s="11">
        <f t="shared" ca="1" si="6"/>
        <v>15854</v>
      </c>
      <c r="L21" s="10">
        <f t="shared" ca="1" si="7"/>
        <v>43.435616438356163</v>
      </c>
      <c r="M21" s="26">
        <f t="shared" ca="1" si="8"/>
        <v>0.43561643835616337</v>
      </c>
      <c r="N21" s="21" t="b">
        <f t="shared" ca="1" si="9"/>
        <v>0</v>
      </c>
    </row>
    <row r="22" spans="1:14" x14ac:dyDescent="0.3">
      <c r="A22" s="2" t="s">
        <v>27</v>
      </c>
      <c r="B22" s="5">
        <v>34431</v>
      </c>
      <c r="C22" s="5">
        <v>43831</v>
      </c>
      <c r="D22" s="2" t="s">
        <v>2</v>
      </c>
      <c r="E22" s="6">
        <v>1250</v>
      </c>
      <c r="F22" s="1">
        <f t="shared" ca="1" si="1"/>
        <v>28</v>
      </c>
      <c r="G22" s="1">
        <f t="shared" ca="1" si="2"/>
        <v>3</v>
      </c>
      <c r="H22" s="1">
        <f t="shared" ca="1" si="3"/>
        <v>29</v>
      </c>
      <c r="I22" s="9">
        <f t="shared" ca="1" si="4"/>
        <v>3</v>
      </c>
      <c r="J22" s="11">
        <f t="shared" ca="1" si="5"/>
        <v>10529</v>
      </c>
      <c r="K22" s="11">
        <f t="shared" ca="1" si="6"/>
        <v>10529</v>
      </c>
      <c r="L22" s="10">
        <f t="shared" ca="1" si="7"/>
        <v>28.846575342465755</v>
      </c>
      <c r="M22" s="26">
        <f t="shared" ca="1" si="8"/>
        <v>0.84657534246575494</v>
      </c>
      <c r="N22" s="21" t="b">
        <f t="shared" ca="1" si="9"/>
        <v>1</v>
      </c>
    </row>
    <row r="23" spans="1:14" x14ac:dyDescent="0.3">
      <c r="A23" s="2" t="s">
        <v>28</v>
      </c>
      <c r="B23" s="5">
        <v>33654</v>
      </c>
      <c r="C23" s="5">
        <v>42826</v>
      </c>
      <c r="D23" s="2" t="s">
        <v>2</v>
      </c>
      <c r="E23" s="6">
        <v>1370</v>
      </c>
      <c r="F23" s="1">
        <f t="shared" ca="1" si="1"/>
        <v>30</v>
      </c>
      <c r="G23" s="1">
        <f t="shared" ca="1" si="2"/>
        <v>5</v>
      </c>
      <c r="H23" s="1">
        <f t="shared" ca="1" si="3"/>
        <v>31</v>
      </c>
      <c r="I23" s="9">
        <f t="shared" ca="1" si="4"/>
        <v>6</v>
      </c>
      <c r="J23" s="11">
        <f t="shared" ca="1" si="5"/>
        <v>11306</v>
      </c>
      <c r="K23" s="11">
        <f t="shared" ca="1" si="6"/>
        <v>11306</v>
      </c>
      <c r="L23" s="10">
        <f t="shared" ca="1" si="7"/>
        <v>30.975342465753425</v>
      </c>
      <c r="M23" s="26">
        <f t="shared" ca="1" si="8"/>
        <v>0.97534246575342465</v>
      </c>
      <c r="N23" s="21" t="b">
        <f t="shared" ca="1" si="9"/>
        <v>1</v>
      </c>
    </row>
    <row r="24" spans="1:14" x14ac:dyDescent="0.3">
      <c r="A24" s="2" t="s">
        <v>29</v>
      </c>
      <c r="B24" s="5">
        <v>32996</v>
      </c>
      <c r="C24" s="5">
        <v>43252</v>
      </c>
      <c r="D24" s="2" t="s">
        <v>2</v>
      </c>
      <c r="E24" s="6">
        <v>1310</v>
      </c>
      <c r="F24" s="1">
        <f t="shared" ca="1" si="1"/>
        <v>32</v>
      </c>
      <c r="G24" s="1">
        <f t="shared" ca="1" si="2"/>
        <v>4</v>
      </c>
      <c r="H24" s="1">
        <f t="shared" ca="1" si="3"/>
        <v>33</v>
      </c>
      <c r="I24" s="9">
        <f t="shared" ca="1" si="4"/>
        <v>5</v>
      </c>
      <c r="J24" s="11">
        <f t="shared" ca="1" si="5"/>
        <v>11964</v>
      </c>
      <c r="K24" s="11">
        <f t="shared" ca="1" si="6"/>
        <v>11964</v>
      </c>
      <c r="L24" s="10">
        <f t="shared" ca="1" si="7"/>
        <v>32.778082191780825</v>
      </c>
      <c r="M24" s="26">
        <f t="shared" ca="1" si="8"/>
        <v>0.77808219178082538</v>
      </c>
      <c r="N24" s="21" t="b">
        <f t="shared" ca="1" si="9"/>
        <v>1</v>
      </c>
    </row>
    <row r="25" spans="1:14" x14ac:dyDescent="0.3">
      <c r="A25" s="2" t="s">
        <v>30</v>
      </c>
      <c r="B25" s="5">
        <v>36540</v>
      </c>
      <c r="C25" s="5">
        <v>44086</v>
      </c>
      <c r="D25" s="2" t="s">
        <v>2</v>
      </c>
      <c r="E25" s="6">
        <v>1230</v>
      </c>
      <c r="F25" s="1">
        <f t="shared" ca="1" si="1"/>
        <v>23</v>
      </c>
      <c r="G25" s="1">
        <f t="shared" ca="1" si="2"/>
        <v>2</v>
      </c>
      <c r="H25" s="1">
        <f t="shared" ca="1" si="3"/>
        <v>23</v>
      </c>
      <c r="I25" s="9">
        <f t="shared" ca="1" si="4"/>
        <v>3</v>
      </c>
      <c r="J25" s="11">
        <f t="shared" ca="1" si="5"/>
        <v>8420</v>
      </c>
      <c r="K25" s="11">
        <f t="shared" ca="1" si="6"/>
        <v>8420</v>
      </c>
      <c r="L25" s="10">
        <f t="shared" ca="1" si="7"/>
        <v>23.068493150684933</v>
      </c>
      <c r="M25" s="26">
        <f t="shared" ca="1" si="8"/>
        <v>6.8493150684933113E-2</v>
      </c>
      <c r="N25" s="21" t="b">
        <f t="shared" ca="1" si="9"/>
        <v>1</v>
      </c>
    </row>
    <row r="26" spans="1:14" x14ac:dyDescent="0.3">
      <c r="A26" s="2" t="s">
        <v>31</v>
      </c>
      <c r="B26" s="3">
        <v>30415</v>
      </c>
      <c r="C26" s="3">
        <v>39453</v>
      </c>
      <c r="D26" s="2" t="s">
        <v>10</v>
      </c>
      <c r="E26" s="4">
        <v>2768</v>
      </c>
      <c r="F26" s="1">
        <f t="shared" ca="1" si="1"/>
        <v>39</v>
      </c>
      <c r="G26" s="1">
        <f t="shared" ca="1" si="2"/>
        <v>15</v>
      </c>
      <c r="H26" s="1">
        <f t="shared" ca="1" si="3"/>
        <v>40</v>
      </c>
      <c r="I26" s="9">
        <f t="shared" ca="1" si="4"/>
        <v>15</v>
      </c>
      <c r="J26" s="11">
        <f t="shared" ca="1" si="5"/>
        <v>14545</v>
      </c>
      <c r="K26" s="11">
        <f t="shared" ca="1" si="6"/>
        <v>14545</v>
      </c>
      <c r="L26" s="10">
        <f t="shared" ca="1" si="7"/>
        <v>39.849315068493148</v>
      </c>
      <c r="M26" s="26">
        <f t="shared" ca="1" si="8"/>
        <v>0.84931506849314786</v>
      </c>
      <c r="N26" s="21" t="b">
        <f t="shared" ca="1" si="9"/>
        <v>1</v>
      </c>
    </row>
    <row r="27" spans="1:14" x14ac:dyDescent="0.3">
      <c r="A27" s="2" t="s">
        <v>32</v>
      </c>
      <c r="B27" s="3">
        <v>30862</v>
      </c>
      <c r="C27" s="3">
        <v>39087</v>
      </c>
      <c r="D27" s="2" t="s">
        <v>10</v>
      </c>
      <c r="E27" s="4">
        <v>2275</v>
      </c>
      <c r="F27" s="1">
        <f t="shared" ca="1" si="1"/>
        <v>38</v>
      </c>
      <c r="G27" s="1">
        <f t="shared" ca="1" si="2"/>
        <v>16</v>
      </c>
      <c r="H27" s="1">
        <f t="shared" ca="1" si="3"/>
        <v>39</v>
      </c>
      <c r="I27" s="9">
        <f t="shared" ca="1" si="4"/>
        <v>16</v>
      </c>
      <c r="J27" s="11">
        <f t="shared" ca="1" si="5"/>
        <v>14098</v>
      </c>
      <c r="K27" s="11">
        <f t="shared" ca="1" si="6"/>
        <v>14098</v>
      </c>
      <c r="L27" s="10">
        <f t="shared" ca="1" si="7"/>
        <v>38.624657534246573</v>
      </c>
      <c r="M27" s="26">
        <f t="shared" ca="1" si="8"/>
        <v>0.62465753424657322</v>
      </c>
      <c r="N27" s="21" t="b">
        <f t="shared" ca="1" si="9"/>
        <v>1</v>
      </c>
    </row>
    <row r="28" spans="1:14" x14ac:dyDescent="0.3">
      <c r="A28" s="2" t="s">
        <v>33</v>
      </c>
      <c r="B28" s="3">
        <v>34362</v>
      </c>
      <c r="C28" s="3">
        <v>42740</v>
      </c>
      <c r="D28" s="2" t="s">
        <v>0</v>
      </c>
      <c r="E28" s="4">
        <v>1365</v>
      </c>
      <c r="F28" s="1">
        <f t="shared" ca="1" si="1"/>
        <v>29</v>
      </c>
      <c r="G28" s="1">
        <f t="shared" ca="1" si="2"/>
        <v>6</v>
      </c>
      <c r="H28" s="1">
        <f t="shared" ca="1" si="3"/>
        <v>29</v>
      </c>
      <c r="I28" s="9">
        <f t="shared" ca="1" si="4"/>
        <v>6</v>
      </c>
      <c r="J28" s="11">
        <f t="shared" ca="1" si="5"/>
        <v>10598</v>
      </c>
      <c r="K28" s="11">
        <f t="shared" ca="1" si="6"/>
        <v>10598</v>
      </c>
      <c r="L28" s="10">
        <f t="shared" ca="1" si="7"/>
        <v>29.035616438356165</v>
      </c>
      <c r="M28" s="26">
        <f t="shared" ca="1" si="8"/>
        <v>3.5616438356164792E-2</v>
      </c>
      <c r="N28" s="21" t="b">
        <f t="shared" ca="1" si="9"/>
        <v>1</v>
      </c>
    </row>
    <row r="29" spans="1:14" x14ac:dyDescent="0.3">
      <c r="A29" s="2" t="s">
        <v>34</v>
      </c>
      <c r="B29" s="3">
        <v>31418</v>
      </c>
      <c r="C29" s="3">
        <v>41279</v>
      </c>
      <c r="D29" s="2" t="s">
        <v>2</v>
      </c>
      <c r="E29" s="4">
        <v>1414</v>
      </c>
      <c r="F29" s="1">
        <f t="shared" ca="1" si="1"/>
        <v>37</v>
      </c>
      <c r="G29" s="1">
        <f t="shared" ca="1" si="2"/>
        <v>10</v>
      </c>
      <c r="H29" s="1">
        <f t="shared" ca="1" si="3"/>
        <v>37</v>
      </c>
      <c r="I29" s="9">
        <f t="shared" ca="1" si="4"/>
        <v>10</v>
      </c>
      <c r="J29" s="11">
        <f t="shared" ca="1" si="5"/>
        <v>13542</v>
      </c>
      <c r="K29" s="11">
        <f t="shared" ca="1" si="6"/>
        <v>13542</v>
      </c>
      <c r="L29" s="10">
        <f t="shared" ca="1" si="7"/>
        <v>37.101369863013701</v>
      </c>
      <c r="M29" s="26">
        <f t="shared" ca="1" si="8"/>
        <v>0.10136986301370143</v>
      </c>
      <c r="N29" s="21" t="b">
        <f t="shared" ca="1" si="9"/>
        <v>1</v>
      </c>
    </row>
    <row r="30" spans="1:14" x14ac:dyDescent="0.3">
      <c r="A30" s="2" t="s">
        <v>35</v>
      </c>
      <c r="B30" s="3">
        <v>34033</v>
      </c>
      <c r="C30" s="3">
        <v>41795</v>
      </c>
      <c r="D30" s="2" t="s">
        <v>2</v>
      </c>
      <c r="E30" s="4">
        <v>1414</v>
      </c>
      <c r="F30" s="1">
        <f t="shared" ca="1" si="1"/>
        <v>29</v>
      </c>
      <c r="G30" s="1">
        <f t="shared" ca="1" si="2"/>
        <v>8</v>
      </c>
      <c r="H30" s="1">
        <f t="shared" ca="1" si="3"/>
        <v>30</v>
      </c>
      <c r="I30" s="9">
        <f t="shared" ca="1" si="4"/>
        <v>9</v>
      </c>
      <c r="J30" s="11">
        <f t="shared" ca="1" si="5"/>
        <v>10927</v>
      </c>
      <c r="K30" s="11">
        <f t="shared" ca="1" si="6"/>
        <v>10927</v>
      </c>
      <c r="L30" s="10">
        <f t="shared" ca="1" si="7"/>
        <v>29.936986301369863</v>
      </c>
      <c r="M30" s="26">
        <f t="shared" ca="1" si="8"/>
        <v>0.93698630136986338</v>
      </c>
      <c r="N30" s="21" t="b">
        <f t="shared" ca="1" si="9"/>
        <v>1</v>
      </c>
    </row>
    <row r="31" spans="1:14" x14ac:dyDescent="0.3">
      <c r="A31" s="2" t="s">
        <v>36</v>
      </c>
      <c r="B31" s="3">
        <v>32359</v>
      </c>
      <c r="C31" s="3">
        <v>40792</v>
      </c>
      <c r="D31" s="2" t="s">
        <v>2</v>
      </c>
      <c r="E31" s="4">
        <v>1476</v>
      </c>
      <c r="F31" s="1">
        <f t="shared" ca="1" si="1"/>
        <v>34</v>
      </c>
      <c r="G31" s="1">
        <f t="shared" ca="1" si="2"/>
        <v>11</v>
      </c>
      <c r="H31" s="1">
        <f t="shared" ca="1" si="3"/>
        <v>35</v>
      </c>
      <c r="I31" s="9">
        <f t="shared" ca="1" si="4"/>
        <v>12</v>
      </c>
      <c r="J31" s="11">
        <f t="shared" ca="1" si="5"/>
        <v>12601</v>
      </c>
      <c r="K31" s="11">
        <f t="shared" ca="1" si="6"/>
        <v>12601</v>
      </c>
      <c r="L31" s="10">
        <f t="shared" ca="1" si="7"/>
        <v>34.523287671232879</v>
      </c>
      <c r="M31" s="26">
        <f t="shared" ca="1" si="8"/>
        <v>0.52328767123287889</v>
      </c>
      <c r="N31" s="21" t="b">
        <f t="shared" ca="1" si="9"/>
        <v>1</v>
      </c>
    </row>
    <row r="32" spans="1:14" x14ac:dyDescent="0.3">
      <c r="A32" s="2" t="s">
        <v>37</v>
      </c>
      <c r="B32" s="5">
        <v>34935</v>
      </c>
      <c r="C32" s="5">
        <v>43132</v>
      </c>
      <c r="D32" s="2" t="s">
        <v>2</v>
      </c>
      <c r="E32" s="6">
        <v>1270</v>
      </c>
      <c r="F32" s="1">
        <f t="shared" ca="1" si="1"/>
        <v>27</v>
      </c>
      <c r="G32" s="1">
        <f t="shared" ca="1" si="2"/>
        <v>5</v>
      </c>
      <c r="H32" s="1">
        <f t="shared" ca="1" si="3"/>
        <v>28</v>
      </c>
      <c r="I32" s="9">
        <f t="shared" ca="1" si="4"/>
        <v>5</v>
      </c>
      <c r="J32" s="11">
        <f t="shared" ca="1" si="5"/>
        <v>10025</v>
      </c>
      <c r="K32" s="11">
        <f t="shared" ca="1" si="6"/>
        <v>10025</v>
      </c>
      <c r="L32" s="10">
        <f t="shared" ca="1" si="7"/>
        <v>27.465753424657535</v>
      </c>
      <c r="M32" s="26">
        <f t="shared" ca="1" si="8"/>
        <v>0.46575342465753522</v>
      </c>
      <c r="N32" s="21" t="b">
        <f t="shared" ca="1" si="9"/>
        <v>0</v>
      </c>
    </row>
  </sheetData>
  <sortState xmlns:xlrd2="http://schemas.microsoft.com/office/spreadsheetml/2017/richdata2" ref="A3:G32">
    <sortCondition ref="A8:A32"/>
  </sortState>
  <mergeCells count="2">
    <mergeCell ref="F1:G1"/>
    <mergeCell ref="H1:I1"/>
  </mergeCells>
  <phoneticPr fontId="4" type="noConversion"/>
  <conditionalFormatting sqref="G3:G32">
    <cfRule type="cellIs" dxfId="1" priority="3" operator="lessThan">
      <formula>5</formula>
    </cfRule>
  </conditionalFormatting>
  <conditionalFormatting sqref="N6:N32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2023-02-03T11:29:09Z</dcterms:modified>
</cp:coreProperties>
</file>