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08965DE2-3CD3-4A5E-81D9-2AF859220DCE}" xr6:coauthVersionLast="47" xr6:coauthVersionMax="47" xr10:uidLastSave="{00000000-0000-0000-0000-000000000000}"/>
  <bookViews>
    <workbookView xWindow="-108" yWindow="-108" windowWidth="23256" windowHeight="12456" activeTab="1"/>
  </bookViews>
  <sheets>
    <sheet name="redditi_e_principali_variabili_" sheetId="1" r:id="rId1"/>
    <sheet name="Grafici" sheetId="2" r:id="rId2"/>
  </sheets>
  <calcPr calcId="0"/>
</workbook>
</file>

<file path=xl/calcChain.xml><?xml version="1.0" encoding="utf-8"?>
<calcChain xmlns="http://schemas.openxmlformats.org/spreadsheetml/2006/main">
  <c r="H18" i="2" l="1"/>
  <c r="H17" i="2"/>
  <c r="H16" i="2"/>
  <c r="H15" i="2"/>
  <c r="H14" i="2"/>
  <c r="H13" i="2"/>
  <c r="H12" i="2"/>
  <c r="H11" i="2"/>
  <c r="G18" i="2"/>
  <c r="G17" i="2"/>
  <c r="G16" i="2"/>
  <c r="G15" i="2"/>
  <c r="G14" i="2"/>
  <c r="G13" i="2"/>
  <c r="G12" i="2"/>
  <c r="G11" i="2"/>
  <c r="F18" i="2"/>
  <c r="F17" i="2"/>
  <c r="F16" i="2"/>
  <c r="F15" i="2"/>
  <c r="F14" i="2"/>
  <c r="F13" i="2"/>
  <c r="F12" i="2"/>
  <c r="F11" i="2"/>
  <c r="E18" i="2"/>
  <c r="E17" i="2"/>
  <c r="E16" i="2"/>
  <c r="E15" i="2"/>
  <c r="E14" i="2"/>
  <c r="E13" i="2"/>
  <c r="E11" i="2"/>
  <c r="E12" i="2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9" i="1"/>
  <c r="C11" i="1"/>
</calcChain>
</file>

<file path=xl/sharedStrings.xml><?xml version="1.0" encoding="utf-8"?>
<sst xmlns="http://schemas.openxmlformats.org/spreadsheetml/2006/main" count="75" uniqueCount="59">
  <si>
    <t>Redditi</t>
  </si>
  <si>
    <t>Valori</t>
  </si>
  <si>
    <t>CAP</t>
  </si>
  <si>
    <t>Codice catastale</t>
  </si>
  <si>
    <t>F205</t>
  </si>
  <si>
    <t>Codice Istat Comune</t>
  </si>
  <si>
    <t>Denominazione Comune</t>
  </si>
  <si>
    <t>MILANO</t>
  </si>
  <si>
    <t>Anno di imposta</t>
  </si>
  <si>
    <t>Numero contribuenti</t>
  </si>
  <si>
    <t>Reddito da fabbricati - Frequenza</t>
  </si>
  <si>
    <t>Reddito da fabbricati - Ammontare in euro</t>
  </si>
  <si>
    <t>Reddito da lavoro dipendente e assimilati - Frequenza</t>
  </si>
  <si>
    <t>Reddito da lavoro dipendente e assimilati - Ammontare in euro</t>
  </si>
  <si>
    <t>Reddito da pensione - Frequenza</t>
  </si>
  <si>
    <t>Reddito da pensione - Ammontare in euro</t>
  </si>
  <si>
    <t>Reddito da lavoro autonomo (comprensivo dei valori nulli) - Frequenza</t>
  </si>
  <si>
    <t>Reddito da lavoro autonomo (comprensivo dei valori nulli) - Ammontare in euro</t>
  </si>
  <si>
    <t>Reddito di spettanza dell'imprenditore in contabilita' ordinaria  (comprensivo dei valori nulli) - Frequenza</t>
  </si>
  <si>
    <t>Reddito di spettanza dell'imprenditore in contabilita' ordinaria  (comprensivo dei valori nulli) - Ammontare in euro</t>
  </si>
  <si>
    <t>Reddito di spettanza dell'imprenditore in contabilita' semplificata (comprensivo dei valori nulli) - Frequenza</t>
  </si>
  <si>
    <t>Reddito di spettanza dell'imprenditore in contabilita' semplificata (comprensivo dei valori nulli) - Ammontare in euro</t>
  </si>
  <si>
    <t>Reddito da partecipazione  (comprensivo dei valori nulli) - Frequenza</t>
  </si>
  <si>
    <t>Reddito da partecipazione  (comprensivo dei valori nulli) - Ammontare in euro</t>
  </si>
  <si>
    <t>Reddito imponibile - Frequenza</t>
  </si>
  <si>
    <t>Reddito imponibile - Ammontare in euro</t>
  </si>
  <si>
    <t>Imposta netta - Frequenza</t>
  </si>
  <si>
    <t>Imposta netta - Ammontare in euro</t>
  </si>
  <si>
    <t>Bonus spettante - Frequenza</t>
  </si>
  <si>
    <t>Bonus spettante - Ammontare in euro</t>
  </si>
  <si>
    <t>Reddito imponibile addizionale - Frequenza</t>
  </si>
  <si>
    <t>Reddito imponibile addizionale - Ammontare in euro</t>
  </si>
  <si>
    <t>Addizionale regionale dovuta - Frequenza</t>
  </si>
  <si>
    <t>Addizionale regionale dovuta - Ammontare in euro</t>
  </si>
  <si>
    <t>Addizionale comunale dovuta - Frequenza</t>
  </si>
  <si>
    <t>Addizionale comunale dovuta - Ammontare in euro</t>
  </si>
  <si>
    <t>Reddito complessivo minore o uguale a zero euro - Frequenza</t>
  </si>
  <si>
    <t>Reddito complessivo minore o uguale a zero euro - Ammontare in euro</t>
  </si>
  <si>
    <t>Reddito complessivo da 0 a 10000 euro - Frequenza</t>
  </si>
  <si>
    <t>Reddito complessivo da 0 a 10000 euro - Ammontare in euro</t>
  </si>
  <si>
    <t>Reddito complessivo da 10000 a 15000 euro - Frequenza</t>
  </si>
  <si>
    <t>Reddito complessivo da 10000 a 15000 euro - Ammontare in euro</t>
  </si>
  <si>
    <t>Reddito complessivo da 15000 a 26000 euro - Frequenza</t>
  </si>
  <si>
    <t>Reddito complessivo da 15000 a 26000 euro - Ammontare in euro</t>
  </si>
  <si>
    <t>Reddito complessivo da 26000 a 55000 euro - Frequenza</t>
  </si>
  <si>
    <t>Reddito complessivo da 26000 a 55000 euro - Ammontare in euro</t>
  </si>
  <si>
    <t>Reddito complessivo da 55000 a 75000 euro - Frequenza</t>
  </si>
  <si>
    <t>Reddito complessivo da 55000 a 75000 euro - Ammontare in euro</t>
  </si>
  <si>
    <t>Reddito complessivo da 75000 a 120000 euro - Frequenza</t>
  </si>
  <si>
    <t>Reddito complessivo da 75000 a 120000 euro - Ammontare in euro</t>
  </si>
  <si>
    <t>Reddito complessivo oltre 120000 euro - Frequenza</t>
  </si>
  <si>
    <t>Reddito complessivo oltre 120000 euro - Ammontare in euro</t>
  </si>
  <si>
    <t xml:space="preserve"> </t>
  </si>
  <si>
    <t xml:space="preserve">Intervallo </t>
  </si>
  <si>
    <t>Frequenza</t>
  </si>
  <si>
    <t>Media</t>
  </si>
  <si>
    <t>Contribuenti</t>
  </si>
  <si>
    <t>Prog Contribuenti</t>
  </si>
  <si>
    <t>Prog Reddito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</si>
</sst>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19" x14ac:knownFonts="1">
    <font>
      <sz val="12"/>
      <color theme="1"/>
      <name val="Montserrat Light"/>
      <family val="2"/>
    </font>
    <font>
      <sz val="12"/>
      <color theme="1"/>
      <name val="Montserrat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 Light"/>
      <family val="2"/>
    </font>
    <font>
      <b/>
      <sz val="13"/>
      <color theme="3"/>
      <name val="Montserrat Light"/>
      <family val="2"/>
    </font>
    <font>
      <b/>
      <sz val="11"/>
      <color theme="3"/>
      <name val="Montserrat Light"/>
      <family val="2"/>
    </font>
    <font>
      <sz val="12"/>
      <color rgb="FF006100"/>
      <name val="Montserrat Light"/>
      <family val="2"/>
    </font>
    <font>
      <sz val="12"/>
      <color rgb="FF9C0006"/>
      <name val="Montserrat Light"/>
      <family val="2"/>
    </font>
    <font>
      <sz val="12"/>
      <color rgb="FF9C5700"/>
      <name val="Montserrat Light"/>
      <family val="2"/>
    </font>
    <font>
      <sz val="12"/>
      <color rgb="FF3F3F76"/>
      <name val="Montserrat Light"/>
      <family val="2"/>
    </font>
    <font>
      <b/>
      <sz val="12"/>
      <color rgb="FF3F3F3F"/>
      <name val="Montserrat Light"/>
      <family val="2"/>
    </font>
    <font>
      <b/>
      <sz val="12"/>
      <color rgb="FFFA7D00"/>
      <name val="Montserrat Light"/>
      <family val="2"/>
    </font>
    <font>
      <sz val="12"/>
      <color rgb="FFFA7D00"/>
      <name val="Montserrat Light"/>
      <family val="2"/>
    </font>
    <font>
      <b/>
      <sz val="12"/>
      <color theme="0"/>
      <name val="Montserrat Light"/>
      <family val="2"/>
    </font>
    <font>
      <sz val="12"/>
      <color rgb="FFFF0000"/>
      <name val="Montserrat Light"/>
      <family val="2"/>
    </font>
    <font>
      <i/>
      <sz val="12"/>
      <color rgb="FF7F7F7F"/>
      <name val="Montserrat Light"/>
      <family val="2"/>
    </font>
    <font>
      <b/>
      <sz val="12"/>
      <color theme="1"/>
      <name val="Montserrat Light"/>
      <family val="2"/>
    </font>
    <font>
      <sz val="12"/>
      <color theme="0"/>
      <name val="Montserrat Light"/>
      <family val="2"/>
    </font>
    <font>
      <b/>
      <sz val="12"/>
      <color theme="1"/>
      <name val="Montserrat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18" fillId="0" borderId="0" xfId="0" applyNumberFormat="1" applyFont="1"/>
    <xf numFmtId="0" fontId="0" fillId="0" borderId="0" xfId="0" applyAlignment="1">
      <alignment horizontal="right"/>
    </xf>
    <xf numFmtId="166" fontId="0" fillId="0" borderId="0" xfId="2" applyNumberFormat="1" applyFont="1"/>
    <xf numFmtId="166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Grafici!$D$2</c:f>
              <c:strCache>
                <c:ptCount val="1"/>
                <c:pt idx="0">
                  <c:v>Frequenza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Grafici!$C$3:$C$10</c:f>
              <c:numCache>
                <c:formatCode>General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15000</c:v>
                </c:pt>
                <c:pt idx="3">
                  <c:v>26000</c:v>
                </c:pt>
                <c:pt idx="4">
                  <c:v>55000</c:v>
                </c:pt>
                <c:pt idx="5">
                  <c:v>75000</c:v>
                </c:pt>
                <c:pt idx="6">
                  <c:v>120000</c:v>
                </c:pt>
                <c:pt idx="7">
                  <c:v>120001</c:v>
                </c:pt>
              </c:numCache>
            </c:numRef>
          </c:cat>
          <c:val>
            <c:numRef>
              <c:f>Grafici!$D$3:$D$10</c:f>
              <c:numCache>
                <c:formatCode>_(* #,##0_);_(* \(#,##0\);_(* "-"??_);_(@_)</c:formatCode>
                <c:ptCount val="8"/>
                <c:pt idx="0">
                  <c:v>456</c:v>
                </c:pt>
                <c:pt idx="1">
                  <c:v>241948</c:v>
                </c:pt>
                <c:pt idx="2">
                  <c:v>102265</c:v>
                </c:pt>
                <c:pt idx="3">
                  <c:v>225439</c:v>
                </c:pt>
                <c:pt idx="4">
                  <c:v>267489</c:v>
                </c:pt>
                <c:pt idx="5">
                  <c:v>52028</c:v>
                </c:pt>
                <c:pt idx="6">
                  <c:v>45235</c:v>
                </c:pt>
                <c:pt idx="7">
                  <c:v>34665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F-4BED-AE13-09878E26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515503"/>
        <c:axId val="722516751"/>
      </c:barChart>
      <c:lineChart>
        <c:grouping val="stacked"/>
        <c:varyColors val="0"/>
        <c:ser>
          <c:idx val="2"/>
          <c:order val="1"/>
          <c:tx>
            <c:strRef>
              <c:f>Grafici!$E$2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Grafici!$C$3:$C$10</c:f>
              <c:numCache>
                <c:formatCode>General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15000</c:v>
                </c:pt>
                <c:pt idx="3">
                  <c:v>26000</c:v>
                </c:pt>
                <c:pt idx="4">
                  <c:v>55000</c:v>
                </c:pt>
                <c:pt idx="5">
                  <c:v>75000</c:v>
                </c:pt>
                <c:pt idx="6">
                  <c:v>120000</c:v>
                </c:pt>
                <c:pt idx="7">
                  <c:v>120001</c:v>
                </c:pt>
              </c:numCache>
            </c:numRef>
          </c:cat>
          <c:val>
            <c:numRef>
              <c:f>Grafici!$E$3:$E$10</c:f>
              <c:numCache>
                <c:formatCode>_(* #,##0_);_(* \(#,##0\);_(* "-"??_);_(@_)</c:formatCode>
                <c:ptCount val="8"/>
                <c:pt idx="0">
                  <c:v>-7059.3092105263158</c:v>
                </c:pt>
                <c:pt idx="1">
                  <c:v>4529.8677691074117</c:v>
                </c:pt>
                <c:pt idx="2">
                  <c:v>12497.453156016232</c:v>
                </c:pt>
                <c:pt idx="3">
                  <c:v>20427.163245933491</c:v>
                </c:pt>
                <c:pt idx="4">
                  <c:v>36537.230476767269</c:v>
                </c:pt>
                <c:pt idx="5">
                  <c:v>63845.978415468591</c:v>
                </c:pt>
                <c:pt idx="6">
                  <c:v>92549.372300210016</c:v>
                </c:pt>
                <c:pt idx="7">
                  <c:v>283191.54458387423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F-4BED-AE13-09878E262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920015"/>
        <c:axId val="922921679"/>
      </c:lineChart>
      <c:catAx>
        <c:axId val="722515503"/>
        <c:scaling>
          <c:orientation val="minMax"/>
        </c:scaling>
        <c:delete val="0"/>
        <c:axPos val="b"/>
        <c:numFmt formatCode="_ [$€-813]\ * #,##0_ ;_ [$€-813]\ * \-#,##0_ ;_ [$€-813]\ * &quot;-&quot;_ ;_ @_ 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2516751"/>
        <c:crosses val="autoZero"/>
        <c:auto val="0"/>
        <c:lblAlgn val="ctr"/>
        <c:lblOffset val="100"/>
        <c:noMultiLvlLbl val="0"/>
      </c:catAx>
      <c:valAx>
        <c:axId val="72251675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251550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valAx>
        <c:axId val="922921679"/>
        <c:scaling>
          <c:orientation val="minMax"/>
        </c:scaling>
        <c:delete val="0"/>
        <c:axPos val="r"/>
        <c:numFmt formatCode="#,##0\ [$€-47E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2920015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</c:dispUnitsLbl>
        </c:dispUnits>
      </c:valAx>
      <c:catAx>
        <c:axId val="922920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29216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</xdr:colOff>
      <xdr:row>1</xdr:row>
      <xdr:rowOff>11430</xdr:rowOff>
    </xdr:from>
    <xdr:to>
      <xdr:col>14</xdr:col>
      <xdr:colOff>891540</xdr:colOff>
      <xdr:row>13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78BF2-C31E-7A26-39A6-3041B484D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1" workbookViewId="0">
      <selection activeCell="C34" sqref="C34:C49"/>
    </sheetView>
  </sheetViews>
  <sheetFormatPr defaultRowHeight="18" x14ac:dyDescent="0.4"/>
  <cols>
    <col min="1" max="1" width="90.53515625" bestFit="1" customWidth="1"/>
    <col min="2" max="2" width="14.921875" style="1" bestFit="1" customWidth="1"/>
  </cols>
  <sheetData>
    <row r="1" spans="1:3" x14ac:dyDescent="0.4">
      <c r="A1" t="s">
        <v>0</v>
      </c>
      <c r="B1" s="1" t="s">
        <v>1</v>
      </c>
    </row>
    <row r="2" spans="1:3" x14ac:dyDescent="0.4">
      <c r="A2" t="s">
        <v>2</v>
      </c>
      <c r="B2" s="1">
        <v>20121</v>
      </c>
    </row>
    <row r="3" spans="1:3" x14ac:dyDescent="0.4">
      <c r="A3" t="s">
        <v>3</v>
      </c>
      <c r="B3" s="1" t="s">
        <v>4</v>
      </c>
    </row>
    <row r="4" spans="1:3" x14ac:dyDescent="0.4">
      <c r="A4" t="s">
        <v>5</v>
      </c>
      <c r="B4" s="1">
        <v>15146</v>
      </c>
    </row>
    <row r="5" spans="1:3" x14ac:dyDescent="0.4">
      <c r="A5" t="s">
        <v>6</v>
      </c>
      <c r="B5" s="1" t="s">
        <v>7</v>
      </c>
    </row>
    <row r="6" spans="1:3" x14ac:dyDescent="0.4">
      <c r="A6" t="s">
        <v>8</v>
      </c>
      <c r="B6" s="1">
        <v>2020</v>
      </c>
    </row>
    <row r="7" spans="1:3" x14ac:dyDescent="0.4">
      <c r="A7" t="s">
        <v>9</v>
      </c>
      <c r="B7" s="1">
        <v>1003624</v>
      </c>
    </row>
    <row r="8" spans="1:3" x14ac:dyDescent="0.4">
      <c r="A8" t="s">
        <v>10</v>
      </c>
      <c r="B8" s="1">
        <v>475770</v>
      </c>
    </row>
    <row r="9" spans="1:3" x14ac:dyDescent="0.4">
      <c r="A9" t="s">
        <v>11</v>
      </c>
      <c r="B9" s="1">
        <v>1089302822</v>
      </c>
      <c r="C9" s="3">
        <f>+B9/B8</f>
        <v>2289.5576055657143</v>
      </c>
    </row>
    <row r="10" spans="1:3" x14ac:dyDescent="0.4">
      <c r="A10" t="s">
        <v>12</v>
      </c>
      <c r="B10" s="1">
        <v>561784</v>
      </c>
    </row>
    <row r="11" spans="1:3" x14ac:dyDescent="0.4">
      <c r="A11" t="s">
        <v>13</v>
      </c>
      <c r="B11" s="1">
        <v>18798213759</v>
      </c>
      <c r="C11" s="3">
        <f>+B11/B10</f>
        <v>33461.639631958191</v>
      </c>
    </row>
    <row r="12" spans="1:3" x14ac:dyDescent="0.4">
      <c r="A12" t="s">
        <v>14</v>
      </c>
      <c r="B12" s="1">
        <v>305624</v>
      </c>
    </row>
    <row r="13" spans="1:3" x14ac:dyDescent="0.4">
      <c r="A13" t="s">
        <v>15</v>
      </c>
      <c r="B13" s="1">
        <v>7582459052</v>
      </c>
      <c r="C13" s="3">
        <f>+B13/B12</f>
        <v>24809.763146873283</v>
      </c>
    </row>
    <row r="14" spans="1:3" x14ac:dyDescent="0.4">
      <c r="A14" t="s">
        <v>16</v>
      </c>
      <c r="B14" s="1">
        <v>29487</v>
      </c>
    </row>
    <row r="15" spans="1:3" x14ac:dyDescent="0.4">
      <c r="A15" t="s">
        <v>17</v>
      </c>
      <c r="B15" s="1">
        <v>2267616506</v>
      </c>
      <c r="C15" s="3">
        <f>+B15/B14</f>
        <v>76902.245260623327</v>
      </c>
    </row>
    <row r="16" spans="1:3" x14ac:dyDescent="0.4">
      <c r="A16" t="s">
        <v>18</v>
      </c>
      <c r="B16" s="1">
        <v>1327</v>
      </c>
    </row>
    <row r="17" spans="1:3" x14ac:dyDescent="0.4">
      <c r="A17" t="s">
        <v>19</v>
      </c>
      <c r="B17" s="1">
        <v>124194248</v>
      </c>
      <c r="C17" s="3">
        <f>+B17/B16</f>
        <v>93590.239638281841</v>
      </c>
    </row>
    <row r="18" spans="1:3" x14ac:dyDescent="0.4">
      <c r="A18" t="s">
        <v>20</v>
      </c>
      <c r="B18" s="1">
        <v>19615</v>
      </c>
    </row>
    <row r="19" spans="1:3" x14ac:dyDescent="0.4">
      <c r="A19" t="s">
        <v>21</v>
      </c>
      <c r="B19" s="1">
        <v>483964751</v>
      </c>
      <c r="C19" s="3">
        <f>+B19/B18</f>
        <v>24673.196584246751</v>
      </c>
    </row>
    <row r="20" spans="1:3" x14ac:dyDescent="0.4">
      <c r="A20" t="s">
        <v>22</v>
      </c>
      <c r="B20" s="1">
        <v>38592</v>
      </c>
    </row>
    <row r="21" spans="1:3" x14ac:dyDescent="0.4">
      <c r="A21" t="s">
        <v>23</v>
      </c>
      <c r="B21" s="1">
        <v>1689044953</v>
      </c>
      <c r="C21" s="3">
        <f>+B21/B20</f>
        <v>43766.71209058872</v>
      </c>
    </row>
    <row r="22" spans="1:3" x14ac:dyDescent="0.4">
      <c r="A22" t="s">
        <v>24</v>
      </c>
      <c r="B22" s="1">
        <v>939802</v>
      </c>
    </row>
    <row r="23" spans="1:3" x14ac:dyDescent="0.4">
      <c r="A23" t="s">
        <v>25</v>
      </c>
      <c r="B23" s="1">
        <v>31892867113</v>
      </c>
      <c r="C23" s="3">
        <f>+B23/B22</f>
        <v>33935.730199552672</v>
      </c>
    </row>
    <row r="24" spans="1:3" x14ac:dyDescent="0.4">
      <c r="A24" t="s">
        <v>26</v>
      </c>
      <c r="B24" s="1">
        <v>768678</v>
      </c>
    </row>
    <row r="25" spans="1:3" x14ac:dyDescent="0.4">
      <c r="A25" t="s">
        <v>27</v>
      </c>
      <c r="B25" s="1">
        <v>8499559487</v>
      </c>
      <c r="C25" s="3">
        <f>+B25/B24</f>
        <v>11057.373161453821</v>
      </c>
    </row>
    <row r="26" spans="1:3" x14ac:dyDescent="0.4">
      <c r="A26" t="s">
        <v>28</v>
      </c>
      <c r="B26" s="1">
        <v>227460</v>
      </c>
    </row>
    <row r="27" spans="1:3" x14ac:dyDescent="0.4">
      <c r="A27" t="s">
        <v>29</v>
      </c>
      <c r="B27" s="1">
        <v>96662824</v>
      </c>
      <c r="C27" s="3">
        <f>+B27/B26</f>
        <v>424.96625340719248</v>
      </c>
    </row>
    <row r="28" spans="1:3" x14ac:dyDescent="0.4">
      <c r="A28" t="s">
        <v>30</v>
      </c>
      <c r="B28" s="1">
        <v>746616</v>
      </c>
    </row>
    <row r="29" spans="1:3" x14ac:dyDescent="0.4">
      <c r="A29" t="s">
        <v>31</v>
      </c>
      <c r="B29" s="1">
        <v>30659184865</v>
      </c>
      <c r="C29" s="3">
        <f>+B29/B28</f>
        <v>41064.194800272162</v>
      </c>
    </row>
    <row r="30" spans="1:3" x14ac:dyDescent="0.4">
      <c r="A30" t="s">
        <v>32</v>
      </c>
      <c r="B30" s="1">
        <v>732739</v>
      </c>
    </row>
    <row r="31" spans="1:3" x14ac:dyDescent="0.4">
      <c r="A31" t="s">
        <v>33</v>
      </c>
      <c r="B31" s="1">
        <v>469946854</v>
      </c>
      <c r="C31" s="3">
        <f>+B31/B30</f>
        <v>641.35640930808927</v>
      </c>
    </row>
    <row r="32" spans="1:3" x14ac:dyDescent="0.4">
      <c r="A32" t="s">
        <v>34</v>
      </c>
      <c r="B32" s="1">
        <v>453456</v>
      </c>
    </row>
    <row r="33" spans="1:3" x14ac:dyDescent="0.4">
      <c r="A33" t="s">
        <v>35</v>
      </c>
      <c r="B33" s="1">
        <v>209701683</v>
      </c>
      <c r="C33" s="3">
        <f>+B33/B32</f>
        <v>462.45210781200382</v>
      </c>
    </row>
    <row r="34" spans="1:3" x14ac:dyDescent="0.4">
      <c r="A34" t="s">
        <v>36</v>
      </c>
      <c r="B34" s="1">
        <v>456</v>
      </c>
    </row>
    <row r="35" spans="1:3" x14ac:dyDescent="0.4">
      <c r="A35" t="s">
        <v>37</v>
      </c>
      <c r="B35" s="1">
        <v>-3219045</v>
      </c>
      <c r="C35" s="3">
        <f>+B35/B34</f>
        <v>-7059.3092105263158</v>
      </c>
    </row>
    <row r="36" spans="1:3" x14ac:dyDescent="0.4">
      <c r="A36" t="s">
        <v>38</v>
      </c>
      <c r="B36" s="1">
        <v>241948</v>
      </c>
    </row>
    <row r="37" spans="1:3" x14ac:dyDescent="0.4">
      <c r="A37" t="s">
        <v>39</v>
      </c>
      <c r="B37" s="1">
        <v>1095992447</v>
      </c>
      <c r="C37" s="3">
        <f>+B37/B36</f>
        <v>4529.8677691074117</v>
      </c>
    </row>
    <row r="38" spans="1:3" x14ac:dyDescent="0.4">
      <c r="A38" t="s">
        <v>40</v>
      </c>
      <c r="B38" s="1">
        <v>102265</v>
      </c>
    </row>
    <row r="39" spans="1:3" x14ac:dyDescent="0.4">
      <c r="A39" t="s">
        <v>41</v>
      </c>
      <c r="B39" s="1">
        <v>1278052047</v>
      </c>
      <c r="C39" s="3">
        <f>+B39/B38</f>
        <v>12497.453156016232</v>
      </c>
    </row>
    <row r="40" spans="1:3" x14ac:dyDescent="0.4">
      <c r="A40" t="s">
        <v>42</v>
      </c>
      <c r="B40" s="1">
        <v>225439</v>
      </c>
    </row>
    <row r="41" spans="1:3" x14ac:dyDescent="0.4">
      <c r="A41" t="s">
        <v>43</v>
      </c>
      <c r="B41" s="1">
        <v>4605079255</v>
      </c>
      <c r="C41" s="3">
        <f>+B41/B40</f>
        <v>20427.163245933491</v>
      </c>
    </row>
    <row r="42" spans="1:3" x14ac:dyDescent="0.4">
      <c r="A42" t="s">
        <v>44</v>
      </c>
      <c r="B42" s="1">
        <v>267489</v>
      </c>
    </row>
    <row r="43" spans="1:3" x14ac:dyDescent="0.4">
      <c r="A43" t="s">
        <v>45</v>
      </c>
      <c r="B43" s="1">
        <v>9773307243</v>
      </c>
      <c r="C43" s="3">
        <f>+B43/B42</f>
        <v>36537.230476767269</v>
      </c>
    </row>
    <row r="44" spans="1:3" x14ac:dyDescent="0.4">
      <c r="A44" t="s">
        <v>46</v>
      </c>
      <c r="B44" s="1">
        <v>52028</v>
      </c>
    </row>
    <row r="45" spans="1:3" x14ac:dyDescent="0.4">
      <c r="A45" t="s">
        <v>47</v>
      </c>
      <c r="B45" s="1">
        <v>3321778565</v>
      </c>
      <c r="C45" s="3">
        <f>+B45/B44</f>
        <v>63845.978415468591</v>
      </c>
    </row>
    <row r="46" spans="1:3" x14ac:dyDescent="0.4">
      <c r="A46" t="s">
        <v>48</v>
      </c>
      <c r="B46" s="1">
        <v>45235</v>
      </c>
    </row>
    <row r="47" spans="1:3" x14ac:dyDescent="0.4">
      <c r="A47" t="s">
        <v>49</v>
      </c>
      <c r="B47" s="1">
        <v>4186470856</v>
      </c>
      <c r="C47" s="3">
        <f>+B47/B46</f>
        <v>92549.372300210016</v>
      </c>
    </row>
    <row r="48" spans="1:3" x14ac:dyDescent="0.4">
      <c r="A48" t="s">
        <v>50</v>
      </c>
      <c r="B48" s="1">
        <v>34665</v>
      </c>
    </row>
    <row r="49" spans="1:3" x14ac:dyDescent="0.4">
      <c r="A49" t="s">
        <v>51</v>
      </c>
      <c r="B49" s="1">
        <v>9816834893</v>
      </c>
      <c r="C49" s="3">
        <f>+B49/B48</f>
        <v>283191.54458387423</v>
      </c>
    </row>
    <row r="50" spans="1:3" x14ac:dyDescent="0.4">
      <c r="A5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D9" sqref="D9"/>
    </sheetView>
  </sheetViews>
  <sheetFormatPr defaultRowHeight="18" x14ac:dyDescent="0.4"/>
  <cols>
    <col min="2" max="2" width="55.53515625" bestFit="1" customWidth="1"/>
    <col min="3" max="3" width="8.3046875" bestFit="1" customWidth="1"/>
    <col min="4" max="4" width="11.84375" bestFit="1" customWidth="1"/>
    <col min="5" max="5" width="12.53515625" bestFit="1" customWidth="1"/>
    <col min="6" max="6" width="11" bestFit="1" customWidth="1"/>
    <col min="7" max="7" width="10.4609375" bestFit="1" customWidth="1"/>
    <col min="8" max="8" width="14.61328125" bestFit="1" customWidth="1"/>
  </cols>
  <sheetData>
    <row r="2" spans="1:8" x14ac:dyDescent="0.4">
      <c r="C2" s="4" t="s">
        <v>53</v>
      </c>
      <c r="D2" t="s">
        <v>54</v>
      </c>
      <c r="E2" t="s">
        <v>55</v>
      </c>
    </row>
    <row r="3" spans="1:8" x14ac:dyDescent="0.4">
      <c r="A3">
        <v>0</v>
      </c>
      <c r="B3" t="s">
        <v>36</v>
      </c>
      <c r="C3">
        <v>0</v>
      </c>
      <c r="D3" s="1">
        <v>456</v>
      </c>
      <c r="E3" s="3">
        <v>-7059.3092105263158</v>
      </c>
    </row>
    <row r="4" spans="1:8" x14ac:dyDescent="0.4">
      <c r="A4">
        <v>0</v>
      </c>
      <c r="B4" t="s">
        <v>38</v>
      </c>
      <c r="C4">
        <v>10000</v>
      </c>
      <c r="D4" s="1">
        <v>241948</v>
      </c>
      <c r="E4" s="3">
        <v>4529.8677691074117</v>
      </c>
    </row>
    <row r="5" spans="1:8" x14ac:dyDescent="0.4">
      <c r="A5">
        <v>0</v>
      </c>
      <c r="B5" t="s">
        <v>40</v>
      </c>
      <c r="C5">
        <v>15000</v>
      </c>
      <c r="D5" s="1">
        <v>102265</v>
      </c>
      <c r="E5" s="3">
        <v>12497.453156016232</v>
      </c>
    </row>
    <row r="6" spans="1:8" x14ac:dyDescent="0.4">
      <c r="A6">
        <v>0</v>
      </c>
      <c r="B6" t="s">
        <v>42</v>
      </c>
      <c r="C6">
        <v>26000</v>
      </c>
      <c r="D6" s="1">
        <v>225439</v>
      </c>
      <c r="E6" s="3">
        <v>20427.163245933491</v>
      </c>
    </row>
    <row r="7" spans="1:8" x14ac:dyDescent="0.4">
      <c r="A7">
        <v>0</v>
      </c>
      <c r="B7" t="s">
        <v>44</v>
      </c>
      <c r="C7">
        <v>55000</v>
      </c>
      <c r="D7" s="1">
        <v>267489</v>
      </c>
      <c r="E7" s="3">
        <v>36537.230476767269</v>
      </c>
    </row>
    <row r="8" spans="1:8" x14ac:dyDescent="0.4">
      <c r="A8">
        <v>0</v>
      </c>
      <c r="B8" t="s">
        <v>46</v>
      </c>
      <c r="C8">
        <v>75000</v>
      </c>
      <c r="D8" s="1">
        <v>52028</v>
      </c>
      <c r="E8" s="3">
        <v>63845.978415468591</v>
      </c>
    </row>
    <row r="9" spans="1:8" x14ac:dyDescent="0.4">
      <c r="A9">
        <v>0</v>
      </c>
      <c r="B9" t="s">
        <v>48</v>
      </c>
      <c r="C9">
        <v>120000</v>
      </c>
      <c r="D9" s="1">
        <v>45235</v>
      </c>
      <c r="E9" s="3">
        <v>92549.372300210016</v>
      </c>
    </row>
    <row r="10" spans="1:8" x14ac:dyDescent="0.4">
      <c r="A10">
        <v>0</v>
      </c>
      <c r="B10" t="s">
        <v>50</v>
      </c>
      <c r="C10">
        <v>120001</v>
      </c>
      <c r="D10" s="1">
        <v>34665</v>
      </c>
      <c r="E10" s="3">
        <v>283191.54458387423</v>
      </c>
      <c r="F10" t="s">
        <v>58</v>
      </c>
      <c r="G10" t="s">
        <v>56</v>
      </c>
      <c r="H10" t="s">
        <v>57</v>
      </c>
    </row>
    <row r="11" spans="1:8" x14ac:dyDescent="0.4">
      <c r="A11">
        <v>1</v>
      </c>
      <c r="B11" t="s">
        <v>37</v>
      </c>
      <c r="D11" s="1">
        <v>-3219045</v>
      </c>
      <c r="E11" s="2">
        <f>+SUM($D$11:D11)</f>
        <v>-3219045</v>
      </c>
      <c r="F11" s="5">
        <f>+E11/$E$18</f>
        <v>-9.4471356806402563E-5</v>
      </c>
      <c r="G11" s="5">
        <f>+D3/SUM($D$3:$D$10)</f>
        <v>4.7033341069080219E-4</v>
      </c>
      <c r="H11" s="6">
        <f>+SUM($G$11:G11)</f>
        <v>4.7033341069080219E-4</v>
      </c>
    </row>
    <row r="12" spans="1:8" x14ac:dyDescent="0.4">
      <c r="A12">
        <v>1</v>
      </c>
      <c r="B12" t="s">
        <v>39</v>
      </c>
      <c r="D12" s="1">
        <v>1095992447</v>
      </c>
      <c r="E12" s="2">
        <f>+SUM($D$11:D12)</f>
        <v>1092773402</v>
      </c>
      <c r="F12" s="5">
        <f t="shared" ref="F12:F18" si="0">+E12/$E$18</f>
        <v>3.2070314633342617E-2</v>
      </c>
      <c r="G12" s="5">
        <f t="shared" ref="G12:G18" si="1">+D4/SUM($D$3:$D$10)</f>
        <v>0.24955313168819782</v>
      </c>
      <c r="H12" s="6">
        <f>+SUM($G$11:G12)</f>
        <v>0.25002346509888862</v>
      </c>
    </row>
    <row r="13" spans="1:8" x14ac:dyDescent="0.4">
      <c r="A13">
        <v>1</v>
      </c>
      <c r="B13" t="s">
        <v>41</v>
      </c>
      <c r="D13" s="1">
        <v>1278052047</v>
      </c>
      <c r="E13" s="2">
        <f>+SUM($D$11:D13)</f>
        <v>2370825449</v>
      </c>
      <c r="F13" s="5">
        <f t="shared" si="0"/>
        <v>6.9578119261513457E-2</v>
      </c>
      <c r="G13" s="5">
        <f t="shared" si="1"/>
        <v>0.10547948737783966</v>
      </c>
      <c r="H13" s="6">
        <f>+SUM($G$11:G13)</f>
        <v>0.35550295247672825</v>
      </c>
    </row>
    <row r="14" spans="1:8" x14ac:dyDescent="0.4">
      <c r="A14">
        <v>1</v>
      </c>
      <c r="B14" t="s">
        <v>43</v>
      </c>
      <c r="D14" s="1">
        <v>4605079255</v>
      </c>
      <c r="E14" s="2">
        <f>+SUM($D$11:D14)</f>
        <v>6975904704</v>
      </c>
      <c r="F14" s="5">
        <f t="shared" si="0"/>
        <v>0.20472630309270176</v>
      </c>
      <c r="G14" s="5">
        <f t="shared" si="1"/>
        <v>0.23252520564193807</v>
      </c>
      <c r="H14" s="6">
        <f>+SUM($G$11:G14)</f>
        <v>0.58802815811866638</v>
      </c>
    </row>
    <row r="15" spans="1:8" x14ac:dyDescent="0.4">
      <c r="A15">
        <v>1</v>
      </c>
      <c r="B15" t="s">
        <v>45</v>
      </c>
      <c r="D15" s="1">
        <v>9773307243</v>
      </c>
      <c r="E15" s="2">
        <f>+SUM($D$11:D15)</f>
        <v>16749211947</v>
      </c>
      <c r="F15" s="5">
        <f t="shared" si="0"/>
        <v>0.49154975406404622</v>
      </c>
      <c r="G15" s="5">
        <f t="shared" si="1"/>
        <v>0.27589695985147367</v>
      </c>
      <c r="H15" s="6">
        <f>+SUM($G$11:G15)</f>
        <v>0.86392511797014004</v>
      </c>
    </row>
    <row r="16" spans="1:8" x14ac:dyDescent="0.4">
      <c r="A16">
        <v>1</v>
      </c>
      <c r="B16" t="s">
        <v>47</v>
      </c>
      <c r="D16" s="1">
        <v>3321778565</v>
      </c>
      <c r="E16" s="2">
        <f>+SUM($D$11:D16)</f>
        <v>20070990512</v>
      </c>
      <c r="F16" s="5">
        <f t="shared" si="0"/>
        <v>0.58903609800952539</v>
      </c>
      <c r="G16" s="5">
        <f t="shared" si="1"/>
        <v>5.3663391867151439E-2</v>
      </c>
      <c r="H16" s="6">
        <f>+SUM($G$11:G16)</f>
        <v>0.91758850983729146</v>
      </c>
    </row>
    <row r="17" spans="1:8" x14ac:dyDescent="0.4">
      <c r="A17">
        <v>1</v>
      </c>
      <c r="B17" t="s">
        <v>49</v>
      </c>
      <c r="D17" s="1">
        <v>4186470856</v>
      </c>
      <c r="E17" s="2">
        <f>+SUM($D$11:D17)</f>
        <v>24257461368</v>
      </c>
      <c r="F17" s="5">
        <f t="shared" si="0"/>
        <v>0.71189911545624684</v>
      </c>
      <c r="G17" s="5">
        <f t="shared" si="1"/>
        <v>4.6656868053943944E-2</v>
      </c>
      <c r="H17" s="6">
        <f>+SUM($G$11:G17)</f>
        <v>0.96424537789123543</v>
      </c>
    </row>
    <row r="18" spans="1:8" x14ac:dyDescent="0.4">
      <c r="A18">
        <v>1</v>
      </c>
      <c r="B18" t="s">
        <v>51</v>
      </c>
      <c r="D18" s="1">
        <v>9816834893</v>
      </c>
      <c r="E18" s="2">
        <f>+SUM($D$11:D18)</f>
        <v>34074296261</v>
      </c>
      <c r="F18" s="5">
        <f t="shared" si="0"/>
        <v>1</v>
      </c>
      <c r="G18" s="5">
        <f t="shared" si="1"/>
        <v>3.5754622108764601E-2</v>
      </c>
      <c r="H18" s="6">
        <f>+SUM($G$11:G18)</f>
        <v>1</v>
      </c>
    </row>
  </sheetData>
  <sortState xmlns:xlrd2="http://schemas.microsoft.com/office/spreadsheetml/2017/richdata2" ref="A3:E18">
    <sortCondition ref="A3:A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redditi_e_principali_variabili_</vt:lpstr>
      <vt:lpstr>Grafici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 De Vuono</cp:lastModifiedBy>
  <dcterms:created xsi:type="dcterms:W3CDTF">2022-12-07T15:47:22Z</dcterms:created>
  <dcterms:modified xsi:type="dcterms:W3CDTF">2022-12-07T15:47:22Z</dcterms:modified>
</cp:coreProperties>
</file>