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/Projekte/LibraryGraph/"/>
    </mc:Choice>
  </mc:AlternateContent>
  <xr:revisionPtr revIDLastSave="0" documentId="13_ncr:1_{37FF2B98-CBCF-5644-8273-3810770AE3F6}" xr6:coauthVersionLast="45" xr6:coauthVersionMax="45" xr10:uidLastSave="{00000000-0000-0000-0000-000000000000}"/>
  <bookViews>
    <workbookView xWindow="1280" yWindow="1260" windowWidth="35840" windowHeight="21940" xr2:uid="{9A2FDE5D-AE4B-A64F-AF8B-8EF7D2400BB9}"/>
  </bookViews>
  <sheets>
    <sheet name="Cause Experiment" sheetId="19" r:id="rId1"/>
    <sheet name="DDI Gene Experiment" sheetId="20" r:id="rId2"/>
    <sheet name="DDI Function Experiment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4" i="20" l="1"/>
  <c r="F94" i="20" s="1"/>
  <c r="E94" i="20"/>
  <c r="D118" i="20"/>
  <c r="D119" i="20"/>
  <c r="D120" i="20"/>
  <c r="E118" i="20"/>
  <c r="E119" i="20"/>
  <c r="F119" i="20" s="1"/>
  <c r="E120" i="20"/>
  <c r="F118" i="20"/>
  <c r="F120" i="20"/>
  <c r="D117" i="19"/>
  <c r="F117" i="19" s="1"/>
  <c r="D118" i="19"/>
  <c r="E117" i="19"/>
  <c r="E118" i="19"/>
  <c r="F118" i="19"/>
  <c r="D93" i="19"/>
  <c r="E93" i="19"/>
  <c r="F93" i="19" s="1"/>
  <c r="D7" i="20" l="1"/>
  <c r="E8" i="21" l="1"/>
  <c r="D8" i="21"/>
  <c r="D4" i="21"/>
  <c r="F4" i="21" s="1"/>
  <c r="D76" i="20"/>
  <c r="E76" i="20"/>
  <c r="F76" i="20"/>
  <c r="D77" i="20"/>
  <c r="E77" i="20"/>
  <c r="F77" i="20"/>
  <c r="D78" i="20"/>
  <c r="E78" i="20"/>
  <c r="F78" i="20" s="1"/>
  <c r="D79" i="20"/>
  <c r="F79" i="20" s="1"/>
  <c r="E79" i="20"/>
  <c r="D80" i="20"/>
  <c r="F80" i="20" s="1"/>
  <c r="E80" i="20"/>
  <c r="D81" i="20"/>
  <c r="F81" i="20" s="1"/>
  <c r="E81" i="20"/>
  <c r="D82" i="20"/>
  <c r="E82" i="20"/>
  <c r="F82" i="20" s="1"/>
  <c r="D83" i="20"/>
  <c r="E83" i="20"/>
  <c r="F83" i="20"/>
  <c r="D84" i="20"/>
  <c r="E84" i="20"/>
  <c r="F84" i="20" s="1"/>
  <c r="D85" i="20"/>
  <c r="E85" i="20"/>
  <c r="F85" i="20" s="1"/>
  <c r="D86" i="20"/>
  <c r="E86" i="20"/>
  <c r="D87" i="20"/>
  <c r="F87" i="20" s="1"/>
  <c r="E87" i="20"/>
  <c r="D88" i="20"/>
  <c r="E88" i="20"/>
  <c r="F88" i="20" s="1"/>
  <c r="D89" i="20"/>
  <c r="E89" i="20"/>
  <c r="F89" i="20"/>
  <c r="D90" i="20"/>
  <c r="E90" i="20"/>
  <c r="F90" i="20" s="1"/>
  <c r="D91" i="20"/>
  <c r="E91" i="20"/>
  <c r="F91" i="20" s="1"/>
  <c r="D92" i="20"/>
  <c r="F92" i="20" s="1"/>
  <c r="E92" i="20"/>
  <c r="D93" i="20"/>
  <c r="E93" i="20"/>
  <c r="F93" i="20"/>
  <c r="E75" i="20"/>
  <c r="D75" i="20"/>
  <c r="F75" i="20" s="1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D102" i="20"/>
  <c r="F102" i="20" s="1"/>
  <c r="D103" i="20"/>
  <c r="F103" i="20" s="1"/>
  <c r="D104" i="20"/>
  <c r="F104" i="20" s="1"/>
  <c r="D105" i="20"/>
  <c r="F105" i="20" s="1"/>
  <c r="D106" i="20"/>
  <c r="F106" i="20" s="1"/>
  <c r="D107" i="20"/>
  <c r="F107" i="20" s="1"/>
  <c r="D108" i="20"/>
  <c r="F108" i="20" s="1"/>
  <c r="D109" i="20"/>
  <c r="F109" i="20" s="1"/>
  <c r="D110" i="20"/>
  <c r="F110" i="20" s="1"/>
  <c r="D111" i="20"/>
  <c r="F111" i="20" s="1"/>
  <c r="D112" i="20"/>
  <c r="F112" i="20" s="1"/>
  <c r="D113" i="20"/>
  <c r="F113" i="20" s="1"/>
  <c r="D114" i="20"/>
  <c r="F114" i="20" s="1"/>
  <c r="D115" i="20"/>
  <c r="F115" i="20" s="1"/>
  <c r="D116" i="20"/>
  <c r="F116" i="20" s="1"/>
  <c r="D117" i="20"/>
  <c r="F117" i="20" s="1"/>
  <c r="E101" i="20"/>
  <c r="D101" i="20"/>
  <c r="F101" i="20" s="1"/>
  <c r="D92" i="19"/>
  <c r="E92" i="19"/>
  <c r="F92" i="19"/>
  <c r="E116" i="19"/>
  <c r="D116" i="19"/>
  <c r="E115" i="19"/>
  <c r="D115" i="19"/>
  <c r="E114" i="19"/>
  <c r="D114" i="19"/>
  <c r="E113" i="19"/>
  <c r="D113" i="19"/>
  <c r="F113" i="19" s="1"/>
  <c r="E112" i="19"/>
  <c r="D112" i="19"/>
  <c r="E111" i="19"/>
  <c r="D111" i="19"/>
  <c r="F111" i="19" s="1"/>
  <c r="E110" i="19"/>
  <c r="D110" i="19"/>
  <c r="F110" i="19" s="1"/>
  <c r="E109" i="19"/>
  <c r="D109" i="19"/>
  <c r="E108" i="19"/>
  <c r="D108" i="19"/>
  <c r="E107" i="19"/>
  <c r="D107" i="19"/>
  <c r="E106" i="19"/>
  <c r="D106" i="19"/>
  <c r="E105" i="19"/>
  <c r="D105" i="19"/>
  <c r="F105" i="19" s="1"/>
  <c r="E104" i="19"/>
  <c r="D104" i="19"/>
  <c r="E103" i="19"/>
  <c r="D103" i="19"/>
  <c r="F103" i="19" s="1"/>
  <c r="E102" i="19"/>
  <c r="D102" i="19"/>
  <c r="F102" i="19" s="1"/>
  <c r="E101" i="19"/>
  <c r="D101" i="19"/>
  <c r="F101" i="19" s="1"/>
  <c r="E100" i="19"/>
  <c r="D100" i="19"/>
  <c r="F100" i="19" s="1"/>
  <c r="E99" i="19"/>
  <c r="D99" i="19"/>
  <c r="E68" i="20"/>
  <c r="D68" i="20"/>
  <c r="E67" i="20"/>
  <c r="D67" i="20"/>
  <c r="E66" i="20"/>
  <c r="D66" i="20"/>
  <c r="F66" i="20" s="1"/>
  <c r="E65" i="20"/>
  <c r="D65" i="20"/>
  <c r="F65" i="20" s="1"/>
  <c r="E64" i="20"/>
  <c r="D64" i="20"/>
  <c r="E63" i="20"/>
  <c r="D63" i="20"/>
  <c r="F63" i="20" s="1"/>
  <c r="E62" i="20"/>
  <c r="D62" i="20"/>
  <c r="E61" i="20"/>
  <c r="D61" i="20"/>
  <c r="E60" i="20"/>
  <c r="D60" i="20"/>
  <c r="E59" i="20"/>
  <c r="D59" i="20"/>
  <c r="F59" i="20" s="1"/>
  <c r="E58" i="20"/>
  <c r="D58" i="20"/>
  <c r="E53" i="20"/>
  <c r="D53" i="20"/>
  <c r="F53" i="20" s="1"/>
  <c r="E52" i="20"/>
  <c r="D52" i="20"/>
  <c r="E51" i="20"/>
  <c r="D51" i="20"/>
  <c r="E50" i="20"/>
  <c r="D50" i="20"/>
  <c r="E49" i="20"/>
  <c r="D49" i="20"/>
  <c r="E48" i="20"/>
  <c r="D48" i="20"/>
  <c r="E47" i="20"/>
  <c r="D47" i="20"/>
  <c r="F47" i="20" s="1"/>
  <c r="E46" i="20"/>
  <c r="D46" i="20"/>
  <c r="F46" i="20" s="1"/>
  <c r="E45" i="20"/>
  <c r="D45" i="20"/>
  <c r="F45" i="20" s="1"/>
  <c r="E44" i="20"/>
  <c r="D44" i="20"/>
  <c r="E43" i="20"/>
  <c r="D43" i="20"/>
  <c r="E38" i="20"/>
  <c r="D38" i="20"/>
  <c r="E37" i="20"/>
  <c r="D37" i="20"/>
  <c r="E36" i="20"/>
  <c r="D36" i="20"/>
  <c r="E35" i="20"/>
  <c r="D35" i="20"/>
  <c r="F35" i="20" s="1"/>
  <c r="E34" i="20"/>
  <c r="D34" i="20"/>
  <c r="F34" i="20" s="1"/>
  <c r="E33" i="20"/>
  <c r="D33" i="20"/>
  <c r="F33" i="20" s="1"/>
  <c r="E32" i="20"/>
  <c r="D32" i="20"/>
  <c r="F32" i="20" s="1"/>
  <c r="E31" i="20"/>
  <c r="D31" i="20"/>
  <c r="F31" i="20" s="1"/>
  <c r="E30" i="20"/>
  <c r="D30" i="20"/>
  <c r="F30" i="20" s="1"/>
  <c r="E29" i="20"/>
  <c r="D29" i="20"/>
  <c r="E28" i="20"/>
  <c r="D28" i="20"/>
  <c r="F22" i="20"/>
  <c r="F23" i="20"/>
  <c r="F13" i="20"/>
  <c r="E14" i="20"/>
  <c r="E15" i="20"/>
  <c r="E16" i="20"/>
  <c r="E17" i="20"/>
  <c r="E18" i="20"/>
  <c r="E19" i="20"/>
  <c r="E20" i="20"/>
  <c r="E21" i="20"/>
  <c r="E22" i="20"/>
  <c r="E23" i="20"/>
  <c r="E13" i="20"/>
  <c r="D14" i="20"/>
  <c r="D15" i="20"/>
  <c r="D16" i="20"/>
  <c r="D17" i="20"/>
  <c r="F17" i="20" s="1"/>
  <c r="D18" i="20"/>
  <c r="F18" i="20" s="1"/>
  <c r="D19" i="20"/>
  <c r="F19" i="20" s="1"/>
  <c r="D20" i="20"/>
  <c r="F20" i="20" s="1"/>
  <c r="D21" i="20"/>
  <c r="F21" i="20" s="1"/>
  <c r="D22" i="20"/>
  <c r="D23" i="20"/>
  <c r="D13" i="20"/>
  <c r="E68" i="19"/>
  <c r="D68" i="19"/>
  <c r="F68" i="19" s="1"/>
  <c r="E67" i="19"/>
  <c r="D67" i="19"/>
  <c r="F67" i="19" s="1"/>
  <c r="E66" i="19"/>
  <c r="D66" i="19"/>
  <c r="E65" i="19"/>
  <c r="D65" i="19"/>
  <c r="F65" i="19" s="1"/>
  <c r="E64" i="19"/>
  <c r="D64" i="19"/>
  <c r="E63" i="19"/>
  <c r="D63" i="19"/>
  <c r="E62" i="19"/>
  <c r="D62" i="19"/>
  <c r="F62" i="19" s="1"/>
  <c r="E61" i="19"/>
  <c r="D61" i="19"/>
  <c r="F61" i="19" s="1"/>
  <c r="E60" i="19"/>
  <c r="D60" i="19"/>
  <c r="F60" i="19" s="1"/>
  <c r="E59" i="19"/>
  <c r="D59" i="19"/>
  <c r="E58" i="19"/>
  <c r="D58" i="19"/>
  <c r="F58" i="19" s="1"/>
  <c r="E53" i="19"/>
  <c r="D53" i="19"/>
  <c r="F53" i="19" s="1"/>
  <c r="E52" i="19"/>
  <c r="D52" i="19"/>
  <c r="F52" i="19" s="1"/>
  <c r="E51" i="19"/>
  <c r="D51" i="19"/>
  <c r="E50" i="19"/>
  <c r="D50" i="19"/>
  <c r="E49" i="19"/>
  <c r="D49" i="19"/>
  <c r="F49" i="19" s="1"/>
  <c r="E48" i="19"/>
  <c r="D48" i="19"/>
  <c r="F48" i="19" s="1"/>
  <c r="E47" i="19"/>
  <c r="D47" i="19"/>
  <c r="F47" i="19" s="1"/>
  <c r="E46" i="19"/>
  <c r="D46" i="19"/>
  <c r="E45" i="19"/>
  <c r="D45" i="19"/>
  <c r="F45" i="19" s="1"/>
  <c r="E44" i="19"/>
  <c r="D44" i="19"/>
  <c r="F44" i="19" s="1"/>
  <c r="E43" i="19"/>
  <c r="D43" i="19"/>
  <c r="F43" i="19" s="1"/>
  <c r="E38" i="19"/>
  <c r="D38" i="19"/>
  <c r="F38" i="19" s="1"/>
  <c r="E37" i="19"/>
  <c r="D37" i="19"/>
  <c r="E36" i="19"/>
  <c r="D36" i="19"/>
  <c r="F36" i="19" s="1"/>
  <c r="E35" i="19"/>
  <c r="D35" i="19"/>
  <c r="E34" i="19"/>
  <c r="D34" i="19"/>
  <c r="F34" i="19" s="1"/>
  <c r="E33" i="19"/>
  <c r="D33" i="19"/>
  <c r="F33" i="19" s="1"/>
  <c r="E32" i="19"/>
  <c r="D32" i="19"/>
  <c r="E31" i="19"/>
  <c r="D31" i="19"/>
  <c r="F31" i="19" s="1"/>
  <c r="E30" i="19"/>
  <c r="D30" i="19"/>
  <c r="F30" i="19" s="1"/>
  <c r="E29" i="19"/>
  <c r="D29" i="19"/>
  <c r="E28" i="19"/>
  <c r="D28" i="19"/>
  <c r="F28" i="19" s="1"/>
  <c r="D14" i="19"/>
  <c r="E14" i="19"/>
  <c r="D15" i="19"/>
  <c r="F15" i="19" s="1"/>
  <c r="E15" i="19"/>
  <c r="D16" i="19"/>
  <c r="E16" i="19"/>
  <c r="D17" i="19"/>
  <c r="E17" i="19"/>
  <c r="D18" i="19"/>
  <c r="E18" i="19"/>
  <c r="F18" i="19" s="1"/>
  <c r="D19" i="19"/>
  <c r="E19" i="19"/>
  <c r="D20" i="19"/>
  <c r="E20" i="19"/>
  <c r="D21" i="19"/>
  <c r="E21" i="19"/>
  <c r="D22" i="19"/>
  <c r="E22" i="19"/>
  <c r="D23" i="19"/>
  <c r="E23" i="19"/>
  <c r="E13" i="19"/>
  <c r="D13" i="19"/>
  <c r="F13" i="19" s="1"/>
  <c r="D3" i="19"/>
  <c r="F64" i="19" l="1"/>
  <c r="F50" i="19"/>
  <c r="F51" i="19"/>
  <c r="F32" i="19"/>
  <c r="F29" i="19"/>
  <c r="F37" i="19"/>
  <c r="F16" i="19"/>
  <c r="F17" i="19"/>
  <c r="F67" i="20"/>
  <c r="F44" i="20"/>
  <c r="F52" i="20"/>
  <c r="F14" i="20"/>
  <c r="F16" i="20"/>
  <c r="F15" i="20"/>
  <c r="F86" i="20"/>
  <c r="F63" i="19"/>
  <c r="F23" i="19"/>
  <c r="F19" i="19"/>
  <c r="F46" i="19"/>
  <c r="F21" i="19"/>
  <c r="F36" i="20"/>
  <c r="F48" i="20"/>
  <c r="F60" i="20"/>
  <c r="F68" i="20"/>
  <c r="F66" i="19"/>
  <c r="F22" i="19"/>
  <c r="F35" i="19"/>
  <c r="F14" i="19"/>
  <c r="F59" i="19"/>
  <c r="F20" i="19"/>
  <c r="F29" i="20"/>
  <c r="F37" i="20"/>
  <c r="F107" i="19"/>
  <c r="F115" i="19"/>
  <c r="F8" i="21"/>
  <c r="F109" i="19"/>
  <c r="F104" i="19"/>
  <c r="F108" i="19"/>
  <c r="F116" i="19"/>
  <c r="F106" i="19"/>
  <c r="F112" i="19"/>
  <c r="F99" i="19"/>
  <c r="F114" i="19"/>
  <c r="F64" i="20"/>
  <c r="F62" i="20"/>
  <c r="F58" i="20"/>
  <c r="F61" i="20"/>
  <c r="F50" i="20"/>
  <c r="F43" i="20"/>
  <c r="F51" i="20"/>
  <c r="F49" i="20"/>
  <c r="F38" i="20"/>
  <c r="F28" i="20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83" i="19"/>
  <c r="E83" i="19"/>
  <c r="D84" i="19"/>
  <c r="E84" i="19"/>
  <c r="D85" i="19"/>
  <c r="E85" i="19"/>
  <c r="D86" i="19"/>
  <c r="E86" i="19"/>
  <c r="D87" i="19"/>
  <c r="F87" i="19" s="1"/>
  <c r="E87" i="19"/>
  <c r="D88" i="19"/>
  <c r="E88" i="19"/>
  <c r="D89" i="19"/>
  <c r="E89" i="19"/>
  <c r="D90" i="19"/>
  <c r="E90" i="19"/>
  <c r="D91" i="19"/>
  <c r="E91" i="19"/>
  <c r="E74" i="19"/>
  <c r="D74" i="19"/>
  <c r="F74" i="19" s="1"/>
  <c r="F3" i="19"/>
  <c r="E7" i="20"/>
  <c r="F7" i="20" s="1"/>
  <c r="D3" i="20"/>
  <c r="F3" i="20" s="1"/>
  <c r="E7" i="19"/>
  <c r="D7" i="19"/>
  <c r="F7" i="19" s="1"/>
  <c r="F82" i="19" l="1"/>
  <c r="F86" i="19"/>
  <c r="F83" i="19"/>
  <c r="F90" i="19"/>
  <c r="F88" i="19"/>
  <c r="F77" i="19"/>
  <c r="F84" i="19"/>
  <c r="F79" i="19"/>
  <c r="F78" i="19"/>
  <c r="F85" i="19"/>
  <c r="F76" i="19"/>
  <c r="F91" i="19"/>
  <c r="F81" i="19"/>
  <c r="F80" i="19"/>
  <c r="F75" i="19"/>
  <c r="F89" i="19"/>
</calcChain>
</file>

<file path=xl/sharedStrings.xml><?xml version="1.0" encoding="utf-8"?>
<sst xmlns="http://schemas.openxmlformats.org/spreadsheetml/2006/main" count="140" uniqueCount="25">
  <si>
    <t>Precision</t>
  </si>
  <si>
    <t>Cause</t>
  </si>
  <si>
    <t>DDI Gen</t>
  </si>
  <si>
    <t>DDI Function</t>
  </si>
  <si>
    <t>Recall</t>
  </si>
  <si>
    <t>F1-Score</t>
  </si>
  <si>
    <t>Knowledge Graph</t>
  </si>
  <si>
    <t>Library Graph</t>
  </si>
  <si>
    <t>Experiment</t>
  </si>
  <si>
    <t>Obtained Facts</t>
  </si>
  <si>
    <t>Correct Obtained Facts</t>
  </si>
  <si>
    <t>Threshold</t>
  </si>
  <si>
    <t>k</t>
  </si>
  <si>
    <t>Clustering</t>
  </si>
  <si>
    <t>Obtained</t>
  </si>
  <si>
    <t>Correct</t>
  </si>
  <si>
    <t>Chemicals</t>
  </si>
  <si>
    <t>Document Pair Similarity</t>
  </si>
  <si>
    <t>Correct Facts</t>
  </si>
  <si>
    <t>Title</t>
  </si>
  <si>
    <t>Authors</t>
  </si>
  <si>
    <t>Mesh</t>
  </si>
  <si>
    <t>Titles</t>
  </si>
  <si>
    <t>Abstracts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</si>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</sst>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Monospaced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10" fontId="2" fillId="2" borderId="1" xfId="1" applyNumberFormat="1" applyFont="1" applyFill="1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2" fillId="2" borderId="4" xfId="0" applyFont="1" applyFill="1" applyBorder="1"/>
    <xf numFmtId="10" fontId="0" fillId="0" borderId="1" xfId="1" applyNumberFormat="1" applyFont="1" applyBorder="1"/>
    <xf numFmtId="10" fontId="0" fillId="0" borderId="4" xfId="1" applyNumberFormat="1" applyFont="1" applyBorder="1"/>
    <xf numFmtId="10" fontId="2" fillId="2" borderId="4" xfId="1" applyNumberFormat="1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10" fontId="2" fillId="2" borderId="6" xfId="1" applyNumberFormat="1" applyFont="1" applyFill="1" applyBorder="1"/>
    <xf numFmtId="10" fontId="3" fillId="0" borderId="0" xfId="1" applyNumberFormat="1" applyFont="1"/>
    <xf numFmtId="10" fontId="4" fillId="0" borderId="0" xfId="1" applyNumberFormat="1" applyFont="1"/>
    <xf numFmtId="0" fontId="5" fillId="0" borderId="0" xfId="0" applyFont="1"/>
  </cellXfs>
  <cellStyles count="2">
    <cellStyle name="Prozent" xfId="1" builtinId="5"/>
    <cellStyle name="Standard" xfId="0" builtinId="0"/>
  </cellStyles>
  <dxfs count="5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4" formatCode="0.00%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'Cause Experiment'!$D$73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Experiment'!$D$74:$D$93</c:f>
              <c:numCache>
                <c:formatCode>0.00%</c:formatCode>
                <c:ptCount val="20"/>
                <c:pt idx="0">
                  <c:v>1.1969597223053444E-2</c:v>
                </c:pt>
                <c:pt idx="1">
                  <c:v>1.1996205104215658E-2</c:v>
                </c:pt>
                <c:pt idx="2">
                  <c:v>1.1993520335248484E-2</c:v>
                </c:pt>
                <c:pt idx="3">
                  <c:v>1.2498782272427894E-2</c:v>
                </c:pt>
                <c:pt idx="4">
                  <c:v>1.2431381431506915E-2</c:v>
                </c:pt>
                <c:pt idx="5">
                  <c:v>1.3831229348470728E-2</c:v>
                </c:pt>
                <c:pt idx="6">
                  <c:v>1.2597358690785871E-2</c:v>
                </c:pt>
                <c:pt idx="7">
                  <c:v>1.22604175051495E-2</c:v>
                </c:pt>
                <c:pt idx="8">
                  <c:v>2.2867785740730246E-2</c:v>
                </c:pt>
                <c:pt idx="9">
                  <c:v>1.4562935862100002E-2</c:v>
                </c:pt>
                <c:pt idx="10">
                  <c:v>1.4838486690335908E-2</c:v>
                </c:pt>
                <c:pt idx="11">
                  <c:v>3.175977612248701E-2</c:v>
                </c:pt>
                <c:pt idx="12">
                  <c:v>1.5548200600064647E-2</c:v>
                </c:pt>
                <c:pt idx="13">
                  <c:v>1.7665454104089991E-2</c:v>
                </c:pt>
                <c:pt idx="14">
                  <c:v>2.0136115040393383E-2</c:v>
                </c:pt>
                <c:pt idx="15">
                  <c:v>2.2356066628970338E-2</c:v>
                </c:pt>
                <c:pt idx="16">
                  <c:v>3.1309488329478219E-2</c:v>
                </c:pt>
                <c:pt idx="17">
                  <c:v>3.6778019476654683E-2</c:v>
                </c:pt>
                <c:pt idx="18">
                  <c:v>5.7835099460866332E-2</c:v>
                </c:pt>
                <c:pt idx="19">
                  <c:v>6.3258426966292136E-2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9-5645-9E30-C536F3C9EBF7}"/>
            </c:ext>
          </c:extLst>
        </c:ser>
        <c:ser>
          <c:idx val="1"/>
          <c:order val="1"/>
          <c:tx>
            <c:strRef>
              <c:f>'Cause Experiment'!$E$73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Experiment'!$E$74:$E$93</c:f>
              <c:numCache>
                <c:formatCode>0.00%</c:formatCode>
                <c:ptCount val="20"/>
                <c:pt idx="0">
                  <c:v>0.99961067794648395</c:v>
                </c:pt>
                <c:pt idx="1">
                  <c:v>0.99946336689920767</c:v>
                </c:pt>
                <c:pt idx="2">
                  <c:v>0.99881098940412683</c:v>
                </c:pt>
                <c:pt idx="3">
                  <c:v>0.99360249166114245</c:v>
                </c:pt>
                <c:pt idx="4">
                  <c:v>0.99445479129181269</c:v>
                </c:pt>
                <c:pt idx="5">
                  <c:v>0.97568315498174396</c:v>
                </c:pt>
                <c:pt idx="6">
                  <c:v>0.99155065921693653</c:v>
                </c:pt>
                <c:pt idx="7">
                  <c:v>0.99526500205183244</c:v>
                </c:pt>
                <c:pt idx="8">
                  <c:v>0.90860401738270358</c:v>
                </c:pt>
                <c:pt idx="9">
                  <c:v>0.97043256836810932</c:v>
                </c:pt>
                <c:pt idx="10">
                  <c:v>0.96581331481423027</c:v>
                </c:pt>
                <c:pt idx="11">
                  <c:v>0.85717141744794134</c:v>
                </c:pt>
                <c:pt idx="12">
                  <c:v>0.95811105148521103</c:v>
                </c:pt>
                <c:pt idx="13">
                  <c:v>0.93724549386028599</c:v>
                </c:pt>
                <c:pt idx="14">
                  <c:v>0.91113987183938883</c:v>
                </c:pt>
                <c:pt idx="15">
                  <c:v>0.88528678304239405</c:v>
                </c:pt>
                <c:pt idx="16">
                  <c:v>0.81910203394467418</c:v>
                </c:pt>
                <c:pt idx="17">
                  <c:v>0.77048938834348724</c:v>
                </c:pt>
                <c:pt idx="18">
                  <c:v>0.6546818607489715</c:v>
                </c:pt>
                <c:pt idx="19">
                  <c:v>0.5924008544040742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9-5645-9E30-C536F3C9EBF7}"/>
            </c:ext>
          </c:extLst>
        </c:ser>
        <c:ser>
          <c:idx val="2"/>
          <c:order val="2"/>
          <c:tx>
            <c:strRef>
              <c:f>'Cause Experiment'!$F$73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Experiment'!$A$74:$A$93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Experiment'!$F$74:$F$93</c:f>
              <c:numCache>
                <c:formatCode>0.00%</c:formatCode>
                <c:ptCount val="20"/>
                <c:pt idx="0">
                  <c:v>2.3655932185663708E-2</c:v>
                </c:pt>
                <c:pt idx="1">
                  <c:v>2.3707853235744078E-2</c:v>
                </c:pt>
                <c:pt idx="2">
                  <c:v>2.370242672458351E-2</c:v>
                </c:pt>
                <c:pt idx="3">
                  <c:v>2.4687020144722419E-2</c:v>
                </c:pt>
                <c:pt idx="4">
                  <c:v>2.455579818620705E-2</c:v>
                </c:pt>
                <c:pt idx="5">
                  <c:v>2.727579851631258E-2</c:v>
                </c:pt>
                <c:pt idx="6">
                  <c:v>2.4878641577697772E-2</c:v>
                </c:pt>
                <c:pt idx="7">
                  <c:v>2.422244484667083E-2</c:v>
                </c:pt>
                <c:pt idx="8">
                  <c:v>4.4612755690514545E-2</c:v>
                </c:pt>
                <c:pt idx="9">
                  <c:v>2.8695252294948126E-2</c:v>
                </c:pt>
                <c:pt idx="10">
                  <c:v>2.9227923703872238E-2</c:v>
                </c:pt>
                <c:pt idx="11">
                  <c:v>6.1250122649868732E-2</c:v>
                </c:pt>
                <c:pt idx="12">
                  <c:v>3.0599828007028925E-2</c:v>
                </c:pt>
                <c:pt idx="13">
                  <c:v>3.4677301148026446E-2</c:v>
                </c:pt>
                <c:pt idx="14">
                  <c:v>3.9401461082912245E-2</c:v>
                </c:pt>
                <c:pt idx="15">
                  <c:v>4.3610832861424746E-2</c:v>
                </c:pt>
                <c:pt idx="16">
                  <c:v>6.0313542092801271E-2</c:v>
                </c:pt>
                <c:pt idx="17">
                  <c:v>7.020492455547267E-2</c:v>
                </c:pt>
                <c:pt idx="18">
                  <c:v>0.1062812329982739</c:v>
                </c:pt>
                <c:pt idx="19">
                  <c:v>0.11431042691797363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9-5645-9E30-C536F3C9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43615"/>
        <c:axId val="599939087"/>
      </c:scatterChart>
      <c:valAx>
        <c:axId val="59984361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939087"/>
        <c:crosses val="autoZero"/>
        <c:crossBetween val="midCat"/>
      </c:valAx>
      <c:valAx>
        <c:axId val="59993908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Chemicals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Experiment'!$E$13:$E$23</c:f>
              <c:numCache>
                <c:formatCode>0.00%</c:formatCode>
                <c:ptCount val="11"/>
                <c:pt idx="0">
                  <c:v>1</c:v>
                </c:pt>
                <c:pt idx="1">
                  <c:v>0.78974504666603529</c:v>
                </c:pt>
                <c:pt idx="2">
                  <c:v>0.69284594421120194</c:v>
                </c:pt>
                <c:pt idx="3">
                  <c:v>0.56723170975514803</c:v>
                </c:pt>
                <c:pt idx="4">
                  <c:v>0.46743899744310113</c:v>
                </c:pt>
                <c:pt idx="5">
                  <c:v>0.4412702421162284</c:v>
                </c:pt>
                <c:pt idx="6">
                  <c:v>0.30866925513221166</c:v>
                </c:pt>
                <c:pt idx="7">
                  <c:v>0.28184812231025813</c:v>
                </c:pt>
                <c:pt idx="8">
                  <c:v>0.27715521323274095</c:v>
                </c:pt>
                <c:pt idx="9">
                  <c:v>0.27516651409451054</c:v>
                </c:pt>
                <c:pt idx="10">
                  <c:v>0.27515599187684797</c:v>
                </c:pt>
              </c:numCache>
            </c:numRef>
          </c:xVal>
          <c:yVal>
            <c:numRef>
              <c:f>'Cause Experiment'!$D$13:$D$23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4.5412081894825242E-2</c:v>
                </c:pt>
                <c:pt idx="2">
                  <c:v>6.4775392315804384E-2</c:v>
                </c:pt>
                <c:pt idx="3">
                  <c:v>8.8039509011686778E-2</c:v>
                </c:pt>
                <c:pt idx="4">
                  <c:v>0.10689690022089716</c:v>
                </c:pt>
                <c:pt idx="5">
                  <c:v>0.10727413648886126</c:v>
                </c:pt>
                <c:pt idx="6">
                  <c:v>0.141998286436223</c:v>
                </c:pt>
                <c:pt idx="7">
                  <c:v>0.14105838551184088</c:v>
                </c:pt>
                <c:pt idx="8">
                  <c:v>0.14039089857637019</c:v>
                </c:pt>
                <c:pt idx="9">
                  <c:v>0.14005387717503656</c:v>
                </c:pt>
                <c:pt idx="10">
                  <c:v>0.14005452218110148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3-A740-BF6E-290D8E67D3C1}"/>
            </c:ext>
          </c:extLst>
        </c:ser>
        <c:ser>
          <c:idx val="1"/>
          <c:order val="1"/>
          <c:tx>
            <c:v>Title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Experiment'!$E$28:$E$38</c:f>
              <c:numCache>
                <c:formatCode>0.00%</c:formatCode>
                <c:ptCount val="11"/>
                <c:pt idx="0">
                  <c:v>1</c:v>
                </c:pt>
                <c:pt idx="1">
                  <c:v>0.98627902816797663</c:v>
                </c:pt>
                <c:pt idx="2">
                  <c:v>0.78906110251796668</c:v>
                </c:pt>
                <c:pt idx="3">
                  <c:v>0.38426086682029104</c:v>
                </c:pt>
                <c:pt idx="4">
                  <c:v>0.16087418584340835</c:v>
                </c:pt>
                <c:pt idx="5">
                  <c:v>9.3153192966949711E-2</c:v>
                </c:pt>
                <c:pt idx="6">
                  <c:v>6.7363237475930426E-2</c:v>
                </c:pt>
                <c:pt idx="7">
                  <c:v>6.1860117638393469E-2</c:v>
                </c:pt>
                <c:pt idx="8">
                  <c:v>6.0313351641992065E-2</c:v>
                </c:pt>
                <c:pt idx="9">
                  <c:v>5.9987162894451634E-2</c:v>
                </c:pt>
                <c:pt idx="10">
                  <c:v>5.9966118459126444E-2</c:v>
                </c:pt>
              </c:numCache>
            </c:numRef>
          </c:xVal>
          <c:yVal>
            <c:numRef>
              <c:f>'Cause Experiment'!$D$28:$D$38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1.3795201460451956E-2</c:v>
                </c:pt>
                <c:pt idx="2">
                  <c:v>4.6241028044298645E-2</c:v>
                </c:pt>
                <c:pt idx="3">
                  <c:v>0.16502331718603139</c:v>
                </c:pt>
                <c:pt idx="4">
                  <c:v>0.30559664201479114</c:v>
                </c:pt>
                <c:pt idx="5">
                  <c:v>0.39667532933058519</c:v>
                </c:pt>
                <c:pt idx="6">
                  <c:v>0.45991379310344827</c:v>
                </c:pt>
                <c:pt idx="7">
                  <c:v>0.47730778598684742</c:v>
                </c:pt>
                <c:pt idx="8">
                  <c:v>0.47958500669344045</c:v>
                </c:pt>
                <c:pt idx="9">
                  <c:v>0.48044833979437046</c:v>
                </c:pt>
                <c:pt idx="10">
                  <c:v>0.48036075522589344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13-A740-BF6E-290D8E67D3C1}"/>
            </c:ext>
          </c:extLst>
        </c:ser>
        <c:ser>
          <c:idx val="2"/>
          <c:order val="2"/>
          <c:tx>
            <c:v>Authors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Experiment'!$E$43:$E$53</c:f>
              <c:numCache>
                <c:formatCode>0.00%</c:formatCode>
                <c:ptCount val="11"/>
                <c:pt idx="0">
                  <c:v>1</c:v>
                </c:pt>
                <c:pt idx="1">
                  <c:v>0.22965792270378904</c:v>
                </c:pt>
                <c:pt idx="2">
                  <c:v>0.15304565590243799</c:v>
                </c:pt>
                <c:pt idx="3">
                  <c:v>0.11276660669002599</c:v>
                </c:pt>
                <c:pt idx="4">
                  <c:v>9.290065974304744E-2</c:v>
                </c:pt>
                <c:pt idx="5">
                  <c:v>8.4493407830634387E-2</c:v>
                </c:pt>
                <c:pt idx="6">
                  <c:v>7.1519513452655281E-2</c:v>
                </c:pt>
                <c:pt idx="7">
                  <c:v>6.7184359775666322E-2</c:v>
                </c:pt>
                <c:pt idx="8">
                  <c:v>6.5332449467049677E-2</c:v>
                </c:pt>
                <c:pt idx="9">
                  <c:v>6.4227616612477251E-2</c:v>
                </c:pt>
                <c:pt idx="10">
                  <c:v>6.4196049959489465E-2</c:v>
                </c:pt>
              </c:numCache>
            </c:numRef>
          </c:xVal>
          <c:yVal>
            <c:numRef>
              <c:f>'Cause Experiment'!$D$43:$D$53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0.28783942395189049</c:v>
                </c:pt>
                <c:pt idx="2">
                  <c:v>0.3622574780204727</c:v>
                </c:pt>
                <c:pt idx="3">
                  <c:v>0.41084914701935976</c:v>
                </c:pt>
                <c:pt idx="4">
                  <c:v>0.43615076816677367</c:v>
                </c:pt>
                <c:pt idx="5">
                  <c:v>0.44337695323284193</c:v>
                </c:pt>
                <c:pt idx="6">
                  <c:v>0.46181546405761653</c:v>
                </c:pt>
                <c:pt idx="7">
                  <c:v>0.46979618865425649</c:v>
                </c:pt>
                <c:pt idx="8">
                  <c:v>0.47188022495820031</c:v>
                </c:pt>
                <c:pt idx="9">
                  <c:v>0.4727751529703354</c:v>
                </c:pt>
                <c:pt idx="10">
                  <c:v>0.47294573643410853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13-A740-BF6E-290D8E67D3C1}"/>
            </c:ext>
          </c:extLst>
        </c:ser>
        <c:ser>
          <c:idx val="3"/>
          <c:order val="3"/>
          <c:tx>
            <c:v>Mesh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'Cause Experiment'!$E$58:$E$68</c:f>
              <c:numCache>
                <c:formatCode>0.00%</c:formatCode>
                <c:ptCount val="11"/>
                <c:pt idx="0">
                  <c:v>1</c:v>
                </c:pt>
                <c:pt idx="1">
                  <c:v>0.98579500615549731</c:v>
                </c:pt>
                <c:pt idx="2">
                  <c:v>0.8906952029209676</c:v>
                </c:pt>
                <c:pt idx="3">
                  <c:v>0.64657975314877358</c:v>
                </c:pt>
                <c:pt idx="4">
                  <c:v>0.35565095699569643</c:v>
                </c:pt>
                <c:pt idx="5">
                  <c:v>0.1681660826835864</c:v>
                </c:pt>
                <c:pt idx="6">
                  <c:v>8.1683975714721635E-2</c:v>
                </c:pt>
                <c:pt idx="7">
                  <c:v>6.2922861622315515E-2</c:v>
                </c:pt>
                <c:pt idx="8">
                  <c:v>5.9829329629512713E-2</c:v>
                </c:pt>
                <c:pt idx="9">
                  <c:v>5.9008596651830343E-2</c:v>
                </c:pt>
                <c:pt idx="10">
                  <c:v>5.8966507781179962E-2</c:v>
                </c:pt>
              </c:numCache>
            </c:numRef>
          </c:xVal>
          <c:yVal>
            <c:numRef>
              <c:f>'Cause Experiment'!$D$58:$D$68</c:f>
              <c:numCache>
                <c:formatCode>0.00%</c:formatCode>
                <c:ptCount val="11"/>
                <c:pt idx="0">
                  <c:v>1.1912236235724826E-2</c:v>
                </c:pt>
                <c:pt idx="1">
                  <c:v>1.4899955262123718E-2</c:v>
                </c:pt>
                <c:pt idx="2">
                  <c:v>2.6762843313004082E-2</c:v>
                </c:pt>
                <c:pt idx="3">
                  <c:v>6.1935877936458501E-2</c:v>
                </c:pt>
                <c:pt idx="4">
                  <c:v>0.14587451339197086</c:v>
                </c:pt>
                <c:pt idx="5">
                  <c:v>0.27246534940416317</c:v>
                </c:pt>
                <c:pt idx="6">
                  <c:v>0.42674949150678909</c:v>
                </c:pt>
                <c:pt idx="7">
                  <c:v>0.47332594586037674</c:v>
                </c:pt>
                <c:pt idx="8">
                  <c:v>0.48003376952300547</c:v>
                </c:pt>
                <c:pt idx="9">
                  <c:v>0.48207685033955128</c:v>
                </c:pt>
                <c:pt idx="10">
                  <c:v>0.48214746623074939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13-A740-BF6E-290D8E67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4271"/>
        <c:axId val="634247327"/>
      </c:scatterChart>
      <c:valAx>
        <c:axId val="640554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47327"/>
        <c:crosses val="autoZero"/>
        <c:crossBetween val="midCat"/>
        <c:majorUnit val="0.2"/>
      </c:valAx>
      <c:valAx>
        <c:axId val="63424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5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Precision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Experiment'!$D$99:$D$118</c:f>
              <c:numCache>
                <c:formatCode>0.00%</c:formatCode>
                <c:ptCount val="20"/>
                <c:pt idx="0">
                  <c:v>1.2471774864937259E-2</c:v>
                </c:pt>
                <c:pt idx="1">
                  <c:v>1.3058813525818915E-2</c:v>
                </c:pt>
                <c:pt idx="2">
                  <c:v>1.249897499056199E-2</c:v>
                </c:pt>
                <c:pt idx="3">
                  <c:v>1.2946805092023396E-2</c:v>
                </c:pt>
                <c:pt idx="4">
                  <c:v>1.3119184198016337E-2</c:v>
                </c:pt>
                <c:pt idx="5">
                  <c:v>1.3059356993076601E-2</c:v>
                </c:pt>
                <c:pt idx="6">
                  <c:v>1.7703309409473015E-2</c:v>
                </c:pt>
                <c:pt idx="7">
                  <c:v>1.4043255093978387E-2</c:v>
                </c:pt>
                <c:pt idx="8">
                  <c:v>1.4703118965504759E-2</c:v>
                </c:pt>
                <c:pt idx="9">
                  <c:v>2.5679555448541797E-2</c:v>
                </c:pt>
                <c:pt idx="10">
                  <c:v>1.5441175489687318E-2</c:v>
                </c:pt>
                <c:pt idx="11">
                  <c:v>1.6024802503891687E-2</c:v>
                </c:pt>
                <c:pt idx="12">
                  <c:v>1.6444685933854949E-2</c:v>
                </c:pt>
                <c:pt idx="13">
                  <c:v>1.641482438947859E-2</c:v>
                </c:pt>
                <c:pt idx="14">
                  <c:v>1.9085737854749932E-2</c:v>
                </c:pt>
                <c:pt idx="15">
                  <c:v>2.0406231506991467E-2</c:v>
                </c:pt>
                <c:pt idx="16">
                  <c:v>3.2199287406198374E-2</c:v>
                </c:pt>
                <c:pt idx="17">
                  <c:v>5.370131774857699E-2</c:v>
                </c:pt>
                <c:pt idx="18">
                  <c:v>7.932173507746243E-2</c:v>
                </c:pt>
                <c:pt idx="19">
                  <c:v>0.10538785267245848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2-9144-806C-051472BED035}"/>
            </c:ext>
          </c:extLst>
        </c:ser>
        <c:ser>
          <c:idx val="1"/>
          <c:order val="1"/>
          <c:tx>
            <c:v>Recall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Experiment'!$E$99:$E$118</c:f>
              <c:numCache>
                <c:formatCode>0.00%</c:formatCode>
                <c:ptCount val="20"/>
                <c:pt idx="0">
                  <c:v>0.99701169018382318</c:v>
                </c:pt>
                <c:pt idx="1">
                  <c:v>0.99544387975209658</c:v>
                </c:pt>
                <c:pt idx="2">
                  <c:v>0.99599103507055142</c:v>
                </c:pt>
                <c:pt idx="3">
                  <c:v>0.99368666940244321</c:v>
                </c:pt>
                <c:pt idx="4">
                  <c:v>0.99079305954522978</c:v>
                </c:pt>
                <c:pt idx="5">
                  <c:v>0.99049843745067712</c:v>
                </c:pt>
                <c:pt idx="6">
                  <c:v>0.96565548154929137</c:v>
                </c:pt>
                <c:pt idx="7">
                  <c:v>0.98390100697623029</c:v>
                </c:pt>
                <c:pt idx="8">
                  <c:v>0.98303818512789753</c:v>
                </c:pt>
                <c:pt idx="9">
                  <c:v>0.91347580416048491</c:v>
                </c:pt>
                <c:pt idx="10">
                  <c:v>0.9743468333385944</c:v>
                </c:pt>
                <c:pt idx="11">
                  <c:v>0.96999063522628026</c:v>
                </c:pt>
                <c:pt idx="12">
                  <c:v>0.9626987383861022</c:v>
                </c:pt>
                <c:pt idx="13">
                  <c:v>0.95888969559224302</c:v>
                </c:pt>
                <c:pt idx="14">
                  <c:v>0.93581447225817316</c:v>
                </c:pt>
                <c:pt idx="15">
                  <c:v>0.91870534633879442</c:v>
                </c:pt>
                <c:pt idx="16">
                  <c:v>0.85106853120363646</c:v>
                </c:pt>
                <c:pt idx="17">
                  <c:v>0.76091417027052621</c:v>
                </c:pt>
                <c:pt idx="18">
                  <c:v>0.65898544777297263</c:v>
                </c:pt>
                <c:pt idx="19">
                  <c:v>0.57336616265244067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2-9144-806C-051472BED035}"/>
            </c:ext>
          </c:extLst>
        </c:ser>
        <c:ser>
          <c:idx val="2"/>
          <c:order val="2"/>
          <c:tx>
            <c:v>F1-Score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'Cause Experiment'!$A$99:$A$118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'Cause Experiment'!$F$99:$F$118</c:f>
              <c:numCache>
                <c:formatCode>0.00%</c:formatCode>
                <c:ptCount val="20"/>
                <c:pt idx="0">
                  <c:v>2.4635381892228622E-2</c:v>
                </c:pt>
                <c:pt idx="1">
                  <c:v>2.577943735350657E-2</c:v>
                </c:pt>
                <c:pt idx="2">
                  <c:v>2.4688131590746017E-2</c:v>
                </c:pt>
                <c:pt idx="3">
                  <c:v>2.556057980836805E-2</c:v>
                </c:pt>
                <c:pt idx="4">
                  <c:v>2.589548385588655E-2</c:v>
                </c:pt>
                <c:pt idx="5">
                  <c:v>2.5778829614736109E-2</c:v>
                </c:pt>
                <c:pt idx="6">
                  <c:v>3.4769197021471743E-2</c:v>
                </c:pt>
                <c:pt idx="7">
                  <c:v>2.7691271653841779E-2</c:v>
                </c:pt>
                <c:pt idx="8">
                  <c:v>2.8972895728122127E-2</c:v>
                </c:pt>
                <c:pt idx="9">
                  <c:v>4.995478612528171E-2</c:v>
                </c:pt>
                <c:pt idx="10">
                  <c:v>3.0400571248004531E-2</c:v>
                </c:pt>
                <c:pt idx="11">
                  <c:v>3.1528732239543805E-2</c:v>
                </c:pt>
                <c:pt idx="12">
                  <c:v>3.2336995803598667E-2</c:v>
                </c:pt>
                <c:pt idx="13">
                  <c:v>3.2277110665543181E-2</c:v>
                </c:pt>
                <c:pt idx="14">
                  <c:v>3.7408536534070926E-2</c:v>
                </c:pt>
                <c:pt idx="15">
                  <c:v>3.9925637009192022E-2</c:v>
                </c:pt>
                <c:pt idx="16">
                  <c:v>6.2050942333045776E-2</c:v>
                </c:pt>
                <c:pt idx="17">
                  <c:v>0.1003224079042654</c:v>
                </c:pt>
                <c:pt idx="18">
                  <c:v>0.14159924303144653</c:v>
                </c:pt>
                <c:pt idx="19">
                  <c:v>0.178049270612607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2-9144-806C-051472BE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43615"/>
        <c:axId val="599939087"/>
      </c:scatterChart>
      <c:valAx>
        <c:axId val="599843615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939087"/>
        <c:crosses val="autoZero"/>
        <c:crossBetween val="midCat"/>
      </c:valAx>
      <c:valAx>
        <c:axId val="599939087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84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8403324584427"/>
          <c:y val="3.0555555555555555E-2"/>
          <c:w val="0.73812707786526688"/>
          <c:h val="0.78255993000874891"/>
        </c:manualLayout>
      </c:layout>
      <c:scatterChart>
        <c:scatterStyle val="smoothMarker"/>
        <c:varyColors val="0"/>
        <c:ser>
          <c:idx val="0"/>
          <c:order val="0"/>
          <c:tx>
            <c:v>Chemicals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Experiment'!$E$13:$E$23</c:f>
              <c:numCache>
                <c:formatCode>0.00%</c:formatCode>
                <c:ptCount val="11"/>
                <c:pt idx="0">
                  <c:v>1</c:v>
                </c:pt>
                <c:pt idx="1">
                  <c:v>0.56767202456203725</c:v>
                </c:pt>
                <c:pt idx="2">
                  <c:v>0.32181686834025647</c:v>
                </c:pt>
                <c:pt idx="3">
                  <c:v>0.17115766660646559</c:v>
                </c:pt>
                <c:pt idx="4">
                  <c:v>0.10388296911685029</c:v>
                </c:pt>
                <c:pt idx="5">
                  <c:v>7.6810547227740653E-2</c:v>
                </c:pt>
                <c:pt idx="6">
                  <c:v>4.432002889651436E-2</c:v>
                </c:pt>
                <c:pt idx="7">
                  <c:v>3.1768105472277409E-2</c:v>
                </c:pt>
                <c:pt idx="8">
                  <c:v>2.7812895069532238E-2</c:v>
                </c:pt>
                <c:pt idx="9">
                  <c:v>2.6115224851002348E-2</c:v>
                </c:pt>
                <c:pt idx="10">
                  <c:v>2.6097164529528625E-2</c:v>
                </c:pt>
              </c:numCache>
            </c:numRef>
          </c:xVal>
          <c:yVal>
            <c:numRef>
              <c:f>'DDI Gene Experiment'!$D$13:$D$23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0.14179636396445167</c:v>
                </c:pt>
                <c:pt idx="2">
                  <c:v>0.22559408510261184</c:v>
                </c:pt>
                <c:pt idx="3">
                  <c:v>0.32628679635049063</c:v>
                </c:pt>
                <c:pt idx="4">
                  <c:v>0.40274471362554265</c:v>
                </c:pt>
                <c:pt idx="5">
                  <c:v>0.44045153272576637</c:v>
                </c:pt>
                <c:pt idx="6">
                  <c:v>0.5601460853686373</c:v>
                </c:pt>
                <c:pt idx="7">
                  <c:v>0.60095661086436625</c:v>
                </c:pt>
                <c:pt idx="8">
                  <c:v>0.60510805500982323</c:v>
                </c:pt>
                <c:pt idx="9">
                  <c:v>0.60628930817610061</c:v>
                </c:pt>
                <c:pt idx="10">
                  <c:v>0.6061241610738255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B-0145-90BC-9C2F70F78DFF}"/>
            </c:ext>
          </c:extLst>
        </c:ser>
        <c:ser>
          <c:idx val="1"/>
          <c:order val="1"/>
          <c:tx>
            <c:v>Title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Experiment'!$E$28:$E$38</c:f>
              <c:numCache>
                <c:formatCode>0.00%</c:formatCode>
                <c:ptCount val="11"/>
                <c:pt idx="0">
                  <c:v>1</c:v>
                </c:pt>
                <c:pt idx="1">
                  <c:v>0.67830955391005965</c:v>
                </c:pt>
                <c:pt idx="2">
                  <c:v>0.2477695502979953</c:v>
                </c:pt>
                <c:pt idx="3">
                  <c:v>6.1712118475708864E-2</c:v>
                </c:pt>
                <c:pt idx="4">
                  <c:v>2.3821564023839625E-2</c:v>
                </c:pt>
                <c:pt idx="5">
                  <c:v>1.7988080187827344E-2</c:v>
                </c:pt>
                <c:pt idx="6">
                  <c:v>1.6687737041719341E-2</c:v>
                </c:pt>
                <c:pt idx="7">
                  <c:v>1.657937511287701E-2</c:v>
                </c:pt>
                <c:pt idx="8">
                  <c:v>1.6452952862560953E-2</c:v>
                </c:pt>
                <c:pt idx="9">
                  <c:v>1.6416832219613511E-2</c:v>
                </c:pt>
                <c:pt idx="10">
                  <c:v>1.6416832219613511E-2</c:v>
                </c:pt>
              </c:numCache>
            </c:numRef>
          </c:xVal>
          <c:yVal>
            <c:numRef>
              <c:f>'DDI Gene Experiment'!$D$28:$D$38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0.11133277407076944</c:v>
                </c:pt>
                <c:pt idx="2">
                  <c:v>0.22923071781847346</c:v>
                </c:pt>
                <c:pt idx="3">
                  <c:v>0.42331516352824577</c:v>
                </c:pt>
                <c:pt idx="4">
                  <c:v>0.60587965089572804</c:v>
                </c:pt>
                <c:pt idx="5">
                  <c:v>0.67525423728813561</c:v>
                </c:pt>
                <c:pt idx="6">
                  <c:v>0.69006721433905904</c:v>
                </c:pt>
                <c:pt idx="7">
                  <c:v>0.69022556390977441</c:v>
                </c:pt>
                <c:pt idx="8">
                  <c:v>0.69224924012158051</c:v>
                </c:pt>
                <c:pt idx="9">
                  <c:v>0.69336384439359267</c:v>
                </c:pt>
                <c:pt idx="10">
                  <c:v>0.69336384439359267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B-0145-90BC-9C2F70F78DFF}"/>
            </c:ext>
          </c:extLst>
        </c:ser>
        <c:ser>
          <c:idx val="2"/>
          <c:order val="2"/>
          <c:tx>
            <c:v>Authors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Experiment'!$E$43:$E$53</c:f>
              <c:numCache>
                <c:formatCode>0.00%</c:formatCode>
                <c:ptCount val="11"/>
                <c:pt idx="0">
                  <c:v>1</c:v>
                </c:pt>
                <c:pt idx="1">
                  <c:v>5.7215098428752033E-2</c:v>
                </c:pt>
                <c:pt idx="2">
                  <c:v>4.3417012822828248E-2</c:v>
                </c:pt>
                <c:pt idx="3">
                  <c:v>3.3610258262597073E-2</c:v>
                </c:pt>
                <c:pt idx="4">
                  <c:v>2.8463066642586236E-2</c:v>
                </c:pt>
                <c:pt idx="5">
                  <c:v>2.6079104208054902E-2</c:v>
                </c:pt>
                <c:pt idx="6">
                  <c:v>2.2683763770995125E-2</c:v>
                </c:pt>
                <c:pt idx="7">
                  <c:v>2.0065017157305399E-2</c:v>
                </c:pt>
                <c:pt idx="8">
                  <c:v>1.9216182048040455E-2</c:v>
                </c:pt>
                <c:pt idx="9">
                  <c:v>1.8692432725302511E-2</c:v>
                </c:pt>
                <c:pt idx="10">
                  <c:v>1.8692432725302511E-2</c:v>
                </c:pt>
              </c:numCache>
            </c:numRef>
          </c:xVal>
          <c:yVal>
            <c:numRef>
              <c:f>'DDI Gene Experiment'!$D$43:$D$53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0.49101053936763794</c:v>
                </c:pt>
                <c:pt idx="2">
                  <c:v>0.54549580213297022</c:v>
                </c:pt>
                <c:pt idx="3">
                  <c:v>0.58892405063291142</c:v>
                </c:pt>
                <c:pt idx="4">
                  <c:v>0.60615384615384615</c:v>
                </c:pt>
                <c:pt idx="5">
                  <c:v>0.62510822510822506</c:v>
                </c:pt>
                <c:pt idx="6">
                  <c:v>0.65690376569037656</c:v>
                </c:pt>
                <c:pt idx="7">
                  <c:v>0.66328358208955229</c:v>
                </c:pt>
                <c:pt idx="8">
                  <c:v>0.67087011349306436</c:v>
                </c:pt>
                <c:pt idx="9">
                  <c:v>0.67470664928292046</c:v>
                </c:pt>
                <c:pt idx="10">
                  <c:v>0.67470664928292046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B-0145-90BC-9C2F70F78DFF}"/>
            </c:ext>
          </c:extLst>
        </c:ser>
        <c:ser>
          <c:idx val="3"/>
          <c:order val="3"/>
          <c:tx>
            <c:v>Mesh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'DDI Gene Experiment'!$E$58:$E$68</c:f>
              <c:numCache>
                <c:formatCode>0.00%</c:formatCode>
                <c:ptCount val="11"/>
                <c:pt idx="0">
                  <c:v>1</c:v>
                </c:pt>
                <c:pt idx="1">
                  <c:v>0.63787249413039548</c:v>
                </c:pt>
                <c:pt idx="2">
                  <c:v>0.29346216362651256</c:v>
                </c:pt>
                <c:pt idx="3">
                  <c:v>0.10458732165432545</c:v>
                </c:pt>
                <c:pt idx="4">
                  <c:v>4.204442839082536E-2</c:v>
                </c:pt>
                <c:pt idx="5">
                  <c:v>2.4273072060682681E-2</c:v>
                </c:pt>
                <c:pt idx="6">
                  <c:v>1.829510565288062E-2</c:v>
                </c:pt>
                <c:pt idx="7">
                  <c:v>1.6796098970561675E-2</c:v>
                </c:pt>
                <c:pt idx="8">
                  <c:v>1.6597435434350733E-2</c:v>
                </c:pt>
                <c:pt idx="9">
                  <c:v>1.6471013184034676E-2</c:v>
                </c:pt>
                <c:pt idx="10">
                  <c:v>1.6452952862560953E-2</c:v>
                </c:pt>
              </c:numCache>
            </c:numRef>
          </c:xVal>
          <c:yVal>
            <c:numRef>
              <c:f>'DDI Gene Experiment'!$D$58:$D$68</c:f>
              <c:numCache>
                <c:formatCode>0.00%</c:formatCode>
                <c:ptCount val="11"/>
                <c:pt idx="0">
                  <c:v>7.3444851366031794E-2</c:v>
                </c:pt>
                <c:pt idx="1">
                  <c:v>0.12627593431463333</c:v>
                </c:pt>
                <c:pt idx="2">
                  <c:v>0.24335415075406988</c:v>
                </c:pt>
                <c:pt idx="3">
                  <c:v>0.42104115166497019</c:v>
                </c:pt>
                <c:pt idx="4">
                  <c:v>0.59146341463414631</c:v>
                </c:pt>
                <c:pt idx="5">
                  <c:v>0.68119614799797268</c:v>
                </c:pt>
                <c:pt idx="6">
                  <c:v>0.70298403886190142</c:v>
                </c:pt>
                <c:pt idx="7">
                  <c:v>0.69610778443113774</c:v>
                </c:pt>
                <c:pt idx="8">
                  <c:v>0.69515885022692891</c:v>
                </c:pt>
                <c:pt idx="9">
                  <c:v>0.69406392694063923</c:v>
                </c:pt>
                <c:pt idx="10">
                  <c:v>0.69383092155369386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B-0145-90BC-9C2F70F78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54271"/>
        <c:axId val="634247327"/>
      </c:scatterChart>
      <c:valAx>
        <c:axId val="64055427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4247327"/>
        <c:crosses val="autoZero"/>
        <c:crossBetween val="midCat"/>
        <c:majorUnit val="0.2"/>
      </c:valAx>
      <c:valAx>
        <c:axId val="634247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554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Clustering Abstracts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Experiment'!$D$100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Experiment'!$D$101:$D$120</c:f>
              <c:numCache>
                <c:formatCode>0.00%</c:formatCode>
                <c:ptCount val="20"/>
                <c:pt idx="0">
                  <c:v>7.7056719774173485E-2</c:v>
                </c:pt>
                <c:pt idx="1">
                  <c:v>9.713960831570316E-2</c:v>
                </c:pt>
                <c:pt idx="2">
                  <c:v>9.047490095782558E-2</c:v>
                </c:pt>
                <c:pt idx="3">
                  <c:v>9.9544768580301576E-2</c:v>
                </c:pt>
                <c:pt idx="4">
                  <c:v>0.10990148720331556</c:v>
                </c:pt>
                <c:pt idx="5">
                  <c:v>0.10667724066664264</c:v>
                </c:pt>
                <c:pt idx="6">
                  <c:v>0.12367893956911853</c:v>
                </c:pt>
                <c:pt idx="7">
                  <c:v>0.10607781880147685</c:v>
                </c:pt>
                <c:pt idx="8">
                  <c:v>0.10500045661057966</c:v>
                </c:pt>
                <c:pt idx="9">
                  <c:v>0.16229446061788827</c:v>
                </c:pt>
                <c:pt idx="10">
                  <c:v>0.12039333949446308</c:v>
                </c:pt>
                <c:pt idx="11">
                  <c:v>0.12442304344318332</c:v>
                </c:pt>
                <c:pt idx="12">
                  <c:v>0.13143787885035668</c:v>
                </c:pt>
                <c:pt idx="13">
                  <c:v>0.12637002018327798</c:v>
                </c:pt>
                <c:pt idx="14">
                  <c:v>0.15350495346742721</c:v>
                </c:pt>
                <c:pt idx="15">
                  <c:v>0.16457647934165823</c:v>
                </c:pt>
                <c:pt idx="16">
                  <c:v>0.19448640483383686</c:v>
                </c:pt>
                <c:pt idx="17">
                  <c:v>0.24628856976518532</c:v>
                </c:pt>
                <c:pt idx="18">
                  <c:v>0.29739579068053396</c:v>
                </c:pt>
                <c:pt idx="19">
                  <c:v>0.33123178492832928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C-6C49-A886-3F9140782F2D}"/>
            </c:ext>
          </c:extLst>
        </c:ser>
        <c:ser>
          <c:idx val="1"/>
          <c:order val="1"/>
          <c:tx>
            <c:strRef>
              <c:f>'DDI Gene Experiment'!$E$100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Experiment'!$E$101:$E$120</c:f>
              <c:numCache>
                <c:formatCode>0.00%</c:formatCode>
                <c:ptCount val="20"/>
                <c:pt idx="0">
                  <c:v>0.93079284811269636</c:v>
                </c:pt>
                <c:pt idx="1">
                  <c:v>0.77451688640057792</c:v>
                </c:pt>
                <c:pt idx="2">
                  <c:v>0.81459273975076751</c:v>
                </c:pt>
                <c:pt idx="3">
                  <c:v>0.72073324905183311</c:v>
                </c:pt>
                <c:pt idx="4">
                  <c:v>0.63648184937691887</c:v>
                </c:pt>
                <c:pt idx="5">
                  <c:v>0.64135813617482396</c:v>
                </c:pt>
                <c:pt idx="6">
                  <c:v>0.54867256637168138</c:v>
                </c:pt>
                <c:pt idx="7">
                  <c:v>0.67455300704352539</c:v>
                </c:pt>
                <c:pt idx="8">
                  <c:v>0.6644934079826621</c:v>
                </c:pt>
                <c:pt idx="9">
                  <c:v>0.3634639696586599</c:v>
                </c:pt>
                <c:pt idx="10">
                  <c:v>0.53642766841249778</c:v>
                </c:pt>
                <c:pt idx="11">
                  <c:v>0.52920353982300883</c:v>
                </c:pt>
                <c:pt idx="12">
                  <c:v>0.46053819757991693</c:v>
                </c:pt>
                <c:pt idx="13">
                  <c:v>0.4624887122990789</c:v>
                </c:pt>
                <c:pt idx="14">
                  <c:v>0.3693877551020408</c:v>
                </c:pt>
                <c:pt idx="15">
                  <c:v>0.33156944193606647</c:v>
                </c:pt>
                <c:pt idx="16">
                  <c:v>0.25112877009210766</c:v>
                </c:pt>
                <c:pt idx="17">
                  <c:v>0.18336644392270182</c:v>
                </c:pt>
                <c:pt idx="18">
                  <c:v>0.13117211486364458</c:v>
                </c:pt>
                <c:pt idx="19">
                  <c:v>0.10057793028715911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C-6C49-A886-3F9140782F2D}"/>
            </c:ext>
          </c:extLst>
        </c:ser>
        <c:ser>
          <c:idx val="2"/>
          <c:order val="2"/>
          <c:tx>
            <c:strRef>
              <c:f>'DDI Gene Experiment'!$F$100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Experiment'!$A$101:$A$120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Experiment'!$F$101:$F$120</c:f>
              <c:numCache>
                <c:formatCode>0.00%</c:formatCode>
                <c:ptCount val="20"/>
                <c:pt idx="0">
                  <c:v>0.14233045476262149</c:v>
                </c:pt>
                <c:pt idx="1">
                  <c:v>0.17262824847840788</c:v>
                </c:pt>
                <c:pt idx="2">
                  <c:v>0.16286119210319644</c:v>
                </c:pt>
                <c:pt idx="3">
                  <c:v>0.17492904342870919</c:v>
                </c:pt>
                <c:pt idx="4">
                  <c:v>0.18743800510053477</c:v>
                </c:pt>
                <c:pt idx="5">
                  <c:v>0.18292802282994472</c:v>
                </c:pt>
                <c:pt idx="6">
                  <c:v>0.20185644139983919</c:v>
                </c:pt>
                <c:pt idx="7">
                  <c:v>0.18332637985618574</c:v>
                </c:pt>
                <c:pt idx="8">
                  <c:v>0.18134546476151986</c:v>
                </c:pt>
                <c:pt idx="9">
                  <c:v>0.22439274584246235</c:v>
                </c:pt>
                <c:pt idx="10">
                  <c:v>0.19665119604870265</c:v>
                </c:pt>
                <c:pt idx="11">
                  <c:v>0.20147624564672553</c:v>
                </c:pt>
                <c:pt idx="12">
                  <c:v>0.20450881793903231</c:v>
                </c:pt>
                <c:pt idx="13">
                  <c:v>0.19850162588706768</c:v>
                </c:pt>
                <c:pt idx="14">
                  <c:v>0.21688139547213828</c:v>
                </c:pt>
                <c:pt idx="15">
                  <c:v>0.21996968662197541</c:v>
                </c:pt>
                <c:pt idx="16">
                  <c:v>0.21920766793309479</c:v>
                </c:pt>
                <c:pt idx="17">
                  <c:v>0.2102200964863242</c:v>
                </c:pt>
                <c:pt idx="18">
                  <c:v>0.18204832564668136</c:v>
                </c:pt>
                <c:pt idx="19">
                  <c:v>0.15430225953479351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6C49-A886-3F9140782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86111"/>
        <c:axId val="1085386495"/>
      </c:scatterChart>
      <c:valAx>
        <c:axId val="10853861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386495"/>
        <c:crosses val="autoZero"/>
        <c:crossBetween val="midCat"/>
      </c:valAx>
      <c:valAx>
        <c:axId val="10853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538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Clustering Titles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Experiment'!$D$74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Experiment'!$D$75:$D$94</c:f>
              <c:numCache>
                <c:formatCode>0.00%</c:formatCode>
                <c:ptCount val="20"/>
                <c:pt idx="0">
                  <c:v>7.4055493955702198E-2</c:v>
                </c:pt>
                <c:pt idx="1">
                  <c:v>7.5607572178940319E-2</c:v>
                </c:pt>
                <c:pt idx="2">
                  <c:v>8.2034911220915316E-2</c:v>
                </c:pt>
                <c:pt idx="3">
                  <c:v>0.10041206777389156</c:v>
                </c:pt>
                <c:pt idx="4">
                  <c:v>9.860821575677009E-2</c:v>
                </c:pt>
                <c:pt idx="5">
                  <c:v>0.13258903365328276</c:v>
                </c:pt>
                <c:pt idx="6">
                  <c:v>0.1074743052136031</c:v>
                </c:pt>
                <c:pt idx="7">
                  <c:v>9.5475050793760119E-2</c:v>
                </c:pt>
                <c:pt idx="8">
                  <c:v>0.17887832840628543</c:v>
                </c:pt>
                <c:pt idx="9">
                  <c:v>0.14425115351041276</c:v>
                </c:pt>
                <c:pt idx="10">
                  <c:v>0.13614712960544234</c:v>
                </c:pt>
                <c:pt idx="11">
                  <c:v>0.19839933209540672</c:v>
                </c:pt>
                <c:pt idx="12">
                  <c:v>0.14293160627838336</c:v>
                </c:pt>
                <c:pt idx="13">
                  <c:v>0.15261325189130454</c:v>
                </c:pt>
                <c:pt idx="14">
                  <c:v>0.1744755996785112</c:v>
                </c:pt>
                <c:pt idx="15">
                  <c:v>0.19885372917077312</c:v>
                </c:pt>
                <c:pt idx="16">
                  <c:v>0.2465992130410343</c:v>
                </c:pt>
                <c:pt idx="17">
                  <c:v>0.27170436157001465</c:v>
                </c:pt>
                <c:pt idx="18">
                  <c:v>0.32804269476018855</c:v>
                </c:pt>
                <c:pt idx="19">
                  <c:v>0.37568134171907758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7-E24F-8277-B1C48E762320}"/>
            </c:ext>
          </c:extLst>
        </c:ser>
        <c:ser>
          <c:idx val="1"/>
          <c:order val="1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Experiment'!$E$75:$E$94</c:f>
              <c:numCache>
                <c:formatCode>0.00%</c:formatCode>
                <c:ptCount val="20"/>
                <c:pt idx="0">
                  <c:v>0.98910962615134546</c:v>
                </c:pt>
                <c:pt idx="1">
                  <c:v>0.96837637709951241</c:v>
                </c:pt>
                <c:pt idx="2">
                  <c:v>0.84885316958641865</c:v>
                </c:pt>
                <c:pt idx="3">
                  <c:v>0.69270363012461622</c:v>
                </c:pt>
                <c:pt idx="4">
                  <c:v>0.70735055083980491</c:v>
                </c:pt>
                <c:pt idx="5">
                  <c:v>0.44955752212389383</c:v>
                </c:pt>
                <c:pt idx="6">
                  <c:v>0.61887303594003973</c:v>
                </c:pt>
                <c:pt idx="7">
                  <c:v>0.70101137800252844</c:v>
                </c:pt>
                <c:pt idx="8">
                  <c:v>0.30489434711937874</c:v>
                </c:pt>
                <c:pt idx="9">
                  <c:v>0.41782553729456384</c:v>
                </c:pt>
                <c:pt idx="10">
                  <c:v>0.44240563482029982</c:v>
                </c:pt>
                <c:pt idx="11">
                  <c:v>0.24892541087231354</c:v>
                </c:pt>
                <c:pt idx="12">
                  <c:v>0.39618927216904459</c:v>
                </c:pt>
                <c:pt idx="13">
                  <c:v>0.33482029980133649</c:v>
                </c:pt>
                <c:pt idx="14">
                  <c:v>0.27836373487448074</c:v>
                </c:pt>
                <c:pt idx="15">
                  <c:v>0.23686111612786709</c:v>
                </c:pt>
                <c:pt idx="16">
                  <c:v>0.15846126061043886</c:v>
                </c:pt>
                <c:pt idx="17">
                  <c:v>0.13039552104027452</c:v>
                </c:pt>
                <c:pt idx="18">
                  <c:v>8.5479501535127331E-2</c:v>
                </c:pt>
                <c:pt idx="19">
                  <c:v>6.4728192161820478E-2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7-E24F-8277-B1C48E762320}"/>
            </c:ext>
          </c:extLst>
        </c:ser>
        <c:ser>
          <c:idx val="2"/>
          <c:order val="2"/>
          <c:tx>
            <c:strRef>
              <c:f>'DDI Gene Experiment'!$F$74</c:f>
              <c:strCache>
                <c:ptCount val="1"/>
                <c:pt idx="0">
                  <c:v>F1-Score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'DDI Gene Experiment'!$A$75:$A$94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4000</c:v>
                </c:pt>
                <c:pt idx="15">
                  <c:v>6000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100000</c:v>
                </c:pt>
              </c:numCache>
            </c:numRef>
          </c:xVal>
          <c:yVal>
            <c:numRef>
              <c:f>'DDI Gene Experiment'!$F$75:$F$94</c:f>
              <c:numCache>
                <c:formatCode>0.00%</c:formatCode>
                <c:ptCount val="20"/>
                <c:pt idx="0">
                  <c:v>0.13779421569737454</c:v>
                </c:pt>
                <c:pt idx="1">
                  <c:v>0.14026381704150837</c:v>
                </c:pt>
                <c:pt idx="2">
                  <c:v>0.1496110989974678</c:v>
                </c:pt>
                <c:pt idx="3">
                  <c:v>0.17539888326405179</c:v>
                </c:pt>
                <c:pt idx="4">
                  <c:v>0.17308720650170806</c:v>
                </c:pt>
                <c:pt idx="5">
                  <c:v>0.20478141402175165</c:v>
                </c:pt>
                <c:pt idx="6">
                  <c:v>0.18314364432710062</c:v>
                </c:pt>
                <c:pt idx="7">
                  <c:v>0.16806085955022126</c:v>
                </c:pt>
                <c:pt idx="8">
                  <c:v>0.22547363219296546</c:v>
                </c:pt>
                <c:pt idx="9">
                  <c:v>0.21446118192352259</c:v>
                </c:pt>
                <c:pt idx="10">
                  <c:v>0.20821698903069791</c:v>
                </c:pt>
                <c:pt idx="11">
                  <c:v>0.22080886888121692</c:v>
                </c:pt>
                <c:pt idx="12">
                  <c:v>0.21007522181097346</c:v>
                </c:pt>
                <c:pt idx="13">
                  <c:v>0.2096614587750994</c:v>
                </c:pt>
                <c:pt idx="14">
                  <c:v>0.21450291909344577</c:v>
                </c:pt>
                <c:pt idx="15">
                  <c:v>0.21619973129579714</c:v>
                </c:pt>
                <c:pt idx="16">
                  <c:v>0.19294117647058823</c:v>
                </c:pt>
                <c:pt idx="17">
                  <c:v>0.17622005540436644</c:v>
                </c:pt>
                <c:pt idx="18">
                  <c:v>0.13561993180320353</c:v>
                </c:pt>
                <c:pt idx="19">
                  <c:v>0.11042982591280233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7-E24F-8277-B1C48E76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45359"/>
        <c:axId val="1090146991"/>
      </c:scatterChart>
      <c:valAx>
        <c:axId val="10901453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46991"/>
        <c:crosses val="autoZero"/>
        <c:crossBetween val="midCat"/>
      </c:valAx>
      <c:valAx>
        <c:axId val="1090146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4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-Recall Curve Titles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Experiment'!$E$75:$E$94</c:f>
              <c:numCache>
                <c:formatCode>0.00%</c:formatCode>
                <c:ptCount val="20"/>
                <c:pt idx="0">
                  <c:v>0.98910962615134546</c:v>
                </c:pt>
                <c:pt idx="1">
                  <c:v>0.96837637709951241</c:v>
                </c:pt>
                <c:pt idx="2">
                  <c:v>0.84885316958641865</c:v>
                </c:pt>
                <c:pt idx="3">
                  <c:v>0.69270363012461622</c:v>
                </c:pt>
                <c:pt idx="4">
                  <c:v>0.70735055083980491</c:v>
                </c:pt>
                <c:pt idx="5">
                  <c:v>0.44955752212389383</c:v>
                </c:pt>
                <c:pt idx="6">
                  <c:v>0.61887303594003973</c:v>
                </c:pt>
                <c:pt idx="7">
                  <c:v>0.70101137800252844</c:v>
                </c:pt>
                <c:pt idx="8">
                  <c:v>0.30489434711937874</c:v>
                </c:pt>
                <c:pt idx="9">
                  <c:v>0.41782553729456384</c:v>
                </c:pt>
                <c:pt idx="10">
                  <c:v>0.44240563482029982</c:v>
                </c:pt>
                <c:pt idx="11">
                  <c:v>0.24892541087231354</c:v>
                </c:pt>
                <c:pt idx="12">
                  <c:v>0.39618927216904459</c:v>
                </c:pt>
                <c:pt idx="13">
                  <c:v>0.33482029980133649</c:v>
                </c:pt>
                <c:pt idx="14">
                  <c:v>0.27836373487448074</c:v>
                </c:pt>
                <c:pt idx="15">
                  <c:v>0.23686111612786709</c:v>
                </c:pt>
                <c:pt idx="16">
                  <c:v>0.15846126061043886</c:v>
                </c:pt>
                <c:pt idx="17">
                  <c:v>0.13039552104027452</c:v>
                </c:pt>
                <c:pt idx="18">
                  <c:v>8.5479501535127331E-2</c:v>
                </c:pt>
                <c:pt idx="19">
                  <c:v>6.4728192161820478E-2</c:v>
                </c:pt>
              </c:numCache>
            </c:numRef>
          </c:xVal>
          <c:yVal>
            <c:numRef>
              <c:f>'DDI Gene Experiment'!$D$75:$D$94</c:f>
              <c:numCache>
                <c:formatCode>0.00%</c:formatCode>
                <c:ptCount val="20"/>
                <c:pt idx="0">
                  <c:v>7.4055493955702198E-2</c:v>
                </c:pt>
                <c:pt idx="1">
                  <c:v>7.5607572178940319E-2</c:v>
                </c:pt>
                <c:pt idx="2">
                  <c:v>8.2034911220915316E-2</c:v>
                </c:pt>
                <c:pt idx="3">
                  <c:v>0.10041206777389156</c:v>
                </c:pt>
                <c:pt idx="4">
                  <c:v>9.860821575677009E-2</c:v>
                </c:pt>
                <c:pt idx="5">
                  <c:v>0.13258903365328276</c:v>
                </c:pt>
                <c:pt idx="6">
                  <c:v>0.1074743052136031</c:v>
                </c:pt>
                <c:pt idx="7">
                  <c:v>9.5475050793760119E-2</c:v>
                </c:pt>
                <c:pt idx="8">
                  <c:v>0.17887832840628543</c:v>
                </c:pt>
                <c:pt idx="9">
                  <c:v>0.14425115351041276</c:v>
                </c:pt>
                <c:pt idx="10">
                  <c:v>0.13614712960544234</c:v>
                </c:pt>
                <c:pt idx="11">
                  <c:v>0.19839933209540672</c:v>
                </c:pt>
                <c:pt idx="12">
                  <c:v>0.14293160627838336</c:v>
                </c:pt>
                <c:pt idx="13">
                  <c:v>0.15261325189130454</c:v>
                </c:pt>
                <c:pt idx="14">
                  <c:v>0.1744755996785112</c:v>
                </c:pt>
                <c:pt idx="15">
                  <c:v>0.19885372917077312</c:v>
                </c:pt>
                <c:pt idx="16">
                  <c:v>0.2465992130410343</c:v>
                </c:pt>
                <c:pt idx="17">
                  <c:v>0.27170436157001465</c:v>
                </c:pt>
                <c:pt idx="18">
                  <c:v>0.32804269476018855</c:v>
                </c:pt>
                <c:pt idx="19">
                  <c:v>0.37568134171907758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9-7747-B806-45006BA1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42271"/>
        <c:axId val="931116639"/>
      </c:scatterChart>
      <c:valAx>
        <c:axId val="930842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116639"/>
        <c:crosses val="autoZero"/>
        <c:crossBetween val="midCat"/>
        <c:majorUnit val="0.2"/>
      </c:valAx>
      <c:valAx>
        <c:axId val="93111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2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-Recall Curve Abstracts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'DDI Gene Experiment'!$E$74</c:f>
              <c:strCache>
                <c:ptCount val="1"/>
                <c:pt idx="0">
                  <c:v>Recall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'DDI Gene Experiment'!$E$101:$E$120</c:f>
              <c:numCache>
                <c:formatCode>0.00%</c:formatCode>
                <c:ptCount val="20"/>
                <c:pt idx="0">
                  <c:v>0.93079284811269636</c:v>
                </c:pt>
                <c:pt idx="1">
                  <c:v>0.77451688640057792</c:v>
                </c:pt>
                <c:pt idx="2">
                  <c:v>0.81459273975076751</c:v>
                </c:pt>
                <c:pt idx="3">
                  <c:v>0.72073324905183311</c:v>
                </c:pt>
                <c:pt idx="4">
                  <c:v>0.63648184937691887</c:v>
                </c:pt>
                <c:pt idx="5">
                  <c:v>0.64135813617482396</c:v>
                </c:pt>
                <c:pt idx="6">
                  <c:v>0.54867256637168138</c:v>
                </c:pt>
                <c:pt idx="7">
                  <c:v>0.67455300704352539</c:v>
                </c:pt>
                <c:pt idx="8">
                  <c:v>0.6644934079826621</c:v>
                </c:pt>
                <c:pt idx="9">
                  <c:v>0.3634639696586599</c:v>
                </c:pt>
                <c:pt idx="10">
                  <c:v>0.53642766841249778</c:v>
                </c:pt>
                <c:pt idx="11">
                  <c:v>0.52920353982300883</c:v>
                </c:pt>
                <c:pt idx="12">
                  <c:v>0.46053819757991693</c:v>
                </c:pt>
                <c:pt idx="13">
                  <c:v>0.4624887122990789</c:v>
                </c:pt>
                <c:pt idx="14">
                  <c:v>0.3693877551020408</c:v>
                </c:pt>
                <c:pt idx="15">
                  <c:v>0.33156944193606647</c:v>
                </c:pt>
                <c:pt idx="16">
                  <c:v>0.25112877009210766</c:v>
                </c:pt>
                <c:pt idx="17">
                  <c:v>0.18336644392270182</c:v>
                </c:pt>
                <c:pt idx="18">
                  <c:v>0.13117211486364458</c:v>
                </c:pt>
                <c:pt idx="19">
                  <c:v>0.10057793028715911</c:v>
                </c:pt>
              </c:numCache>
            </c:numRef>
          </c:xVal>
          <c:yVal>
            <c:numRef>
              <c:f>'DDI Gene Experiment'!$D$101:$D$120</c:f>
              <c:numCache>
                <c:formatCode>0.00%</c:formatCode>
                <c:ptCount val="20"/>
                <c:pt idx="0">
                  <c:v>7.7056719774173485E-2</c:v>
                </c:pt>
                <c:pt idx="1">
                  <c:v>9.713960831570316E-2</c:v>
                </c:pt>
                <c:pt idx="2">
                  <c:v>9.047490095782558E-2</c:v>
                </c:pt>
                <c:pt idx="3">
                  <c:v>9.9544768580301576E-2</c:v>
                </c:pt>
                <c:pt idx="4">
                  <c:v>0.10990148720331556</c:v>
                </c:pt>
                <c:pt idx="5">
                  <c:v>0.10667724066664264</c:v>
                </c:pt>
                <c:pt idx="6">
                  <c:v>0.12367893956911853</c:v>
                </c:pt>
                <c:pt idx="7">
                  <c:v>0.10607781880147685</c:v>
                </c:pt>
                <c:pt idx="8">
                  <c:v>0.10500045661057966</c:v>
                </c:pt>
                <c:pt idx="9">
                  <c:v>0.16229446061788827</c:v>
                </c:pt>
                <c:pt idx="10">
                  <c:v>0.12039333949446308</c:v>
                </c:pt>
                <c:pt idx="11">
                  <c:v>0.12442304344318332</c:v>
                </c:pt>
                <c:pt idx="12">
                  <c:v>0.13143787885035668</c:v>
                </c:pt>
                <c:pt idx="13">
                  <c:v>0.12637002018327798</c:v>
                </c:pt>
                <c:pt idx="14">
                  <c:v>0.15350495346742721</c:v>
                </c:pt>
                <c:pt idx="15">
                  <c:v>0.16457647934165823</c:v>
                </c:pt>
                <c:pt idx="16">
                  <c:v>0.19448640483383686</c:v>
                </c:pt>
                <c:pt idx="17">
                  <c:v>0.24628856976518532</c:v>
                </c:pt>
                <c:pt idx="18">
                  <c:v>0.29739579068053396</c:v>
                </c:pt>
                <c:pt idx="19">
                  <c:v>0.33123178492832928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0-E446-95F8-72484076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42271"/>
        <c:axId val="931116639"/>
      </c:scatterChart>
      <c:valAx>
        <c:axId val="930842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1116639"/>
        <c:crosses val="autoZero"/>
        <c:crossBetween val="midCat"/>
        <c:majorUnit val="0.2"/>
      </c:valAx>
      <c:valAx>
        <c:axId val="93111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2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270932</xdr:colOff>
      <xdr:row>71</xdr:row>
      <xdr:rowOff>122766</xdr:rowOff>
    </xdr:from>
    <xdr:to>
      <xdr:col>12</xdr:col>
      <xdr:colOff>778933</xdr:colOff>
      <xdr:row>91</xdr:row>
      <xdr:rowOff>135466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52E9BC-9BDB-A049-88B0-EABE08798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9</xdr:row>
      <xdr:rowOff>156631</xdr:rowOff>
    </xdr:from>
    <xdr:to>
      <xdr:col>12</xdr:col>
      <xdr:colOff>50800</xdr:colOff>
      <xdr:row>32</xdr:row>
      <xdr:rowOff>80431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9D4375-063B-6F41-9AD8-C14E3E71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304799</xdr:colOff>
      <xdr:row>96</xdr:row>
      <xdr:rowOff>126999</xdr:rowOff>
    </xdr:from>
    <xdr:to>
      <xdr:col>12</xdr:col>
      <xdr:colOff>812800</xdr:colOff>
      <xdr:row>116</xdr:row>
      <xdr:rowOff>139699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994792D-780C-4146-B2DB-B509D38CA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10</xdr:row>
      <xdr:rowOff>67734</xdr:rowOff>
    </xdr:from>
    <xdr:to>
      <xdr:col>14</xdr:col>
      <xdr:colOff>76200</xdr:colOff>
      <xdr:row>32</xdr:row>
      <xdr:rowOff>169334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35B6EE-4EB0-AA4E-A065-0F39D3EE8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287866</xdr:colOff>
      <xdr:row>98</xdr:row>
      <xdr:rowOff>152400</xdr:rowOff>
    </xdr:from>
    <xdr:to>
      <xdr:col>12</xdr:col>
      <xdr:colOff>609600</xdr:colOff>
      <xdr:row>117</xdr:row>
      <xdr:rowOff>93133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996409-FAEE-8E4F-B9CC-180F6A4B4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410632</xdr:colOff>
      <xdr:row>72</xdr:row>
      <xdr:rowOff>156633</xdr:rowOff>
    </xdr:from>
    <xdr:to>
      <xdr:col>12</xdr:col>
      <xdr:colOff>643466</xdr:colOff>
      <xdr:row>93</xdr:row>
      <xdr:rowOff>50801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819669-6D32-4E4B-A1BB-9D0BFBF0F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721360</xdr:colOff>
      <xdr:row>72</xdr:row>
      <xdr:rowOff>142240</xdr:rowOff>
    </xdr:from>
    <xdr:to>
      <xdr:col>19</xdr:col>
      <xdr:colOff>152400</xdr:colOff>
      <xdr:row>93</xdr:row>
      <xdr:rowOff>81280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656FCD4-D502-7443-A826-D6D0E175C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792480</xdr:colOff>
      <xdr:row>98</xdr:row>
      <xdr:rowOff>20320</xdr:rowOff>
    </xdr:from>
    <xdr:to>
      <xdr:col>19</xdr:col>
      <xdr:colOff>223520</xdr:colOff>
      <xdr:row>118</xdr:row>
      <xdr:rowOff>162560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4FD2995-ECE6-B74E-8FAB-A254CD17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48D139-75F3-EE4E-A418-E26F75C2DB84}" name="Tabelle21" displayName="Tabelle21" ref="A73:F93" totalsRowShown="0">
  <autoFilter ref="A73:F93" xr:uid="{9CFA00E2-F283-8242-9E86-61CFAF65F0C7}"/>
  <tableColumns count="6">
    <tableColumn id="1" xr3:uid="{FE712BD5-D31B-194B-ABD0-9EA90ADE98F0}" name="k"/>
    <tableColumn id="2" xr3:uid="{46ED308C-2AB1-BD4E-8B74-D20E2A30A44D}" name="Obtained"/>
    <tableColumn id="3" xr3:uid="{64999BA8-DA16-5B4F-B050-FC31D566CE93}" name="Correct"/>
    <tableColumn id="4" xr3:uid="{BFDC8FC7-A174-1A42-9C4E-877D6095D12D}" name="Precision" dataDxfId="50" dataCellStyle="Prozent">
      <calculatedColumnFormula>C74/B74</calculatedColumnFormula>
    </tableColumn>
    <tableColumn id="5" xr3:uid="{C049BE3C-27C9-CE45-AA67-FB6ACD4A039D}" name="Recall" dataDxfId="49" dataCellStyle="Prozent">
      <calculatedColumnFormula>C74/$C$3</calculatedColumnFormula>
    </tableColumn>
    <tableColumn id="6" xr3:uid="{3694C998-059A-AB46-A902-72AF699FBEA8}" name="F1-Score" dataDxfId="48" dataCellStyle="Prozent">
      <calculatedColumnFormula>2*(Tabelle21[[#This Row],[Precision]]*Tabelle21[[#This Row],[Recall]])/(Tabelle21[[#This Row],[Precision]]+Tabelle21[[#This Row],[Recall]])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1724ACB-4D3A-1E4B-80E3-96E7BC00ED47}" name="Tabelle29" displayName="Tabelle29" ref="A57:F68" totalsRowShown="0">
  <autoFilter ref="A57:F68" xr:uid="{36A3C8E4-D3D7-3D43-BC07-629EE2962EE0}"/>
  <tableColumns count="6">
    <tableColumn id="1" xr3:uid="{19E47DC4-C27C-9741-A8E5-A6F2275BA146}" name="Threshold" dataDxfId="15"/>
    <tableColumn id="2" xr3:uid="{D4C9920B-C9A0-7947-B159-C6DC3C910FE9}" name="Obtained Facts"/>
    <tableColumn id="3" xr3:uid="{A239DD3F-04A2-5448-AEA6-86E65F698367}" name="Correct Facts"/>
    <tableColumn id="4" xr3:uid="{F89FA3F2-79A6-1F48-9C6B-030A30A852A8}" name="Precision" dataDxfId="14" dataCellStyle="Prozent">
      <calculatedColumnFormula>C58/B58</calculatedColumnFormula>
    </tableColumn>
    <tableColumn id="5" xr3:uid="{F976460A-7DE2-8E4D-8DDB-CCFF2C99303D}" name="Recall" dataDxfId="13" dataCellStyle="Prozent">
      <calculatedColumnFormula>C58/$C$3</calculatedColumnFormula>
    </tableColumn>
    <tableColumn id="6" xr3:uid="{C0C74C79-4D66-6247-9480-8996E1D06DC2}" name="F1-Score" dataDxfId="12" dataCellStyle="Prozent">
      <calculatedColumnFormula>2*(D58*E58)/(D58+E58)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70ADB32-2F12-214A-8CD5-5040E7CEF04B}" name="Tabelle32" displayName="Tabelle32" ref="A100:F120" totalsRowShown="0" headerRowDxfId="40" dataDxfId="39" headerRowCellStyle="Prozent" dataCellStyle="Prozent">
  <autoFilter ref="A100:F120" xr:uid="{B5639473-5F5E-E543-93CE-2A0658A95515}"/>
  <tableColumns count="6">
    <tableColumn id="1" xr3:uid="{AA201AC1-7FDC-8141-A291-DD51FABDD613}" name="k"/>
    <tableColumn id="2" xr3:uid="{A41DDD32-BA90-5543-B9B9-ED4DDB3951B6}" name="Obtained"/>
    <tableColumn id="3" xr3:uid="{A6D5C6C3-C1EE-3348-8335-FEB2ABA76F62}" name="Correct"/>
    <tableColumn id="4" xr3:uid="{5C9F0A80-363C-7443-BB36-06A0494A065F}" name="Precision" dataDxfId="38" dataCellStyle="Prozent">
      <calculatedColumnFormula>C101/B101</calculatedColumnFormula>
    </tableColumn>
    <tableColumn id="5" xr3:uid="{22B3929C-F39D-364C-A3C9-90A7486EECCF}" name="Recall" dataDxfId="37" dataCellStyle="Prozent">
      <calculatedColumnFormula>C101/$C$3</calculatedColumnFormula>
    </tableColumn>
    <tableColumn id="6" xr3:uid="{7073633C-BACF-694C-9C5D-C0F5216458C2}" name="F1-Score" dataDxfId="36" dataCellStyle="Prozent">
      <calculatedColumnFormula>2*(D101*E101)/(D101+E101)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6B54781-79AB-7E49-93C8-717A3A5825DE}" name="Tabelle33" displayName="Tabelle33" ref="A74:F94" totalsRowShown="0" headerRowDxfId="35" dataDxfId="34" tableBorderDxfId="33" headerRowCellStyle="Prozent" dataCellStyle="Prozent">
  <autoFilter ref="A74:F94" xr:uid="{C7B865EA-8AB6-BA4F-999E-8ED0EC327D7E}"/>
  <tableColumns count="6">
    <tableColumn id="1" xr3:uid="{A4B8460B-F0C6-2F43-B8D5-6F407DA2B170}" name="k"/>
    <tableColumn id="2" xr3:uid="{DDA2F1D8-E064-8E4E-B28D-57AC081D8BD5}" name="Obtained"/>
    <tableColumn id="3" xr3:uid="{D6A902C5-1986-8E49-9512-3A2C936C1E5D}" name="Correct"/>
    <tableColumn id="4" xr3:uid="{1239741F-F73B-4E47-ABA3-64B7A81261E2}" name="Precision" dataDxfId="32" dataCellStyle="Prozent">
      <calculatedColumnFormula>C75/B75</calculatedColumnFormula>
    </tableColumn>
    <tableColumn id="5" xr3:uid="{377BCD96-1E36-5041-B921-3C22DED638C1}" name="Recall" dataDxfId="31" dataCellStyle="Prozent">
      <calculatedColumnFormula>C75/$C$3</calculatedColumnFormula>
    </tableColumn>
    <tableColumn id="6" xr3:uid="{D95A8CA4-20F8-6648-BE20-4F206AB757EF}" name="F1-Score" dataDxfId="30" dataCellStyle="Prozent">
      <calculatedColumnFormula>2*(D75*E75)/(D75+E75)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CA0AA60-AF2F-B241-960C-B5C8E5EDDDBC}" name="Tabelle135" displayName="Tabelle135" ref="A3:F4" totalsRowShown="0">
  <autoFilter ref="A3:F4" xr:uid="{D9332A81-EBE4-9C4B-9043-12C14F15589F}"/>
  <tableColumns count="6">
    <tableColumn id="1" xr3:uid="{10135F3E-5C9C-CF42-965C-50DF4BE8B0F2}" name="Experiment"/>
    <tableColumn id="2" xr3:uid="{B640B649-5619-5343-8ACC-4B48EC6B1AC8}" name="Obtained Facts"/>
    <tableColumn id="3" xr3:uid="{80129B00-F9CB-6B4D-BEBF-483D2084D217}" name="Correct Obtained Facts"/>
    <tableColumn id="4" xr3:uid="{6F55C871-A805-B54C-8BBD-27D551161144}" name="Precision" dataDxfId="29" dataCellStyle="Prozent">
      <calculatedColumnFormula>Tabelle135[[#This Row],[Correct Obtained Facts]]/Tabelle135[[#This Row],[Obtained Facts]]</calculatedColumnFormula>
    </tableColumn>
    <tableColumn id="5" xr3:uid="{5C793B1E-BE68-DA44-87B1-2FAE5AD8C762}" name="Recall" dataDxfId="28" dataCellStyle="Prozent"/>
    <tableColumn id="6" xr3:uid="{AA1DCFA3-BBAD-8342-B36E-CC76907C28AB}" name="F1-Score" dataDxfId="27" dataCellStyle="Prozent">
      <calculatedColumnFormula>2*(Tabelle135[[#This Row],[Precision]]*Tabelle135[[#This Row],[Recall]])/(Tabelle135[[#This Row],[Precision]]+Tabelle135[[#This Row],[Recall]])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56DEC28-2773-0045-AB15-9ACE73EB1827}" name="Tabelle1636" displayName="Tabelle1636" ref="A7:F8" totalsRowShown="0">
  <autoFilter ref="A7:F8" xr:uid="{26FD14BF-12D3-B340-B1FD-9C338D38FD6B}"/>
  <tableColumns count="6">
    <tableColumn id="1" xr3:uid="{26BD4F7A-CAF5-AF47-9202-45EB314FF80A}" name="Experiment"/>
    <tableColumn id="2" xr3:uid="{80A432DE-94B6-7041-B6B8-8A9CAAD2BE52}" name="Obtained Facts"/>
    <tableColumn id="3" xr3:uid="{A0D53FDE-0FFA-DE45-B64E-BE9AA5EF9FB2}" name="Correct Obtained Facts"/>
    <tableColumn id="4" xr3:uid="{FE29D3A2-E201-9348-B48A-DA27FFB9E38B}" name="Precision" dataDxfId="26" dataCellStyle="Prozent">
      <calculatedColumnFormula>Tabelle1636[[#This Row],[Correct Obtained Facts]]/Tabelle1636[[#This Row],[Obtained Facts]]</calculatedColumnFormula>
    </tableColumn>
    <tableColumn id="5" xr3:uid="{DC5022D6-F524-964D-BFE7-27EE7449BB4B}" name="Recall" dataDxfId="25" dataCellStyle="Prozent">
      <calculatedColumnFormula>Tabelle1636[[#This Row],[Correct Obtained Facts]]/Tabelle135[Correct Obtained Facts]</calculatedColumnFormula>
    </tableColumn>
    <tableColumn id="6" xr3:uid="{93BC41E7-E8BA-1645-A590-39F2C92135EC}" name="F1-Score" dataDxfId="24" dataCellStyle="Prozent">
      <calculatedColumnFormula>2*(Tabelle1636[[#This Row],[Precision]]*Tabelle1636[[#This Row],[Recall]])/(Tabelle1636[[#This Row],[Precision]]+Tabelle1636[[#This Row],[Recall]])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D0DC9F4-77A9-4C47-BCA1-8910B8EEAD56}" name="Tabelle22" displayName="Tabelle22" ref="A12:F23" totalsRowShown="0">
  <autoFilter ref="A12:F23" xr:uid="{B106A2CE-F47C-3247-B599-25DE36E3FB96}"/>
  <tableColumns count="6">
    <tableColumn id="1" xr3:uid="{D5DBDBCF-2D9B-054A-B43D-CB3B9BDF4EF9}" name="Threshold"/>
    <tableColumn id="2" xr3:uid="{4BFBC376-6331-8544-A45A-45EA9C049A73}" name="Obtained Facts"/>
    <tableColumn id="3" xr3:uid="{2C712CD3-5A9A-8A4F-B512-13BE595F0B16}" name="Correct Facts"/>
    <tableColumn id="4" xr3:uid="{E402CEA1-7848-2544-A5DD-3F4F0C425F3A}" name="Precision" dataDxfId="11" dataCellStyle="Prozent">
      <calculatedColumnFormula>C13/B13</calculatedColumnFormula>
    </tableColumn>
    <tableColumn id="5" xr3:uid="{B2F491E5-C0A6-5B49-9CC3-48E2E94101A9}" name="Recall" dataDxfId="10" dataCellStyle="Prozent">
      <calculatedColumnFormula>C13/$C$3</calculatedColumnFormula>
    </tableColumn>
    <tableColumn id="6" xr3:uid="{C099B639-4646-8A48-BDBD-E72CC829DDBC}" name="F1-Score" dataDxfId="9" dataCellStyle="Prozent">
      <calculatedColumnFormula>2*(D13*E13)/(D13+E13)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FB13F48-DA42-9B43-83F9-79AE7A1357CF}" name="Tabelle23" displayName="Tabelle23" ref="A27:F38" totalsRowShown="0">
  <autoFilter ref="A27:F38" xr:uid="{A96630FE-14DC-4944-A41C-1266100E96DF}"/>
  <tableColumns count="6">
    <tableColumn id="1" xr3:uid="{8B2932F2-1AC2-2548-BD83-15804A183550}" name="Threshold"/>
    <tableColumn id="2" xr3:uid="{AA2DC887-5CA6-AA40-9187-7DF4D70EA2E6}" name="Obtained Facts"/>
    <tableColumn id="3" xr3:uid="{E4494103-8809-DE46-931C-5186D4AD70FF}" name="Correct Facts"/>
    <tableColumn id="4" xr3:uid="{78A9C07A-A535-4148-9848-AAFAAA5785FD}" name="Precision" dataDxfId="8" dataCellStyle="Prozent">
      <calculatedColumnFormula>C28/B28</calculatedColumnFormula>
    </tableColumn>
    <tableColumn id="5" xr3:uid="{7C1EC961-55B2-D94A-9049-290A3BA18BC1}" name="Recall" dataDxfId="7" dataCellStyle="Prozent">
      <calculatedColumnFormula>C28/$C$3</calculatedColumnFormula>
    </tableColumn>
    <tableColumn id="6" xr3:uid="{C04DFA88-7309-0B47-B1A1-13DBDD538F33}" name="F1-Score" dataDxfId="6" dataCellStyle="Prozent">
      <calculatedColumnFormula>2*(D28*E28)/(D28+E28)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B8199FA-55FE-D346-B533-4C3C93CB588A}" name="Tabelle24" displayName="Tabelle24" ref="A42:F53" totalsRowShown="0">
  <autoFilter ref="A42:F53" xr:uid="{D53C6192-F4C8-C544-A170-5398FC457302}"/>
  <tableColumns count="6">
    <tableColumn id="1" xr3:uid="{7858ED32-0015-D54F-A08C-3CEF00246504}" name="Threshold"/>
    <tableColumn id="2" xr3:uid="{9217569F-0050-144F-B8F7-524E586E2078}" name="Obtained Facts"/>
    <tableColumn id="3" xr3:uid="{283AA100-7D80-0A4D-B711-6E91E9165826}" name="Correct Facts"/>
    <tableColumn id="4" xr3:uid="{C5B9C598-145E-2446-8720-4E283E918514}" name="Precision" dataDxfId="5" dataCellStyle="Prozent">
      <calculatedColumnFormula>C43/B43</calculatedColumnFormula>
    </tableColumn>
    <tableColumn id="5" xr3:uid="{8BFB5CAD-00AA-DF4D-BC67-82C21CE85CFF}" name="Recall" dataDxfId="4" dataCellStyle="Prozent">
      <calculatedColumnFormula>C43/$C$3</calculatedColumnFormula>
    </tableColumn>
    <tableColumn id="6" xr3:uid="{E3D4733A-B222-8042-A3EC-C441EEDDFDAB}" name="F1-Score" dataDxfId="3" dataCellStyle="Prozent">
      <calculatedColumnFormula>2*(D43*E43)/(D43+E43)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5519E73-E45F-744E-A605-D92FE871638E}" name="Tabelle25" displayName="Tabelle25" ref="A57:F68" totalsRowShown="0">
  <autoFilter ref="A57:F68" xr:uid="{351E4FEB-BF7A-CC48-9843-327482224D1E}"/>
  <tableColumns count="6">
    <tableColumn id="1" xr3:uid="{71762EBD-5E57-7B4B-AC85-49978C635699}" name="Threshold"/>
    <tableColumn id="2" xr3:uid="{3D9D3A29-F6C3-D948-8CA2-269B7FA52E3C}" name="Obtained Facts"/>
    <tableColumn id="3" xr3:uid="{95DC104D-0C54-674F-A497-5973C01009CC}" name="Correct Facts"/>
    <tableColumn id="4" xr3:uid="{ECD1ECE2-A2C7-6E4A-805B-0AE54DD9EBA0}" name="Precision" dataDxfId="2" dataCellStyle="Prozent">
      <calculatedColumnFormula>C58/B58</calculatedColumnFormula>
    </tableColumn>
    <tableColumn id="5" xr3:uid="{1DD764AD-7D4D-E14E-82C6-63EE3C47C2D0}" name="Recall" dataDxfId="1" dataCellStyle="Prozent">
      <calculatedColumnFormula>C58/$C$3</calculatedColumnFormula>
    </tableColumn>
    <tableColumn id="6" xr3:uid="{9FA720B5-0970-E84C-AB77-81C639448BEF}" name="F1-Score" dataDxfId="0" dataCellStyle="Prozent">
      <calculatedColumnFormula>2*(D58*E58)/(D58+E58)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966F97-2DD5-E944-A2F6-78182C3248E1}" name="Tabelle2131" displayName="Tabelle2131" ref="A98:F118" totalsRowShown="0">
  <autoFilter ref="A98:F118" xr:uid="{5321D93D-FF58-654E-9B0E-CA6FF9B67AF1}"/>
  <tableColumns count="6">
    <tableColumn id="1" xr3:uid="{F0359290-1567-E441-AD4D-4DDF1F372193}" name="k"/>
    <tableColumn id="2" xr3:uid="{AD2F5C7A-6502-8943-85CB-F87BB7FBAEA6}" name="Obtained"/>
    <tableColumn id="3" xr3:uid="{F1A13AA2-BA0F-2346-B5E5-AD781A5B15D8}" name="Correct"/>
    <tableColumn id="4" xr3:uid="{D398DC21-5671-1A49-B0E9-65B73AEDF1F6}" name="Precision" dataDxfId="47" dataCellStyle="Prozent">
      <calculatedColumnFormula>C99/B99</calculatedColumnFormula>
    </tableColumn>
    <tableColumn id="5" xr3:uid="{C5300209-8979-7D4D-87D0-C03BF0F9E8B9}" name="Recall" dataDxfId="46" dataCellStyle="Prozent">
      <calculatedColumnFormula>C99/$C$3</calculatedColumnFormula>
    </tableColumn>
    <tableColumn id="6" xr3:uid="{4D9028FC-9455-C942-AF68-F4F763C7B295}" name="F1-Score" dataDxfId="45" dataCellStyle="Prozent">
      <calculatedColumnFormula>2*(Tabelle2131[[#This Row],[Precision]]*Tabelle2131[[#This Row],[Recall]])/(Tabelle2131[[#This Row],[Precision]]+Tabelle2131[[#This Row],[Recall]])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38D014A-4C18-9040-8CC6-CBC9EABA3C45}" name="Tabelle26" displayName="Tabelle26" ref="A12:F23" totalsRowShown="0">
  <autoFilter ref="A12:F23" xr:uid="{BB5BB6F7-9AA1-9048-B4A6-28E946BD8CC0}"/>
  <tableColumns count="6">
    <tableColumn id="1" xr3:uid="{B28BFF0E-EA0D-4B4F-9D12-3D32C6827FFB}" name="Threshold" dataDxfId="23"/>
    <tableColumn id="2" xr3:uid="{AD4ACCB4-5ABA-CD4B-8182-AE8776A6597A}" name="Obtained Facts"/>
    <tableColumn id="3" xr3:uid="{1EA63B47-1F11-6940-9544-5D1974378219}" name="Correct Facts"/>
    <tableColumn id="4" xr3:uid="{75B6768B-78DA-B445-8930-D1BA7A66C12F}" name="Precision" dataDxfId="22" dataCellStyle="Prozent">
      <calculatedColumnFormula>C13/B13</calculatedColumnFormula>
    </tableColumn>
    <tableColumn id="5" xr3:uid="{F89F3EC9-14BC-7C4F-A4EF-B7C428A1F0AA}" name="Recall" dataDxfId="21" dataCellStyle="Prozent">
      <calculatedColumnFormula>C13/$C$3</calculatedColumnFormula>
    </tableColumn>
    <tableColumn id="6" xr3:uid="{8CE2F557-6D90-0A46-B2C8-28756B752B80}" name="F1-Score" dataDxfId="20" dataCellStyle="Prozent">
      <calculatedColumnFormula>2*(D13*E13)/(D13+E13)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803E6CB-8DF2-6F41-B368-DBDDA34A53CA}" name="Tabelle27" displayName="Tabelle27" ref="A27:F38" totalsRowShown="0">
  <autoFilter ref="A27:F38" xr:uid="{7EAF069C-B601-7E4C-BA1E-A7B8013EAFDB}"/>
  <tableColumns count="6">
    <tableColumn id="1" xr3:uid="{C1AD9C2A-1D68-C343-ACA6-9B239409C04D}" name="Threshold" dataDxfId="44"/>
    <tableColumn id="2" xr3:uid="{077AE196-977D-E942-9104-4DE68184FFDE}" name="Obtained Facts"/>
    <tableColumn id="3" xr3:uid="{47768FE3-6BC8-9943-83C0-69B10ADF40CE}" name="Correct Facts"/>
    <tableColumn id="4" xr3:uid="{5DAEFB3B-0D58-0847-8391-5546DD5FCC2F}" name="Precision" dataDxfId="43" dataCellStyle="Prozent">
      <calculatedColumnFormula>C28/B28</calculatedColumnFormula>
    </tableColumn>
    <tableColumn id="5" xr3:uid="{C8C6AFD2-C2B7-D14E-8575-D7F703C1AF2B}" name="Recall" dataDxfId="42" dataCellStyle="Prozent">
      <calculatedColumnFormula>C28/$C$3</calculatedColumnFormula>
    </tableColumn>
    <tableColumn id="6" xr3:uid="{4D933447-BADF-0A4F-B0AF-1D2A18420058}" name="F1-Score" dataDxfId="41" dataCellStyle="Prozent">
      <calculatedColumnFormula>2*(D28*E28)/(D28+E28)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122FFEC-81B1-A740-8A03-865B1BEA0E8D}" name="Tabelle28" displayName="Tabelle28" ref="A42:F53" totalsRowShown="0">
  <autoFilter ref="A42:F53" xr:uid="{9279F98C-CF1C-064C-9EF5-676A8AAE02F6}"/>
  <tableColumns count="6">
    <tableColumn id="1" xr3:uid="{CA0D6F83-E6FC-6844-826C-A0B328431714}" name="Threshold" dataDxfId="19"/>
    <tableColumn id="2" xr3:uid="{30B50E31-5297-DE40-AE4E-E2952928C29C}" name="Obtained Facts"/>
    <tableColumn id="3" xr3:uid="{825FAFFF-297B-8C44-89EF-29836A8712D9}" name="Correct Facts"/>
    <tableColumn id="4" xr3:uid="{5DF8A452-6ADD-3C46-9D73-BCD2E7A78CAD}" name="Precision" dataDxfId="18" dataCellStyle="Prozent">
      <calculatedColumnFormula>C43/B43</calculatedColumnFormula>
    </tableColumn>
    <tableColumn id="5" xr3:uid="{C758A715-266C-EB4A-9FC5-C26DBADC0F15}" name="Recall" dataDxfId="17" dataCellStyle="Prozent">
      <calculatedColumnFormula>C43/$C$3</calculatedColumnFormula>
    </tableColumn>
    <tableColumn id="6" xr3:uid="{DDA86435-CCDA-4149-B254-F74C2DBC8F1E}" name="F1-Score" dataDxfId="16" dataCellStyle="Prozent">
      <calculatedColumnFormula>2*(D43*E43)/(D43+E43)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4B6-DB20-724B-8F63-0A61B545EB3B}">
  <dimension ref="A1:T118"/>
  <sheetViews>
    <sheetView tabSelected="1" zoomScale="150" zoomScaleNormal="150" workbookViewId="0">
      <selection activeCell="H7" sqref="H7"/>
    </sheetView>
  </sheetViews>
  <sheetFormatPr baseColWidth="10" defaultRowHeight="16"/>
  <cols>
    <col min="1" max="1" width="15.6640625" customWidth="1"/>
    <col min="2" max="2" width="17" customWidth="1"/>
    <col min="3" max="3" width="13.6640625" customWidth="1"/>
  </cols>
  <sheetData>
    <row r="1" spans="1:7">
      <c r="A1" t="s">
        <v>6</v>
      </c>
    </row>
    <row r="2" spans="1:7">
      <c r="A2" s="3" t="s">
        <v>8</v>
      </c>
      <c r="B2" s="4" t="s">
        <v>9</v>
      </c>
      <c r="C2" s="4" t="s">
        <v>10</v>
      </c>
      <c r="D2" s="4" t="s">
        <v>0</v>
      </c>
      <c r="E2" s="4" t="s">
        <v>4</v>
      </c>
      <c r="F2" s="8" t="s">
        <v>5</v>
      </c>
    </row>
    <row r="3" spans="1:7">
      <c r="A3" s="5" t="s">
        <v>1</v>
      </c>
      <c r="B3" s="6">
        <v>7978099</v>
      </c>
      <c r="C3" s="6">
        <v>95037</v>
      </c>
      <c r="D3" s="9">
        <f>C3/B3</f>
        <v>1.1912236235724826E-2</v>
      </c>
      <c r="E3" s="9">
        <v>1</v>
      </c>
      <c r="F3" s="10">
        <f>2*(D3*E3)/(D3+E3)</f>
        <v>2.3544010654595684E-2</v>
      </c>
    </row>
    <row r="5" spans="1:7">
      <c r="A5" t="s">
        <v>7</v>
      </c>
    </row>
    <row r="6" spans="1:7">
      <c r="A6" s="3" t="s">
        <v>8</v>
      </c>
      <c r="B6" s="4" t="s">
        <v>9</v>
      </c>
      <c r="C6" s="4" t="s">
        <v>10</v>
      </c>
      <c r="D6" s="4" t="s">
        <v>0</v>
      </c>
      <c r="E6" s="4" t="s">
        <v>4</v>
      </c>
      <c r="F6" s="8" t="s">
        <v>5</v>
      </c>
    </row>
    <row r="7" spans="1:7">
      <c r="A7" s="5" t="s">
        <v>1</v>
      </c>
      <c r="B7" s="6">
        <v>11478</v>
      </c>
      <c r="C7" s="6">
        <v>5544</v>
      </c>
      <c r="D7" s="9">
        <f>C7/B7</f>
        <v>0.48301097752221639</v>
      </c>
      <c r="E7" s="9">
        <f>C7/C3</f>
        <v>5.8335174721424285E-2</v>
      </c>
      <c r="F7" s="10">
        <f>2*(D7*E7)/(D7+E7)</f>
        <v>0.10409801436417405</v>
      </c>
    </row>
    <row r="10" spans="1:7">
      <c r="A10" t="s">
        <v>17</v>
      </c>
    </row>
    <row r="11" spans="1:7">
      <c r="A11" t="s">
        <v>16</v>
      </c>
    </row>
    <row r="12" spans="1:7">
      <c r="A12" t="s">
        <v>11</v>
      </c>
      <c r="B12" t="s">
        <v>9</v>
      </c>
      <c r="C12" t="s">
        <v>18</v>
      </c>
      <c r="D12" t="s">
        <v>0</v>
      </c>
      <c r="E12" t="s">
        <v>4</v>
      </c>
      <c r="F12" t="s">
        <v>5</v>
      </c>
    </row>
    <row r="13" spans="1:7" ht="14" customHeight="1">
      <c r="A13">
        <v>0</v>
      </c>
      <c r="B13">
        <v>7978099</v>
      </c>
      <c r="C13">
        <v>95037</v>
      </c>
      <c r="D13" s="1">
        <f>C13/B13</f>
        <v>1.1912236235724826E-2</v>
      </c>
      <c r="E13" s="1">
        <f>C13/$C$3</f>
        <v>1</v>
      </c>
      <c r="F13" s="1">
        <f>2*(D13*E13)/(D13+E13)</f>
        <v>2.3544010654595684E-2</v>
      </c>
      <c r="G13" s="18"/>
    </row>
    <row r="14" spans="1:7">
      <c r="A14">
        <v>0.1</v>
      </c>
      <c r="B14">
        <v>1652754</v>
      </c>
      <c r="C14">
        <v>75055</v>
      </c>
      <c r="D14" s="1">
        <f t="shared" ref="D14:D23" si="0">C14/B14</f>
        <v>4.5412081894825242E-2</v>
      </c>
      <c r="E14" s="1">
        <f t="shared" ref="E14:E23" si="1">C14/$C$3</f>
        <v>0.78974504666603529</v>
      </c>
      <c r="F14" s="1">
        <f t="shared" ref="F14:F23" si="2">2*(D14*E14)/(D14+E14)</f>
        <v>8.588555496624023E-2</v>
      </c>
      <c r="G14" s="18"/>
    </row>
    <row r="15" spans="1:7">
      <c r="A15">
        <v>0.2</v>
      </c>
      <c r="B15">
        <v>1016528</v>
      </c>
      <c r="C15">
        <v>65846</v>
      </c>
      <c r="D15" s="1">
        <f t="shared" si="0"/>
        <v>6.4775392315804384E-2</v>
      </c>
      <c r="E15" s="1">
        <f t="shared" si="1"/>
        <v>0.69284594421120194</v>
      </c>
      <c r="F15" s="1">
        <f t="shared" si="2"/>
        <v>0.11847440320629023</v>
      </c>
      <c r="G15" s="18"/>
    </row>
    <row r="16" spans="1:7">
      <c r="A16">
        <v>0.3</v>
      </c>
      <c r="B16">
        <v>612316</v>
      </c>
      <c r="C16">
        <v>53908</v>
      </c>
      <c r="D16" s="1">
        <f t="shared" si="0"/>
        <v>8.8039509011686778E-2</v>
      </c>
      <c r="E16" s="1">
        <f t="shared" si="1"/>
        <v>0.56723170975514803</v>
      </c>
      <c r="F16" s="1">
        <f t="shared" si="2"/>
        <v>0.15242177526638043</v>
      </c>
      <c r="G16" s="18"/>
    </row>
    <row r="17" spans="1:7">
      <c r="A17">
        <v>0.4</v>
      </c>
      <c r="B17">
        <v>415578</v>
      </c>
      <c r="C17">
        <v>44424</v>
      </c>
      <c r="D17" s="1">
        <f t="shared" si="0"/>
        <v>0.10689690022089716</v>
      </c>
      <c r="E17" s="1">
        <f t="shared" si="1"/>
        <v>0.46743899744310113</v>
      </c>
      <c r="F17" s="1">
        <f t="shared" si="2"/>
        <v>0.17400193883845952</v>
      </c>
      <c r="G17" s="18"/>
    </row>
    <row r="18" spans="1:7">
      <c r="A18">
        <v>0.5</v>
      </c>
      <c r="B18">
        <v>390933</v>
      </c>
      <c r="C18">
        <v>41937</v>
      </c>
      <c r="D18" s="1">
        <f t="shared" si="0"/>
        <v>0.10727413648886126</v>
      </c>
      <c r="E18" s="1">
        <f t="shared" si="1"/>
        <v>0.4412702421162284</v>
      </c>
      <c r="F18" s="1">
        <f t="shared" si="2"/>
        <v>0.17259090067288105</v>
      </c>
      <c r="G18" s="18"/>
    </row>
    <row r="19" spans="1:7">
      <c r="A19">
        <v>0.6</v>
      </c>
      <c r="B19">
        <v>206587</v>
      </c>
      <c r="C19">
        <v>29335</v>
      </c>
      <c r="D19" s="1">
        <f t="shared" si="0"/>
        <v>0.141998286436223</v>
      </c>
      <c r="E19" s="1">
        <f t="shared" si="1"/>
        <v>0.30866925513221166</v>
      </c>
      <c r="F19" s="16">
        <f t="shared" si="2"/>
        <v>0.19451369917513195</v>
      </c>
      <c r="G19" s="18"/>
    </row>
    <row r="20" spans="1:7">
      <c r="A20">
        <v>0.7</v>
      </c>
      <c r="B20">
        <v>189893</v>
      </c>
      <c r="C20">
        <v>26786</v>
      </c>
      <c r="D20" s="1">
        <f t="shared" si="0"/>
        <v>0.14105838551184088</v>
      </c>
      <c r="E20" s="1">
        <f t="shared" si="1"/>
        <v>0.28184812231025813</v>
      </c>
      <c r="F20" s="1">
        <f t="shared" si="2"/>
        <v>0.18801810971115712</v>
      </c>
      <c r="G20" s="18"/>
    </row>
    <row r="21" spans="1:7">
      <c r="A21">
        <v>0.8</v>
      </c>
      <c r="B21">
        <v>187619</v>
      </c>
      <c r="C21">
        <v>26340</v>
      </c>
      <c r="D21" s="1">
        <f t="shared" si="0"/>
        <v>0.14039089857637019</v>
      </c>
      <c r="E21" s="1">
        <f t="shared" si="1"/>
        <v>0.27715521323274095</v>
      </c>
      <c r="F21" s="1">
        <f t="shared" si="2"/>
        <v>0.18637495754556774</v>
      </c>
      <c r="G21" s="18"/>
    </row>
    <row r="22" spans="1:7">
      <c r="A22">
        <v>0.9</v>
      </c>
      <c r="B22">
        <v>186721</v>
      </c>
      <c r="C22">
        <v>26151</v>
      </c>
      <c r="D22" s="1">
        <f t="shared" si="0"/>
        <v>0.14005387717503656</v>
      </c>
      <c r="E22" s="1">
        <f t="shared" si="1"/>
        <v>0.27516651409451054</v>
      </c>
      <c r="F22" s="1">
        <f t="shared" si="2"/>
        <v>0.18562738236358861</v>
      </c>
      <c r="G22" s="18"/>
    </row>
    <row r="23" spans="1:7">
      <c r="A23">
        <v>1</v>
      </c>
      <c r="B23">
        <v>186713</v>
      </c>
      <c r="C23">
        <v>26150</v>
      </c>
      <c r="D23" s="1">
        <f t="shared" si="0"/>
        <v>0.14005452218110148</v>
      </c>
      <c r="E23" s="1">
        <f t="shared" si="1"/>
        <v>0.27515599187684797</v>
      </c>
      <c r="F23" s="1">
        <f t="shared" si="2"/>
        <v>0.18562555456965396</v>
      </c>
      <c r="G23" s="18"/>
    </row>
    <row r="24" spans="1:7">
      <c r="D24" s="1"/>
      <c r="E24" s="1"/>
      <c r="F24" s="1"/>
    </row>
    <row r="25" spans="1:7">
      <c r="D25" s="1"/>
      <c r="E25" s="1"/>
      <c r="F25" s="1"/>
    </row>
    <row r="26" spans="1:7">
      <c r="A26" t="s">
        <v>19</v>
      </c>
      <c r="D26" s="1"/>
      <c r="E26" s="1"/>
      <c r="F26" s="1"/>
    </row>
    <row r="27" spans="1:7">
      <c r="A27" t="s">
        <v>11</v>
      </c>
      <c r="B27" t="s">
        <v>9</v>
      </c>
      <c r="C27" t="s">
        <v>18</v>
      </c>
      <c r="D27" s="1" t="s">
        <v>0</v>
      </c>
      <c r="E27" s="1" t="s">
        <v>4</v>
      </c>
      <c r="F27" s="1" t="s">
        <v>5</v>
      </c>
    </row>
    <row r="28" spans="1:7">
      <c r="A28">
        <v>0</v>
      </c>
      <c r="B28">
        <v>7978099</v>
      </c>
      <c r="C28">
        <v>95037</v>
      </c>
      <c r="D28" s="1">
        <f>C28/B28</f>
        <v>1.1912236235724826E-2</v>
      </c>
      <c r="E28" s="1">
        <f>C28/$C$3</f>
        <v>1</v>
      </c>
      <c r="F28" s="1">
        <f>2*(D28*E28)/(D28+E28)</f>
        <v>2.3544010654595684E-2</v>
      </c>
      <c r="G28" s="18"/>
    </row>
    <row r="29" spans="1:7">
      <c r="A29">
        <v>0.1</v>
      </c>
      <c r="B29">
        <v>6794609</v>
      </c>
      <c r="C29">
        <v>93733</v>
      </c>
      <c r="D29" s="1">
        <f t="shared" ref="D29:D38" si="3">C29/B29</f>
        <v>1.3795201460451956E-2</v>
      </c>
      <c r="E29" s="1">
        <f t="shared" ref="E29:E38" si="4">C29/$C$3</f>
        <v>0.98627902816797663</v>
      </c>
      <c r="F29" s="1">
        <f t="shared" ref="F29:F38" si="5">2*(D29*E29)/(D29+E29)</f>
        <v>2.7209816005060346E-2</v>
      </c>
      <c r="G29" s="18"/>
    </row>
    <row r="30" spans="1:7">
      <c r="A30">
        <v>0.2</v>
      </c>
      <c r="B30">
        <v>1621720</v>
      </c>
      <c r="C30">
        <v>74990</v>
      </c>
      <c r="D30" s="1">
        <f t="shared" si="3"/>
        <v>4.6241028044298645E-2</v>
      </c>
      <c r="E30" s="1">
        <f t="shared" si="4"/>
        <v>0.78906110251796668</v>
      </c>
      <c r="F30" s="1">
        <f t="shared" si="5"/>
        <v>8.7362393163388882E-2</v>
      </c>
      <c r="G30" s="18"/>
    </row>
    <row r="31" spans="1:7">
      <c r="A31">
        <v>0.3</v>
      </c>
      <c r="B31">
        <v>221296</v>
      </c>
      <c r="C31">
        <v>36519</v>
      </c>
      <c r="D31" s="1">
        <f t="shared" si="3"/>
        <v>0.16502331718603139</v>
      </c>
      <c r="E31" s="1">
        <f t="shared" si="4"/>
        <v>0.38426086682029104</v>
      </c>
      <c r="F31" s="16">
        <f t="shared" si="5"/>
        <v>0.23088960051591204</v>
      </c>
      <c r="G31" s="18"/>
    </row>
    <row r="32" spans="1:7">
      <c r="A32">
        <v>0.4</v>
      </c>
      <c r="B32">
        <v>50030</v>
      </c>
      <c r="C32">
        <v>15289</v>
      </c>
      <c r="D32" s="1">
        <f t="shared" si="3"/>
        <v>0.30559664201479114</v>
      </c>
      <c r="E32" s="1">
        <f t="shared" si="4"/>
        <v>0.16087418584340835</v>
      </c>
      <c r="F32" s="1">
        <f t="shared" si="5"/>
        <v>0.21078536124687214</v>
      </c>
      <c r="G32" s="18"/>
    </row>
    <row r="33" spans="1:7">
      <c r="A33">
        <v>0.5</v>
      </c>
      <c r="B33">
        <v>22318</v>
      </c>
      <c r="C33">
        <v>8853</v>
      </c>
      <c r="D33" s="1">
        <f t="shared" si="3"/>
        <v>0.39667532933058519</v>
      </c>
      <c r="E33" s="1">
        <f t="shared" si="4"/>
        <v>9.3153192966949711E-2</v>
      </c>
      <c r="F33" s="1">
        <f t="shared" si="5"/>
        <v>0.15087554854927354</v>
      </c>
      <c r="G33" s="18"/>
    </row>
    <row r="34" spans="1:7">
      <c r="A34">
        <v>0.6</v>
      </c>
      <c r="B34">
        <v>13920</v>
      </c>
      <c r="C34">
        <v>6402</v>
      </c>
      <c r="D34" s="1">
        <f t="shared" si="3"/>
        <v>0.45991379310344827</v>
      </c>
      <c r="E34" s="1">
        <f t="shared" si="4"/>
        <v>6.7363237475930426E-2</v>
      </c>
      <c r="F34" s="1">
        <f t="shared" si="5"/>
        <v>0.11751424874032876</v>
      </c>
      <c r="G34" s="18"/>
    </row>
    <row r="35" spans="1:7">
      <c r="A35">
        <v>0.7</v>
      </c>
      <c r="B35">
        <v>12317</v>
      </c>
      <c r="C35">
        <v>5879</v>
      </c>
      <c r="D35" s="1">
        <f t="shared" si="3"/>
        <v>0.47730778598684742</v>
      </c>
      <c r="E35" s="1">
        <f t="shared" si="4"/>
        <v>6.1860117638393469E-2</v>
      </c>
      <c r="F35" s="1">
        <f t="shared" si="5"/>
        <v>0.10952549509100731</v>
      </c>
      <c r="G35" s="18"/>
    </row>
    <row r="36" spans="1:7">
      <c r="A36">
        <v>0.8</v>
      </c>
      <c r="B36">
        <v>11952</v>
      </c>
      <c r="C36">
        <v>5732</v>
      </c>
      <c r="D36" s="1">
        <f t="shared" si="3"/>
        <v>0.47958500669344045</v>
      </c>
      <c r="E36" s="1">
        <f t="shared" si="4"/>
        <v>6.0313351641992065E-2</v>
      </c>
      <c r="F36" s="1">
        <f t="shared" si="5"/>
        <v>0.10715120246006599</v>
      </c>
      <c r="G36" s="18"/>
    </row>
    <row r="37" spans="1:7">
      <c r="A37">
        <v>0.9</v>
      </c>
      <c r="B37">
        <v>11866</v>
      </c>
      <c r="C37">
        <v>5701</v>
      </c>
      <c r="D37" s="1">
        <f t="shared" si="3"/>
        <v>0.48044833979437046</v>
      </c>
      <c r="E37" s="1">
        <f t="shared" si="4"/>
        <v>5.9987162894451634E-2</v>
      </c>
      <c r="F37" s="1">
        <f t="shared" si="5"/>
        <v>0.1066574371158901</v>
      </c>
      <c r="G37" s="18"/>
    </row>
    <row r="38" spans="1:7">
      <c r="A38">
        <v>1</v>
      </c>
      <c r="B38">
        <v>11864</v>
      </c>
      <c r="C38">
        <v>5699</v>
      </c>
      <c r="D38" s="1">
        <f t="shared" si="3"/>
        <v>0.48036075522589344</v>
      </c>
      <c r="E38" s="1">
        <f t="shared" si="4"/>
        <v>5.9966118459126444E-2</v>
      </c>
      <c r="F38" s="1">
        <f t="shared" si="5"/>
        <v>0.10662201476132123</v>
      </c>
      <c r="G38" s="18"/>
    </row>
    <row r="39" spans="1:7">
      <c r="D39" s="1"/>
      <c r="E39" s="1"/>
      <c r="F39" s="1"/>
    </row>
    <row r="40" spans="1:7">
      <c r="D40" s="1"/>
      <c r="E40" s="1"/>
      <c r="F40" s="1"/>
    </row>
    <row r="41" spans="1:7">
      <c r="A41" t="s">
        <v>20</v>
      </c>
      <c r="D41" s="1"/>
      <c r="E41" s="1"/>
      <c r="F41" s="1"/>
    </row>
    <row r="42" spans="1:7">
      <c r="A42" t="s">
        <v>11</v>
      </c>
      <c r="B42" t="s">
        <v>9</v>
      </c>
      <c r="C42" t="s">
        <v>18</v>
      </c>
      <c r="D42" s="1" t="s">
        <v>0</v>
      </c>
      <c r="E42" s="1" t="s">
        <v>4</v>
      </c>
      <c r="F42" s="1" t="s">
        <v>5</v>
      </c>
    </row>
    <row r="43" spans="1:7">
      <c r="A43">
        <v>0</v>
      </c>
      <c r="B43">
        <v>7978099</v>
      </c>
      <c r="C43">
        <v>95037</v>
      </c>
      <c r="D43" s="1">
        <f>C43/B43</f>
        <v>1.1912236235724826E-2</v>
      </c>
      <c r="E43" s="1">
        <f>C43/$C$3</f>
        <v>1</v>
      </c>
      <c r="F43" s="1">
        <f>2*(D43*E43)/(D43+E43)</f>
        <v>2.3544010654595684E-2</v>
      </c>
      <c r="G43" s="18"/>
    </row>
    <row r="44" spans="1:7">
      <c r="A44">
        <v>0.1</v>
      </c>
      <c r="B44">
        <v>75827</v>
      </c>
      <c r="C44">
        <v>21826</v>
      </c>
      <c r="D44" s="1">
        <f t="shared" ref="D44:D53" si="6">C44/B44</f>
        <v>0.28783942395189049</v>
      </c>
      <c r="E44" s="1">
        <f t="shared" ref="E44:E53" si="7">C44/$C$3</f>
        <v>0.22965792270378904</v>
      </c>
      <c r="F44" s="16">
        <f t="shared" ref="F44:F53" si="8">2*(D44*E44)/(D44+E44)</f>
        <v>0.25547804101507626</v>
      </c>
      <c r="G44" s="18"/>
    </row>
    <row r="45" spans="1:7">
      <c r="A45">
        <v>0.2</v>
      </c>
      <c r="B45">
        <v>40151</v>
      </c>
      <c r="C45">
        <v>14545</v>
      </c>
      <c r="D45" s="1">
        <f t="shared" si="6"/>
        <v>0.3622574780204727</v>
      </c>
      <c r="E45" s="1">
        <f t="shared" si="7"/>
        <v>0.15304565590243799</v>
      </c>
      <c r="F45" s="1">
        <f t="shared" si="8"/>
        <v>0.21518182087167498</v>
      </c>
      <c r="G45" s="18"/>
    </row>
    <row r="46" spans="1:7">
      <c r="A46">
        <v>0.3</v>
      </c>
      <c r="B46">
        <v>26085</v>
      </c>
      <c r="C46">
        <v>10717</v>
      </c>
      <c r="D46" s="1">
        <f t="shared" si="6"/>
        <v>0.41084914701935976</v>
      </c>
      <c r="E46" s="1">
        <f t="shared" si="7"/>
        <v>0.11276660669002599</v>
      </c>
      <c r="F46" s="1">
        <f t="shared" si="8"/>
        <v>0.17696207130001157</v>
      </c>
      <c r="G46" s="18"/>
    </row>
    <row r="47" spans="1:7">
      <c r="A47">
        <v>0.4</v>
      </c>
      <c r="B47">
        <v>20243</v>
      </c>
      <c r="C47">
        <v>8829</v>
      </c>
      <c r="D47" s="1">
        <f t="shared" si="6"/>
        <v>0.43615076816677367</v>
      </c>
      <c r="E47" s="1">
        <f t="shared" si="7"/>
        <v>9.290065974304744E-2</v>
      </c>
      <c r="F47" s="1">
        <f t="shared" si="8"/>
        <v>0.15317487855655793</v>
      </c>
      <c r="G47" s="18"/>
    </row>
    <row r="48" spans="1:7">
      <c r="A48">
        <v>0.5</v>
      </c>
      <c r="B48">
        <v>18111</v>
      </c>
      <c r="C48">
        <v>8030</v>
      </c>
      <c r="D48" s="1">
        <f t="shared" si="6"/>
        <v>0.44337695323284193</v>
      </c>
      <c r="E48" s="1">
        <f t="shared" si="7"/>
        <v>8.4493407830634387E-2</v>
      </c>
      <c r="F48" s="1">
        <f t="shared" si="8"/>
        <v>0.14193799271750274</v>
      </c>
      <c r="G48" s="18"/>
    </row>
    <row r="49" spans="1:7">
      <c r="A49">
        <v>0.6</v>
      </c>
      <c r="B49">
        <v>14718</v>
      </c>
      <c r="C49">
        <v>6797</v>
      </c>
      <c r="D49" s="1">
        <f t="shared" si="6"/>
        <v>0.46181546405761653</v>
      </c>
      <c r="E49" s="1">
        <f t="shared" si="7"/>
        <v>7.1519513452655281E-2</v>
      </c>
      <c r="F49" s="1">
        <f t="shared" si="8"/>
        <v>0.12385768302127464</v>
      </c>
      <c r="G49" s="18"/>
    </row>
    <row r="50" spans="1:7">
      <c r="A50">
        <v>0.7</v>
      </c>
      <c r="B50">
        <v>13591</v>
      </c>
      <c r="C50">
        <v>6385</v>
      </c>
      <c r="D50" s="1">
        <f t="shared" si="6"/>
        <v>0.46979618865425649</v>
      </c>
      <c r="E50" s="1">
        <f t="shared" si="7"/>
        <v>6.7184359775666322E-2</v>
      </c>
      <c r="F50" s="1">
        <f t="shared" si="8"/>
        <v>0.11755716758110248</v>
      </c>
      <c r="G50" s="18"/>
    </row>
    <row r="51" spans="1:7">
      <c r="A51">
        <v>0.8</v>
      </c>
      <c r="B51">
        <v>13158</v>
      </c>
      <c r="C51">
        <v>6209</v>
      </c>
      <c r="D51" s="1">
        <f t="shared" si="6"/>
        <v>0.47188022495820031</v>
      </c>
      <c r="E51" s="1">
        <f t="shared" si="7"/>
        <v>6.5332449467049677E-2</v>
      </c>
      <c r="F51" s="1">
        <f t="shared" si="8"/>
        <v>0.11477425019640465</v>
      </c>
      <c r="G51" s="18"/>
    </row>
    <row r="52" spans="1:7">
      <c r="A52">
        <v>0.9</v>
      </c>
      <c r="B52">
        <v>12911</v>
      </c>
      <c r="C52">
        <v>6104</v>
      </c>
      <c r="D52" s="1">
        <f t="shared" si="6"/>
        <v>0.4727751529703354</v>
      </c>
      <c r="E52" s="1">
        <f t="shared" si="7"/>
        <v>6.4227616612477251E-2</v>
      </c>
      <c r="F52" s="1">
        <f t="shared" si="8"/>
        <v>0.1130914884944603</v>
      </c>
      <c r="G52" s="18"/>
    </row>
    <row r="53" spans="1:7">
      <c r="A53">
        <v>1</v>
      </c>
      <c r="B53">
        <v>12900</v>
      </c>
      <c r="C53">
        <v>6101</v>
      </c>
      <c r="D53" s="1">
        <f t="shared" si="6"/>
        <v>0.47294573643410853</v>
      </c>
      <c r="E53" s="1">
        <f t="shared" si="7"/>
        <v>6.4196049959489465E-2</v>
      </c>
      <c r="F53" s="1">
        <f t="shared" si="8"/>
        <v>0.11304742581320586</v>
      </c>
      <c r="G53" s="18"/>
    </row>
    <row r="54" spans="1:7">
      <c r="D54" s="1"/>
      <c r="E54" s="1"/>
      <c r="F54" s="1"/>
    </row>
    <row r="55" spans="1:7">
      <c r="D55" s="1"/>
      <c r="E55" s="1"/>
      <c r="F55" s="1"/>
    </row>
    <row r="56" spans="1:7">
      <c r="A56" t="s">
        <v>21</v>
      </c>
      <c r="D56" s="1"/>
      <c r="E56" s="1"/>
      <c r="F56" s="1"/>
    </row>
    <row r="57" spans="1:7">
      <c r="A57" t="s">
        <v>11</v>
      </c>
      <c r="B57" t="s">
        <v>9</v>
      </c>
      <c r="C57" t="s">
        <v>18</v>
      </c>
      <c r="D57" s="1" t="s">
        <v>0</v>
      </c>
      <c r="E57" s="1" t="s">
        <v>4</v>
      </c>
      <c r="F57" s="1" t="s">
        <v>5</v>
      </c>
    </row>
    <row r="58" spans="1:7">
      <c r="A58">
        <v>0</v>
      </c>
      <c r="B58">
        <v>7978099</v>
      </c>
      <c r="C58">
        <v>95037</v>
      </c>
      <c r="D58" s="1">
        <f>C58/B58</f>
        <v>1.1912236235724826E-2</v>
      </c>
      <c r="E58" s="1">
        <f>C58/$C$3</f>
        <v>1</v>
      </c>
      <c r="F58" s="1">
        <f>2*(D58*E58)/(D58+E58)</f>
        <v>2.3544010654595684E-2</v>
      </c>
    </row>
    <row r="59" spans="1:7">
      <c r="A59">
        <v>0.1</v>
      </c>
      <c r="B59">
        <v>6287737</v>
      </c>
      <c r="C59">
        <v>93687</v>
      </c>
      <c r="D59" s="1">
        <f t="shared" ref="D59:D68" si="9">C59/B59</f>
        <v>1.4899955262123718E-2</v>
      </c>
      <c r="E59" s="1">
        <f t="shared" ref="E59:E68" si="10">C59/$C$3</f>
        <v>0.98579500615549731</v>
      </c>
      <c r="F59" s="1">
        <f t="shared" ref="F59:F68" si="11">2*(D59*E59)/(D59+E59)</f>
        <v>2.9356201551237755E-2</v>
      </c>
    </row>
    <row r="60" spans="1:7">
      <c r="A60">
        <v>0.2</v>
      </c>
      <c r="B60">
        <v>3162930</v>
      </c>
      <c r="C60">
        <v>84649</v>
      </c>
      <c r="D60" s="1">
        <f t="shared" si="9"/>
        <v>2.6762843313004082E-2</v>
      </c>
      <c r="E60" s="1">
        <f t="shared" si="10"/>
        <v>0.8906952029209676</v>
      </c>
      <c r="F60" s="1">
        <f t="shared" si="11"/>
        <v>5.1964307802994943E-2</v>
      </c>
    </row>
    <row r="61" spans="1:7">
      <c r="A61">
        <v>0.3</v>
      </c>
      <c r="B61">
        <v>992139</v>
      </c>
      <c r="C61">
        <v>61449</v>
      </c>
      <c r="D61" s="1">
        <f t="shared" si="9"/>
        <v>6.1935877936458501E-2</v>
      </c>
      <c r="E61" s="1">
        <f t="shared" si="10"/>
        <v>0.64657975314877358</v>
      </c>
      <c r="F61" s="1">
        <f t="shared" si="11"/>
        <v>0.11304333428994016</v>
      </c>
    </row>
    <row r="62" spans="1:7">
      <c r="A62">
        <v>0.4</v>
      </c>
      <c r="B62">
        <v>231706</v>
      </c>
      <c r="C62">
        <v>33800</v>
      </c>
      <c r="D62" s="1">
        <f t="shared" si="9"/>
        <v>0.14587451339197086</v>
      </c>
      <c r="E62" s="1">
        <f t="shared" si="10"/>
        <v>0.35565095699569643</v>
      </c>
      <c r="F62" s="17">
        <f t="shared" si="11"/>
        <v>0.206890430705478</v>
      </c>
    </row>
    <row r="63" spans="1:7">
      <c r="A63">
        <v>0.5</v>
      </c>
      <c r="B63">
        <v>58657</v>
      </c>
      <c r="C63">
        <v>15982</v>
      </c>
      <c r="D63" s="1">
        <f t="shared" si="9"/>
        <v>0.27246534940416317</v>
      </c>
      <c r="E63" s="1">
        <f t="shared" si="10"/>
        <v>0.1681660826835864</v>
      </c>
      <c r="F63" s="1">
        <f t="shared" si="11"/>
        <v>0.20797168399547153</v>
      </c>
    </row>
    <row r="64" spans="1:7">
      <c r="A64">
        <v>0.6</v>
      </c>
      <c r="B64">
        <v>18191</v>
      </c>
      <c r="C64">
        <v>7763</v>
      </c>
      <c r="D64" s="1">
        <f t="shared" si="9"/>
        <v>0.42674949150678909</v>
      </c>
      <c r="E64" s="1">
        <f t="shared" si="10"/>
        <v>8.1683975714721635E-2</v>
      </c>
      <c r="F64" s="1">
        <f t="shared" si="11"/>
        <v>0.13712156003815312</v>
      </c>
    </row>
    <row r="65" spans="1:20">
      <c r="A65">
        <v>0.7</v>
      </c>
      <c r="B65">
        <v>12634</v>
      </c>
      <c r="C65">
        <v>5980</v>
      </c>
      <c r="D65" s="1">
        <f t="shared" si="9"/>
        <v>0.47332594586037674</v>
      </c>
      <c r="E65" s="1">
        <f t="shared" si="10"/>
        <v>6.2922861622315515E-2</v>
      </c>
      <c r="F65" s="1">
        <f t="shared" si="11"/>
        <v>0.11107912065458667</v>
      </c>
    </row>
    <row r="66" spans="1:20">
      <c r="A66">
        <v>0.8</v>
      </c>
      <c r="B66">
        <v>11845</v>
      </c>
      <c r="C66">
        <v>5686</v>
      </c>
      <c r="D66" s="1">
        <f t="shared" si="9"/>
        <v>0.48003376952300547</v>
      </c>
      <c r="E66" s="1">
        <f t="shared" si="10"/>
        <v>5.9829329629512713E-2</v>
      </c>
      <c r="F66" s="1">
        <f t="shared" si="11"/>
        <v>0.10639770962369716</v>
      </c>
    </row>
    <row r="67" spans="1:20">
      <c r="A67">
        <v>0.9</v>
      </c>
      <c r="B67">
        <v>11633</v>
      </c>
      <c r="C67">
        <v>5608</v>
      </c>
      <c r="D67" s="1">
        <f t="shared" si="9"/>
        <v>0.48207685033955128</v>
      </c>
      <c r="E67" s="1">
        <f t="shared" si="10"/>
        <v>5.9008596651830343E-2</v>
      </c>
      <c r="F67" s="1">
        <f t="shared" si="11"/>
        <v>0.10514671416518234</v>
      </c>
    </row>
    <row r="68" spans="1:20">
      <c r="A68">
        <v>1</v>
      </c>
      <c r="B68">
        <v>11623</v>
      </c>
      <c r="C68">
        <v>5604</v>
      </c>
      <c r="D68" s="1">
        <f t="shared" si="9"/>
        <v>0.48214746623074939</v>
      </c>
      <c r="E68" s="1">
        <f t="shared" si="10"/>
        <v>5.8966507781179962E-2</v>
      </c>
      <c r="F68" s="1">
        <f t="shared" si="11"/>
        <v>0.10508156759797486</v>
      </c>
    </row>
    <row r="72" spans="1:20">
      <c r="A72" t="s">
        <v>13</v>
      </c>
      <c r="B72" t="s">
        <v>22</v>
      </c>
    </row>
    <row r="73" spans="1:20">
      <c r="A73" t="s">
        <v>12</v>
      </c>
      <c r="B73" t="s">
        <v>14</v>
      </c>
      <c r="C73" t="s">
        <v>15</v>
      </c>
      <c r="D73" t="s">
        <v>0</v>
      </c>
      <c r="E73" t="s">
        <v>4</v>
      </c>
      <c r="F73" t="s">
        <v>5</v>
      </c>
    </row>
    <row r="74" spans="1:20">
      <c r="A74">
        <v>2</v>
      </c>
      <c r="B74">
        <v>7936775</v>
      </c>
      <c r="C74">
        <v>95000</v>
      </c>
      <c r="D74" s="1">
        <f>C74/B74</f>
        <v>1.1969597223053444E-2</v>
      </c>
      <c r="E74" s="1">
        <f>C74/$C$3</f>
        <v>0.99961067794648395</v>
      </c>
      <c r="F74" s="1">
        <f>2*(Tabelle21[[#This Row],[Precision]]*Tabelle21[[#This Row],[Recall]])/(Tabelle21[[#This Row],[Precision]]+Tabelle21[[#This Row],[Recall]])</f>
        <v>2.3655932185663708E-2</v>
      </c>
    </row>
    <row r="75" spans="1:20">
      <c r="A75">
        <v>5</v>
      </c>
      <c r="B75">
        <v>7918004</v>
      </c>
      <c r="C75">
        <v>94986</v>
      </c>
      <c r="D75" s="1">
        <f t="shared" ref="D75:D91" si="12">C75/B75</f>
        <v>1.1996205104215658E-2</v>
      </c>
      <c r="E75" s="1">
        <f t="shared" ref="E75:E91" si="13">C75/$C$3</f>
        <v>0.99946336689920767</v>
      </c>
      <c r="F75" s="1">
        <f>2*(Tabelle21[[#This Row],[Precision]]*Tabelle21[[#This Row],[Recall]])/(Tabelle21[[#This Row],[Precision]]+Tabelle21[[#This Row],[Recall]])</f>
        <v>2.3707853235744078E-2</v>
      </c>
      <c r="R75" s="1"/>
      <c r="S75" s="1"/>
      <c r="T75" s="1"/>
    </row>
    <row r="76" spans="1:20">
      <c r="A76">
        <v>10</v>
      </c>
      <c r="B76">
        <v>7914607</v>
      </c>
      <c r="C76">
        <v>94924</v>
      </c>
      <c r="D76" s="1">
        <f t="shared" si="12"/>
        <v>1.1993520335248484E-2</v>
      </c>
      <c r="E76" s="1">
        <f t="shared" si="13"/>
        <v>0.99881098940412683</v>
      </c>
      <c r="F76" s="1">
        <f>2*(Tabelle21[[#This Row],[Precision]]*Tabelle21[[#This Row],[Recall]])/(Tabelle21[[#This Row],[Precision]]+Tabelle21[[#This Row],[Recall]])</f>
        <v>2.370242672458351E-2</v>
      </c>
      <c r="R76" s="1"/>
      <c r="S76" s="1"/>
      <c r="T76" s="1"/>
    </row>
    <row r="77" spans="1:20">
      <c r="A77">
        <v>15</v>
      </c>
      <c r="B77">
        <v>7555056</v>
      </c>
      <c r="C77">
        <v>94429</v>
      </c>
      <c r="D77" s="1">
        <f t="shared" si="12"/>
        <v>1.2498782272427894E-2</v>
      </c>
      <c r="E77" s="1">
        <f t="shared" si="13"/>
        <v>0.99360249166114245</v>
      </c>
      <c r="F77" s="1">
        <f>2*(Tabelle21[[#This Row],[Precision]]*Tabelle21[[#This Row],[Recall]])/(Tabelle21[[#This Row],[Precision]]+Tabelle21[[#This Row],[Recall]])</f>
        <v>2.4687020144722419E-2</v>
      </c>
      <c r="R77" s="1"/>
      <c r="S77" s="1"/>
      <c r="T77" s="1"/>
    </row>
    <row r="78" spans="1:20">
      <c r="A78">
        <v>30</v>
      </c>
      <c r="B78">
        <v>7602534</v>
      </c>
      <c r="C78">
        <v>94510</v>
      </c>
      <c r="D78" s="1">
        <f t="shared" si="12"/>
        <v>1.2431381431506915E-2</v>
      </c>
      <c r="E78" s="1">
        <f t="shared" si="13"/>
        <v>0.99445479129181269</v>
      </c>
      <c r="F78" s="1">
        <f>2*(Tabelle21[[#This Row],[Precision]]*Tabelle21[[#This Row],[Recall]])/(Tabelle21[[#This Row],[Precision]]+Tabelle21[[#This Row],[Recall]])</f>
        <v>2.455579818620705E-2</v>
      </c>
      <c r="R78" s="1"/>
      <c r="S78" s="1"/>
      <c r="T78" s="1"/>
    </row>
    <row r="79" spans="1:20">
      <c r="A79">
        <v>45</v>
      </c>
      <c r="B79">
        <v>6704104</v>
      </c>
      <c r="C79">
        <v>92726</v>
      </c>
      <c r="D79" s="1">
        <f t="shared" si="12"/>
        <v>1.3831229348470728E-2</v>
      </c>
      <c r="E79" s="1">
        <f t="shared" si="13"/>
        <v>0.97568315498174396</v>
      </c>
      <c r="F79" s="1">
        <f>2*(Tabelle21[[#This Row],[Precision]]*Tabelle21[[#This Row],[Recall]])/(Tabelle21[[#This Row],[Precision]]+Tabelle21[[#This Row],[Recall]])</f>
        <v>2.727579851631258E-2</v>
      </c>
      <c r="R79" s="1"/>
      <c r="S79" s="1"/>
      <c r="T79" s="1"/>
    </row>
    <row r="80" spans="1:20">
      <c r="A80">
        <v>60</v>
      </c>
      <c r="B80">
        <v>7480457</v>
      </c>
      <c r="C80">
        <v>94234</v>
      </c>
      <c r="D80" s="1">
        <f t="shared" si="12"/>
        <v>1.2597358690785871E-2</v>
      </c>
      <c r="E80" s="1">
        <f t="shared" si="13"/>
        <v>0.99155065921693653</v>
      </c>
      <c r="F80" s="1">
        <f>2*(Tabelle21[[#This Row],[Precision]]*Tabelle21[[#This Row],[Recall]])/(Tabelle21[[#This Row],[Precision]]+Tabelle21[[#This Row],[Recall]])</f>
        <v>2.4878641577697772E-2</v>
      </c>
      <c r="R80" s="1"/>
      <c r="S80" s="1"/>
      <c r="T80" s="1"/>
    </row>
    <row r="81" spans="1:20">
      <c r="A81">
        <v>100</v>
      </c>
      <c r="B81">
        <v>7714827</v>
      </c>
      <c r="C81">
        <v>94587</v>
      </c>
      <c r="D81" s="1">
        <f t="shared" si="12"/>
        <v>1.22604175051495E-2</v>
      </c>
      <c r="E81" s="1">
        <f t="shared" si="13"/>
        <v>0.99526500205183244</v>
      </c>
      <c r="F81" s="1">
        <f>2*(Tabelle21[[#This Row],[Precision]]*Tabelle21[[#This Row],[Recall]])/(Tabelle21[[#This Row],[Precision]]+Tabelle21[[#This Row],[Recall]])</f>
        <v>2.422244484667083E-2</v>
      </c>
      <c r="R81" s="1"/>
      <c r="S81" s="1"/>
      <c r="T81" s="1"/>
    </row>
    <row r="82" spans="1:20">
      <c r="A82">
        <v>200</v>
      </c>
      <c r="B82">
        <v>3776098</v>
      </c>
      <c r="C82">
        <v>86351</v>
      </c>
      <c r="D82" s="1">
        <f t="shared" si="12"/>
        <v>2.2867785740730246E-2</v>
      </c>
      <c r="E82" s="1">
        <f t="shared" si="13"/>
        <v>0.90860401738270358</v>
      </c>
      <c r="F82" s="1">
        <f>2*(Tabelle21[[#This Row],[Precision]]*Tabelle21[[#This Row],[Recall]])/(Tabelle21[[#This Row],[Precision]]+Tabelle21[[#This Row],[Recall]])</f>
        <v>4.4612755690514545E-2</v>
      </c>
      <c r="R82" s="1"/>
      <c r="S82" s="1"/>
      <c r="T82" s="1"/>
    </row>
    <row r="83" spans="1:20">
      <c r="A83">
        <v>300</v>
      </c>
      <c r="B83">
        <v>6332995</v>
      </c>
      <c r="C83">
        <v>92227</v>
      </c>
      <c r="D83" s="1">
        <f t="shared" si="12"/>
        <v>1.4562935862100002E-2</v>
      </c>
      <c r="E83" s="1">
        <f t="shared" si="13"/>
        <v>0.97043256836810932</v>
      </c>
      <c r="F83" s="1">
        <f>2*(Tabelle21[[#This Row],[Precision]]*Tabelle21[[#This Row],[Recall]])/(Tabelle21[[#This Row],[Precision]]+Tabelle21[[#This Row],[Recall]])</f>
        <v>2.8695252294948126E-2</v>
      </c>
      <c r="R83" s="1"/>
      <c r="S83" s="1"/>
      <c r="T83" s="1"/>
    </row>
    <row r="84" spans="1:20">
      <c r="A84">
        <v>400</v>
      </c>
      <c r="B84">
        <v>6185806</v>
      </c>
      <c r="C84">
        <v>91788</v>
      </c>
      <c r="D84" s="1">
        <f t="shared" si="12"/>
        <v>1.4838486690335908E-2</v>
      </c>
      <c r="E84" s="1">
        <f t="shared" si="13"/>
        <v>0.96581331481423027</v>
      </c>
      <c r="F84" s="1">
        <f>2*(Tabelle21[[#This Row],[Precision]]*Tabelle21[[#This Row],[Recall]])/(Tabelle21[[#This Row],[Precision]]+Tabelle21[[#This Row],[Recall]])</f>
        <v>2.9227923703872238E-2</v>
      </c>
      <c r="R84" s="1"/>
      <c r="S84" s="1"/>
      <c r="T84" s="1"/>
    </row>
    <row r="85" spans="1:20">
      <c r="A85">
        <v>500</v>
      </c>
      <c r="B85">
        <v>2564974</v>
      </c>
      <c r="C85">
        <v>81463</v>
      </c>
      <c r="D85" s="1">
        <f t="shared" si="12"/>
        <v>3.175977612248701E-2</v>
      </c>
      <c r="E85" s="1">
        <f t="shared" si="13"/>
        <v>0.85717141744794134</v>
      </c>
      <c r="F85" s="1">
        <f>2*(Tabelle21[[#This Row],[Precision]]*Tabelle21[[#This Row],[Recall]])/(Tabelle21[[#This Row],[Precision]]+Tabelle21[[#This Row],[Recall]])</f>
        <v>6.1250122649868732E-2</v>
      </c>
      <c r="R85" s="1"/>
      <c r="S85" s="1"/>
      <c r="T85" s="1"/>
    </row>
    <row r="86" spans="1:20">
      <c r="A86">
        <v>1000</v>
      </c>
      <c r="B86">
        <v>5856369</v>
      </c>
      <c r="C86">
        <v>91056</v>
      </c>
      <c r="D86" s="1">
        <f t="shared" si="12"/>
        <v>1.5548200600064647E-2</v>
      </c>
      <c r="E86" s="1">
        <f t="shared" si="13"/>
        <v>0.95811105148521103</v>
      </c>
      <c r="F86" s="1">
        <f>2*(Tabelle21[[#This Row],[Precision]]*Tabelle21[[#This Row],[Recall]])/(Tabelle21[[#This Row],[Precision]]+Tabelle21[[#This Row],[Recall]])</f>
        <v>3.0599828007028925E-2</v>
      </c>
      <c r="R86" s="1"/>
      <c r="S86" s="1"/>
      <c r="T86" s="1"/>
    </row>
    <row r="87" spans="1:20">
      <c r="A87">
        <v>2000</v>
      </c>
      <c r="B87">
        <v>5042214</v>
      </c>
      <c r="C87">
        <v>89073</v>
      </c>
      <c r="D87" s="1">
        <f t="shared" si="12"/>
        <v>1.7665454104089991E-2</v>
      </c>
      <c r="E87" s="1">
        <f t="shared" si="13"/>
        <v>0.93724549386028599</v>
      </c>
      <c r="F87" s="1">
        <f>2*(Tabelle21[[#This Row],[Precision]]*Tabelle21[[#This Row],[Recall]])/(Tabelle21[[#This Row],[Precision]]+Tabelle21[[#This Row],[Recall]])</f>
        <v>3.4677301148026446E-2</v>
      </c>
      <c r="R87" s="1"/>
      <c r="S87" s="1"/>
      <c r="T87" s="1"/>
    </row>
    <row r="88" spans="1:20">
      <c r="A88">
        <v>4000</v>
      </c>
      <c r="B88">
        <v>4300333</v>
      </c>
      <c r="C88">
        <v>86592</v>
      </c>
      <c r="D88" s="1">
        <f t="shared" si="12"/>
        <v>2.0136115040393383E-2</v>
      </c>
      <c r="E88" s="1">
        <f t="shared" si="13"/>
        <v>0.91113987183938883</v>
      </c>
      <c r="F88" s="1">
        <f>2*(Tabelle21[[#This Row],[Precision]]*Tabelle21[[#This Row],[Recall]])/(Tabelle21[[#This Row],[Precision]]+Tabelle21[[#This Row],[Recall]])</f>
        <v>3.9401461082912245E-2</v>
      </c>
      <c r="R88" s="1"/>
      <c r="S88" s="1"/>
      <c r="T88" s="1"/>
    </row>
    <row r="89" spans="1:20">
      <c r="A89">
        <v>6000</v>
      </c>
      <c r="B89">
        <v>3763408</v>
      </c>
      <c r="C89">
        <v>84135</v>
      </c>
      <c r="D89" s="1">
        <f t="shared" si="12"/>
        <v>2.2356066628970338E-2</v>
      </c>
      <c r="E89" s="1">
        <f t="shared" si="13"/>
        <v>0.88528678304239405</v>
      </c>
      <c r="F89" s="1">
        <f>2*(Tabelle21[[#This Row],[Precision]]*Tabelle21[[#This Row],[Recall]])/(Tabelle21[[#This Row],[Precision]]+Tabelle21[[#This Row],[Recall]])</f>
        <v>4.3610832861424746E-2</v>
      </c>
      <c r="R89" s="1"/>
      <c r="S89" s="1"/>
      <c r="T89" s="1"/>
    </row>
    <row r="90" spans="1:20">
      <c r="A90">
        <v>10000</v>
      </c>
      <c r="B90">
        <v>2486307</v>
      </c>
      <c r="C90">
        <v>77845</v>
      </c>
      <c r="D90" s="1">
        <f t="shared" si="12"/>
        <v>3.1309488329478219E-2</v>
      </c>
      <c r="E90" s="1">
        <f t="shared" si="13"/>
        <v>0.81910203394467418</v>
      </c>
      <c r="F90" s="1">
        <f>2*(Tabelle21[[#This Row],[Precision]]*Tabelle21[[#This Row],[Recall]])/(Tabelle21[[#This Row],[Precision]]+Tabelle21[[#This Row],[Recall]])</f>
        <v>6.0313542092801271E-2</v>
      </c>
      <c r="R90" s="1"/>
      <c r="S90" s="1"/>
      <c r="T90" s="1"/>
    </row>
    <row r="91" spans="1:20">
      <c r="A91">
        <v>20000</v>
      </c>
      <c r="B91">
        <v>1990999</v>
      </c>
      <c r="C91">
        <v>73225</v>
      </c>
      <c r="D91" s="1">
        <f t="shared" si="12"/>
        <v>3.6778019476654683E-2</v>
      </c>
      <c r="E91" s="1">
        <f t="shared" si="13"/>
        <v>0.77048938834348724</v>
      </c>
      <c r="F91" s="1">
        <f>2*(Tabelle21[[#This Row],[Precision]]*Tabelle21[[#This Row],[Recall]])/(Tabelle21[[#This Row],[Precision]]+Tabelle21[[#This Row],[Recall]])</f>
        <v>7.020492455547267E-2</v>
      </c>
      <c r="R91" s="1"/>
      <c r="S91" s="1"/>
      <c r="T91" s="1"/>
    </row>
    <row r="92" spans="1:20">
      <c r="A92">
        <v>50000</v>
      </c>
      <c r="B92">
        <v>1075800</v>
      </c>
      <c r="C92">
        <v>62219</v>
      </c>
      <c r="D92" s="1">
        <f>C92/B92</f>
        <v>5.7835099460866332E-2</v>
      </c>
      <c r="E92" s="1">
        <f>C92/$C$3</f>
        <v>0.6546818607489715</v>
      </c>
      <c r="F92" s="1">
        <f>2*(Tabelle21[[#This Row],[Precision]]*Tabelle21[[#This Row],[Recall]])/(Tabelle21[[#This Row],[Precision]]+Tabelle21[[#This Row],[Recall]])</f>
        <v>0.1062812329982739</v>
      </c>
      <c r="R92" s="1"/>
      <c r="S92" s="1"/>
      <c r="T92" s="1"/>
    </row>
    <row r="93" spans="1:20">
      <c r="A93">
        <v>100000</v>
      </c>
      <c r="B93">
        <v>890000</v>
      </c>
      <c r="C93">
        <v>56300</v>
      </c>
      <c r="D93" s="1">
        <f>C93/B93</f>
        <v>6.3258426966292136E-2</v>
      </c>
      <c r="E93" s="1">
        <f>C93/$C$3</f>
        <v>0.5924008544040742</v>
      </c>
      <c r="F93" s="1">
        <f>2*(Tabelle21[[#This Row],[Precision]]*Tabelle21[[#This Row],[Recall]])/(Tabelle21[[#This Row],[Precision]]+Tabelle21[[#This Row],[Recall]])</f>
        <v>0.11431042691797363</v>
      </c>
      <c r="R93" s="1"/>
      <c r="S93" s="1"/>
      <c r="T93" s="1"/>
    </row>
    <row r="94" spans="1:20">
      <c r="G94" t="s">
        <v>24</v>
      </c>
    </row>
    <row r="97" spans="1:6">
      <c r="A97" t="s">
        <v>13</v>
      </c>
      <c r="B97" t="s">
        <v>23</v>
      </c>
    </row>
    <row r="98" spans="1:6">
      <c r="A98" t="s">
        <v>12</v>
      </c>
      <c r="B98" t="s">
        <v>14</v>
      </c>
      <c r="C98" t="s">
        <v>15</v>
      </c>
      <c r="D98" t="s">
        <v>0</v>
      </c>
      <c r="E98" t="s">
        <v>4</v>
      </c>
      <c r="F98" t="s">
        <v>5</v>
      </c>
    </row>
    <row r="99" spans="1:6">
      <c r="A99">
        <v>2</v>
      </c>
      <c r="B99">
        <v>7597395</v>
      </c>
      <c r="C99">
        <v>94753</v>
      </c>
      <c r="D99" s="1">
        <f>C99/B99</f>
        <v>1.2471774864937259E-2</v>
      </c>
      <c r="E99" s="1">
        <f>C99/$C$3</f>
        <v>0.99701169018382318</v>
      </c>
      <c r="F99" s="1">
        <f>2*(Tabelle2131[[#This Row],[Precision]]*Tabelle2131[[#This Row],[Recall]])/(Tabelle2131[[#This Row],[Precision]]+Tabelle2131[[#This Row],[Recall]])</f>
        <v>2.4635381892228622E-2</v>
      </c>
    </row>
    <row r="100" spans="1:6">
      <c r="A100">
        <v>5</v>
      </c>
      <c r="B100">
        <v>7244456</v>
      </c>
      <c r="C100">
        <v>94604</v>
      </c>
      <c r="D100" s="1">
        <f t="shared" ref="D100:D116" si="14">C100/B100</f>
        <v>1.3058813525818915E-2</v>
      </c>
      <c r="E100" s="1">
        <f t="shared" ref="E100:E116" si="15">C100/$C$3</f>
        <v>0.99544387975209658</v>
      </c>
      <c r="F100" s="1">
        <f>2*(Tabelle2131[[#This Row],[Precision]]*Tabelle2131[[#This Row],[Recall]])/(Tabelle2131[[#This Row],[Precision]]+Tabelle2131[[#This Row],[Recall]])</f>
        <v>2.577943735350657E-2</v>
      </c>
    </row>
    <row r="101" spans="1:6">
      <c r="A101">
        <v>10</v>
      </c>
      <c r="B101">
        <v>7573101</v>
      </c>
      <c r="C101">
        <v>94656</v>
      </c>
      <c r="D101" s="1">
        <f t="shared" si="14"/>
        <v>1.249897499056199E-2</v>
      </c>
      <c r="E101" s="1">
        <f t="shared" si="15"/>
        <v>0.99599103507055142</v>
      </c>
      <c r="F101" s="1">
        <f>2*(Tabelle2131[[#This Row],[Precision]]*Tabelle2131[[#This Row],[Recall]])/(Tabelle2131[[#This Row],[Precision]]+Tabelle2131[[#This Row],[Recall]])</f>
        <v>2.4688131590746017E-2</v>
      </c>
    </row>
    <row r="102" spans="1:6">
      <c r="A102">
        <v>15</v>
      </c>
      <c r="B102">
        <v>7294232</v>
      </c>
      <c r="C102">
        <v>94437</v>
      </c>
      <c r="D102" s="1">
        <f t="shared" si="14"/>
        <v>1.2946805092023396E-2</v>
      </c>
      <c r="E102" s="1">
        <f t="shared" si="15"/>
        <v>0.99368666940244321</v>
      </c>
      <c r="F102" s="1">
        <f>2*(Tabelle2131[[#This Row],[Precision]]*Tabelle2131[[#This Row],[Recall]])/(Tabelle2131[[#This Row],[Precision]]+Tabelle2131[[#This Row],[Recall]])</f>
        <v>2.556057980836805E-2</v>
      </c>
    </row>
    <row r="103" spans="1:6">
      <c r="A103">
        <v>30</v>
      </c>
      <c r="B103">
        <v>7177428</v>
      </c>
      <c r="C103">
        <v>94162</v>
      </c>
      <c r="D103" s="1">
        <f t="shared" si="14"/>
        <v>1.3119184198016337E-2</v>
      </c>
      <c r="E103" s="1">
        <f t="shared" si="15"/>
        <v>0.99079305954522978</v>
      </c>
      <c r="F103" s="1">
        <f>2*(Tabelle2131[[#This Row],[Precision]]*Tabelle2131[[#This Row],[Recall]])/(Tabelle2131[[#This Row],[Precision]]+Tabelle2131[[#This Row],[Recall]])</f>
        <v>2.589548385588655E-2</v>
      </c>
    </row>
    <row r="104" spans="1:6">
      <c r="A104">
        <v>45</v>
      </c>
      <c r="B104">
        <v>7208165</v>
      </c>
      <c r="C104">
        <v>94134</v>
      </c>
      <c r="D104" s="1">
        <f t="shared" si="14"/>
        <v>1.3059356993076601E-2</v>
      </c>
      <c r="E104" s="1">
        <f t="shared" si="15"/>
        <v>0.99049843745067712</v>
      </c>
      <c r="F104" s="1">
        <f>2*(Tabelle2131[[#This Row],[Precision]]*Tabelle2131[[#This Row],[Recall]])/(Tabelle2131[[#This Row],[Precision]]+Tabelle2131[[#This Row],[Recall]])</f>
        <v>2.5778829614736109E-2</v>
      </c>
    </row>
    <row r="105" spans="1:6">
      <c r="A105">
        <v>60</v>
      </c>
      <c r="B105">
        <v>5183946</v>
      </c>
      <c r="C105">
        <v>91773</v>
      </c>
      <c r="D105" s="1">
        <f t="shared" si="14"/>
        <v>1.7703309409473015E-2</v>
      </c>
      <c r="E105" s="1">
        <f t="shared" si="15"/>
        <v>0.96565548154929137</v>
      </c>
      <c r="F105" s="1">
        <f>2*(Tabelle2131[[#This Row],[Precision]]*Tabelle2131[[#This Row],[Recall]])/(Tabelle2131[[#This Row],[Precision]]+Tabelle2131[[#This Row],[Recall]])</f>
        <v>3.4769197021471743E-2</v>
      </c>
    </row>
    <row r="106" spans="1:6">
      <c r="A106">
        <v>100</v>
      </c>
      <c r="B106">
        <v>6658499</v>
      </c>
      <c r="C106">
        <v>93507</v>
      </c>
      <c r="D106" s="1">
        <f t="shared" si="14"/>
        <v>1.4043255093978387E-2</v>
      </c>
      <c r="E106" s="1">
        <f t="shared" si="15"/>
        <v>0.98390100697623029</v>
      </c>
      <c r="F106" s="1">
        <f>2*(Tabelle2131[[#This Row],[Precision]]*Tabelle2131[[#This Row],[Recall]])/(Tabelle2131[[#This Row],[Precision]]+Tabelle2131[[#This Row],[Recall]])</f>
        <v>2.7691271653841779E-2</v>
      </c>
    </row>
    <row r="107" spans="1:6">
      <c r="A107">
        <v>200</v>
      </c>
      <c r="B107">
        <v>6354094</v>
      </c>
      <c r="C107">
        <v>93425</v>
      </c>
      <c r="D107" s="1">
        <f t="shared" si="14"/>
        <v>1.4703118965504759E-2</v>
      </c>
      <c r="E107" s="1">
        <f t="shared" si="15"/>
        <v>0.98303818512789753</v>
      </c>
      <c r="F107" s="1">
        <f>2*(Tabelle2131[[#This Row],[Precision]]*Tabelle2131[[#This Row],[Recall]])/(Tabelle2131[[#This Row],[Precision]]+Tabelle2131[[#This Row],[Recall]])</f>
        <v>2.8972895728122127E-2</v>
      </c>
    </row>
    <row r="108" spans="1:6">
      <c r="A108">
        <v>300</v>
      </c>
      <c r="B108">
        <v>3380666</v>
      </c>
      <c r="C108">
        <v>86814</v>
      </c>
      <c r="D108" s="1">
        <f t="shared" si="14"/>
        <v>2.5679555448541797E-2</v>
      </c>
      <c r="E108" s="1">
        <f t="shared" si="15"/>
        <v>0.91347580416048491</v>
      </c>
      <c r="F108" s="1">
        <f>2*(Tabelle2131[[#This Row],[Precision]]*Tabelle2131[[#This Row],[Recall]])/(Tabelle2131[[#This Row],[Precision]]+Tabelle2131[[#This Row],[Recall]])</f>
        <v>4.995478612528171E-2</v>
      </c>
    </row>
    <row r="109" spans="1:6">
      <c r="A109">
        <v>400</v>
      </c>
      <c r="B109">
        <v>5996888</v>
      </c>
      <c r="C109">
        <v>92599</v>
      </c>
      <c r="D109" s="1">
        <f t="shared" si="14"/>
        <v>1.5441175489687318E-2</v>
      </c>
      <c r="E109" s="1">
        <f t="shared" si="15"/>
        <v>0.9743468333385944</v>
      </c>
      <c r="F109" s="1">
        <f>2*(Tabelle2131[[#This Row],[Precision]]*Tabelle2131[[#This Row],[Recall]])/(Tabelle2131[[#This Row],[Precision]]+Tabelle2131[[#This Row],[Recall]])</f>
        <v>3.0400571248004531E-2</v>
      </c>
    </row>
    <row r="110" spans="1:6">
      <c r="A110">
        <v>500</v>
      </c>
      <c r="B110">
        <v>5752645</v>
      </c>
      <c r="C110">
        <v>92185</v>
      </c>
      <c r="D110" s="1">
        <f t="shared" si="14"/>
        <v>1.6024802503891687E-2</v>
      </c>
      <c r="E110" s="1">
        <f t="shared" si="15"/>
        <v>0.96999063522628026</v>
      </c>
      <c r="F110" s="1">
        <f>2*(Tabelle2131[[#This Row],[Precision]]*Tabelle2131[[#This Row],[Recall]])/(Tabelle2131[[#This Row],[Precision]]+Tabelle2131[[#This Row],[Recall]])</f>
        <v>3.1528732239543805E-2</v>
      </c>
    </row>
    <row r="111" spans="1:6">
      <c r="A111">
        <v>1000</v>
      </c>
      <c r="B111">
        <v>5563621</v>
      </c>
      <c r="C111">
        <v>91492</v>
      </c>
      <c r="D111" s="1">
        <f t="shared" si="14"/>
        <v>1.6444685933854949E-2</v>
      </c>
      <c r="E111" s="1">
        <f t="shared" si="15"/>
        <v>0.9626987383861022</v>
      </c>
      <c r="F111" s="1">
        <f>2*(Tabelle2131[[#This Row],[Precision]]*Tabelle2131[[#This Row],[Recall]])/(Tabelle2131[[#This Row],[Precision]]+Tabelle2131[[#This Row],[Recall]])</f>
        <v>3.2336995803598667E-2</v>
      </c>
    </row>
    <row r="112" spans="1:6">
      <c r="A112">
        <v>2000</v>
      </c>
      <c r="B112">
        <v>5551689</v>
      </c>
      <c r="C112">
        <v>91130</v>
      </c>
      <c r="D112" s="1">
        <f t="shared" si="14"/>
        <v>1.641482438947859E-2</v>
      </c>
      <c r="E112" s="1">
        <f t="shared" si="15"/>
        <v>0.95888969559224302</v>
      </c>
      <c r="F112" s="1">
        <f>2*(Tabelle2131[[#This Row],[Precision]]*Tabelle2131[[#This Row],[Recall]])/(Tabelle2131[[#This Row],[Precision]]+Tabelle2131[[#This Row],[Recall]])</f>
        <v>3.2277110665543181E-2</v>
      </c>
    </row>
    <row r="113" spans="1:6">
      <c r="A113">
        <v>4000</v>
      </c>
      <c r="B113">
        <v>4659867</v>
      </c>
      <c r="C113">
        <v>88937</v>
      </c>
      <c r="D113" s="1">
        <f t="shared" si="14"/>
        <v>1.9085737854749932E-2</v>
      </c>
      <c r="E113" s="1">
        <f t="shared" si="15"/>
        <v>0.93581447225817316</v>
      </c>
      <c r="F113" s="1">
        <f>2*(Tabelle2131[[#This Row],[Precision]]*Tabelle2131[[#This Row],[Recall]])/(Tabelle2131[[#This Row],[Precision]]+Tabelle2131[[#This Row],[Recall]])</f>
        <v>3.7408536534070926E-2</v>
      </c>
    </row>
    <row r="114" spans="1:6">
      <c r="A114">
        <v>6000</v>
      </c>
      <c r="B114">
        <v>4278644</v>
      </c>
      <c r="C114">
        <v>87311</v>
      </c>
      <c r="D114" s="1">
        <f t="shared" si="14"/>
        <v>2.0406231506991467E-2</v>
      </c>
      <c r="E114" s="1">
        <f t="shared" si="15"/>
        <v>0.91870534633879442</v>
      </c>
      <c r="F114" s="1">
        <f>2*(Tabelle2131[[#This Row],[Precision]]*Tabelle2131[[#This Row],[Recall]])/(Tabelle2131[[#This Row],[Precision]]+Tabelle2131[[#This Row],[Recall]])</f>
        <v>3.9925637009192022E-2</v>
      </c>
    </row>
    <row r="115" spans="1:6">
      <c r="A115">
        <v>10000</v>
      </c>
      <c r="B115">
        <v>2511950</v>
      </c>
      <c r="C115">
        <v>80883</v>
      </c>
      <c r="D115" s="1">
        <f t="shared" si="14"/>
        <v>3.2199287406198374E-2</v>
      </c>
      <c r="E115" s="1">
        <f t="shared" si="15"/>
        <v>0.85106853120363646</v>
      </c>
      <c r="F115" s="1">
        <f>2*(Tabelle2131[[#This Row],[Precision]]*Tabelle2131[[#This Row],[Recall]])/(Tabelle2131[[#This Row],[Precision]]+Tabelle2131[[#This Row],[Recall]])</f>
        <v>6.2050942333045776E-2</v>
      </c>
    </row>
    <row r="116" spans="1:6">
      <c r="A116">
        <v>20000</v>
      </c>
      <c r="B116">
        <v>1346615</v>
      </c>
      <c r="C116">
        <v>72315</v>
      </c>
      <c r="D116" s="1">
        <f t="shared" si="14"/>
        <v>5.370131774857699E-2</v>
      </c>
      <c r="E116" s="1">
        <f t="shared" si="15"/>
        <v>0.76091417027052621</v>
      </c>
      <c r="F116" s="1">
        <f>2*(Tabelle2131[[#This Row],[Precision]]*Tabelle2131[[#This Row],[Recall]])/(Tabelle2131[[#This Row],[Precision]]+Tabelle2131[[#This Row],[Recall]])</f>
        <v>0.1003224079042654</v>
      </c>
    </row>
    <row r="117" spans="1:6">
      <c r="A117">
        <v>50000</v>
      </c>
      <c r="B117">
        <v>789544</v>
      </c>
      <c r="C117">
        <v>62628</v>
      </c>
      <c r="D117" s="1">
        <f t="shared" ref="D117:D118" si="16">C117/B117</f>
        <v>7.932173507746243E-2</v>
      </c>
      <c r="E117" s="1">
        <f t="shared" ref="E117:E118" si="17">C117/$C$3</f>
        <v>0.65898544777297263</v>
      </c>
      <c r="F117" s="1">
        <f>2*(Tabelle2131[[#This Row],[Precision]]*Tabelle2131[[#This Row],[Recall]])/(Tabelle2131[[#This Row],[Precision]]+Tabelle2131[[#This Row],[Recall]])</f>
        <v>0.14159924303144653</v>
      </c>
    </row>
    <row r="118" spans="1:6">
      <c r="A118">
        <v>100000</v>
      </c>
      <c r="B118">
        <v>517052</v>
      </c>
      <c r="C118">
        <v>54491</v>
      </c>
      <c r="D118" s="1">
        <f t="shared" si="16"/>
        <v>0.10538785267245848</v>
      </c>
      <c r="E118" s="1">
        <f t="shared" si="17"/>
        <v>0.57336616265244067</v>
      </c>
      <c r="F118" s="1">
        <f>2*(Tabelle2131[[#This Row],[Precision]]*Tabelle2131[[#This Row],[Recall]])/(Tabelle2131[[#This Row],[Precision]]+Tabelle2131[[#This Row],[Recall]])</f>
        <v>0.178049270612607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60DD-C49D-2547-8A6C-3FE3CF61AD56}">
  <dimension ref="A1:G120"/>
  <sheetViews>
    <sheetView zoomScale="150" zoomScaleNormal="150" workbookViewId="0">
      <selection activeCell="G58" sqref="G58"/>
    </sheetView>
  </sheetViews>
  <sheetFormatPr baseColWidth="10" defaultRowHeight="16"/>
  <cols>
    <col min="2" max="2" width="14.83203125" customWidth="1"/>
    <col min="3" max="3" width="13" customWidth="1"/>
    <col min="4" max="6" width="10.83203125" style="1"/>
  </cols>
  <sheetData>
    <row r="1" spans="1:6">
      <c r="A1" t="s">
        <v>6</v>
      </c>
    </row>
    <row r="2" spans="1:6">
      <c r="A2" s="3" t="s">
        <v>8</v>
      </c>
      <c r="B2" s="4" t="s">
        <v>9</v>
      </c>
      <c r="C2" s="4" t="s">
        <v>10</v>
      </c>
      <c r="D2" s="2" t="s">
        <v>0</v>
      </c>
      <c r="E2" s="2" t="s">
        <v>4</v>
      </c>
      <c r="F2" s="11" t="s">
        <v>5</v>
      </c>
    </row>
    <row r="3" spans="1:6">
      <c r="A3" s="5" t="s">
        <v>2</v>
      </c>
      <c r="B3" s="6">
        <v>753899</v>
      </c>
      <c r="C3" s="6">
        <v>55370</v>
      </c>
      <c r="D3" s="9" t="e">
        <f>#REF!/#REF!</f>
        <v>#REF!</v>
      </c>
      <c r="E3" s="9">
        <v>1</v>
      </c>
      <c r="F3" s="10" t="e">
        <f>2*(D3*E3)/(D3+E3)</f>
        <v>#REF!</v>
      </c>
    </row>
    <row r="5" spans="1:6">
      <c r="A5" t="s">
        <v>7</v>
      </c>
    </row>
    <row r="6" spans="1:6">
      <c r="A6" s="3" t="s">
        <v>8</v>
      </c>
      <c r="B6" s="4" t="s">
        <v>9</v>
      </c>
      <c r="C6" s="4" t="s">
        <v>10</v>
      </c>
      <c r="D6" s="2" t="s">
        <v>0</v>
      </c>
      <c r="E6" s="2" t="s">
        <v>4</v>
      </c>
      <c r="F6" s="11" t="s">
        <v>5</v>
      </c>
    </row>
    <row r="7" spans="1:6">
      <c r="A7" s="5" t="s">
        <v>2</v>
      </c>
      <c r="B7" s="6">
        <v>1311</v>
      </c>
      <c r="C7" s="6">
        <v>909</v>
      </c>
      <c r="D7" s="9">
        <f>C7/B7</f>
        <v>0.69336384439359267</v>
      </c>
      <c r="E7" s="9">
        <f>C7/C3</f>
        <v>1.6416832219613511E-2</v>
      </c>
      <c r="F7" s="10">
        <f>2*(D7*E7)/(D7+E7)</f>
        <v>3.2074240045165049E-2</v>
      </c>
    </row>
    <row r="10" spans="1:6">
      <c r="A10" t="s">
        <v>17</v>
      </c>
    </row>
    <row r="11" spans="1:6">
      <c r="A11" t="s">
        <v>16</v>
      </c>
    </row>
    <row r="12" spans="1:6">
      <c r="A12" t="s">
        <v>11</v>
      </c>
      <c r="B12" t="s">
        <v>9</v>
      </c>
      <c r="C12" t="s">
        <v>18</v>
      </c>
      <c r="D12" s="1" t="s">
        <v>0</v>
      </c>
      <c r="E12" s="1" t="s">
        <v>4</v>
      </c>
      <c r="F12" s="1" t="s">
        <v>5</v>
      </c>
    </row>
    <row r="13" spans="1:6">
      <c r="A13" s="5">
        <v>0</v>
      </c>
      <c r="B13">
        <v>753899</v>
      </c>
      <c r="C13">
        <v>55370</v>
      </c>
      <c r="D13" s="1">
        <f>C13/B13</f>
        <v>7.3444851366031794E-2</v>
      </c>
      <c r="E13" s="1">
        <f>C13/$C$3</f>
        <v>1</v>
      </c>
      <c r="F13" s="1">
        <f>2*(D13*E13)/(D13+E13)</f>
        <v>0.13683954284669253</v>
      </c>
    </row>
    <row r="14" spans="1:6">
      <c r="A14" s="5">
        <v>0.1</v>
      </c>
      <c r="B14">
        <v>221670</v>
      </c>
      <c r="C14">
        <v>31432</v>
      </c>
      <c r="D14" s="1">
        <f t="shared" ref="D14:D23" si="0">C14/B14</f>
        <v>0.14179636396445167</v>
      </c>
      <c r="E14" s="1">
        <f t="shared" ref="E14:E23" si="1">C14/$C$3</f>
        <v>0.56767202456203725</v>
      </c>
      <c r="F14" s="1">
        <f t="shared" ref="F14:F23" si="2">2*(D14*E14)/(D14+E14)</f>
        <v>0.22691308114351719</v>
      </c>
    </row>
    <row r="15" spans="1:6">
      <c r="A15" s="5">
        <v>0.2</v>
      </c>
      <c r="B15">
        <v>78987</v>
      </c>
      <c r="C15">
        <v>17819</v>
      </c>
      <c r="D15" s="1">
        <f t="shared" si="0"/>
        <v>0.22559408510261184</v>
      </c>
      <c r="E15" s="1">
        <f t="shared" si="1"/>
        <v>0.32181686834025647</v>
      </c>
      <c r="F15" s="16">
        <f t="shared" si="2"/>
        <v>0.26524855422493809</v>
      </c>
    </row>
    <row r="16" spans="1:6">
      <c r="A16" s="5">
        <v>0.3</v>
      </c>
      <c r="B16">
        <v>29045</v>
      </c>
      <c r="C16">
        <v>9477</v>
      </c>
      <c r="D16" s="1">
        <f t="shared" si="0"/>
        <v>0.32628679635049063</v>
      </c>
      <c r="E16" s="1">
        <f t="shared" si="1"/>
        <v>0.17115766660646559</v>
      </c>
      <c r="F16" s="1">
        <f t="shared" si="2"/>
        <v>0.22453355446306936</v>
      </c>
    </row>
    <row r="17" spans="1:7">
      <c r="A17" s="5">
        <v>0.4</v>
      </c>
      <c r="B17">
        <v>14282</v>
      </c>
      <c r="C17">
        <v>5752</v>
      </c>
      <c r="D17" s="1">
        <f t="shared" si="0"/>
        <v>0.40274471362554265</v>
      </c>
      <c r="E17" s="1">
        <f t="shared" si="1"/>
        <v>0.10388296911685029</v>
      </c>
      <c r="F17" s="1">
        <f t="shared" si="2"/>
        <v>0.16516395796244188</v>
      </c>
    </row>
    <row r="18" spans="1:7">
      <c r="A18" s="5">
        <v>0.5</v>
      </c>
      <c r="B18">
        <v>9656</v>
      </c>
      <c r="C18">
        <v>4253</v>
      </c>
      <c r="D18" s="1">
        <f t="shared" si="0"/>
        <v>0.44045153272576637</v>
      </c>
      <c r="E18" s="1">
        <f t="shared" si="1"/>
        <v>7.6810547227740653E-2</v>
      </c>
      <c r="F18" s="1">
        <f t="shared" si="2"/>
        <v>0.13080921477562821</v>
      </c>
    </row>
    <row r="19" spans="1:7">
      <c r="A19" s="5">
        <v>0.6</v>
      </c>
      <c r="B19">
        <v>4381</v>
      </c>
      <c r="C19">
        <v>2454</v>
      </c>
      <c r="D19" s="1">
        <f t="shared" si="0"/>
        <v>0.5601460853686373</v>
      </c>
      <c r="E19" s="1">
        <f t="shared" si="1"/>
        <v>4.432002889651436E-2</v>
      </c>
      <c r="F19" s="1">
        <f t="shared" si="2"/>
        <v>8.2140884671386263E-2</v>
      </c>
    </row>
    <row r="20" spans="1:7">
      <c r="A20" s="5">
        <v>0.7</v>
      </c>
      <c r="B20">
        <v>2927</v>
      </c>
      <c r="C20">
        <v>1759</v>
      </c>
      <c r="D20" s="1">
        <f t="shared" si="0"/>
        <v>0.60095661086436625</v>
      </c>
      <c r="E20" s="1">
        <f t="shared" si="1"/>
        <v>3.1768105472277409E-2</v>
      </c>
      <c r="F20" s="1">
        <f t="shared" si="2"/>
        <v>6.034615846441499E-2</v>
      </c>
    </row>
    <row r="21" spans="1:7">
      <c r="A21" s="5">
        <v>0.8</v>
      </c>
      <c r="B21">
        <v>2545</v>
      </c>
      <c r="C21">
        <v>1540</v>
      </c>
      <c r="D21" s="1">
        <f t="shared" si="0"/>
        <v>0.60510805500982323</v>
      </c>
      <c r="E21" s="1">
        <f t="shared" si="1"/>
        <v>2.7812895069532238E-2</v>
      </c>
      <c r="F21" s="1">
        <f t="shared" si="2"/>
        <v>5.3181386514719854E-2</v>
      </c>
    </row>
    <row r="22" spans="1:7">
      <c r="A22" s="5">
        <v>0.9</v>
      </c>
      <c r="B22">
        <v>2385</v>
      </c>
      <c r="C22">
        <v>1446</v>
      </c>
      <c r="D22" s="1">
        <f t="shared" si="0"/>
        <v>0.60628930817610061</v>
      </c>
      <c r="E22" s="1">
        <f t="shared" si="1"/>
        <v>2.6115224851002348E-2</v>
      </c>
      <c r="F22" s="1">
        <f t="shared" si="2"/>
        <v>5.0073586702450004E-2</v>
      </c>
    </row>
    <row r="23" spans="1:7">
      <c r="A23" s="7">
        <v>1</v>
      </c>
      <c r="B23">
        <v>2384</v>
      </c>
      <c r="C23">
        <v>1445</v>
      </c>
      <c r="D23" s="1">
        <f t="shared" si="0"/>
        <v>0.6061241610738255</v>
      </c>
      <c r="E23" s="1">
        <f t="shared" si="1"/>
        <v>2.6097164529528625E-2</v>
      </c>
      <c r="F23" s="1">
        <f t="shared" si="2"/>
        <v>5.00398240814489E-2</v>
      </c>
    </row>
    <row r="26" spans="1:7">
      <c r="A26" t="s">
        <v>19</v>
      </c>
    </row>
    <row r="27" spans="1:7">
      <c r="A27" t="s">
        <v>11</v>
      </c>
      <c r="B27" t="s">
        <v>9</v>
      </c>
      <c r="C27" t="s">
        <v>18</v>
      </c>
      <c r="D27" s="1" t="s">
        <v>0</v>
      </c>
      <c r="E27" s="1" t="s">
        <v>4</v>
      </c>
      <c r="F27" s="1" t="s">
        <v>5</v>
      </c>
    </row>
    <row r="28" spans="1:7">
      <c r="A28" s="5">
        <v>0</v>
      </c>
      <c r="B28">
        <v>753899</v>
      </c>
      <c r="C28">
        <v>55370</v>
      </c>
      <c r="D28" s="1">
        <f>C28/B28</f>
        <v>7.3444851366031794E-2</v>
      </c>
      <c r="E28" s="1">
        <f>C28/$C$3</f>
        <v>1</v>
      </c>
      <c r="F28" s="1">
        <f>2*(D28*E28)/(D28+E28)</f>
        <v>0.13683954284669253</v>
      </c>
    </row>
    <row r="29" spans="1:7">
      <c r="A29" s="5">
        <v>0.1</v>
      </c>
      <c r="B29">
        <v>337349</v>
      </c>
      <c r="C29">
        <v>37558</v>
      </c>
      <c r="D29" s="1">
        <f t="shared" ref="D29:D38" si="3">C29/B29</f>
        <v>0.11133277407076944</v>
      </c>
      <c r="E29" s="1">
        <f t="shared" ref="E29:E38" si="4">C29/$C$3</f>
        <v>0.67830955391005965</v>
      </c>
      <c r="F29" s="1">
        <f t="shared" ref="F29:F38" si="5">2*(D29*E29)/(D29+E29)</f>
        <v>0.1912716216938829</v>
      </c>
      <c r="G29" s="18"/>
    </row>
    <row r="30" spans="1:7">
      <c r="A30" s="5">
        <v>0.2</v>
      </c>
      <c r="B30">
        <v>59848</v>
      </c>
      <c r="C30">
        <v>13719</v>
      </c>
      <c r="D30" s="1">
        <f t="shared" si="3"/>
        <v>0.22923071781847346</v>
      </c>
      <c r="E30" s="1">
        <f t="shared" si="4"/>
        <v>0.2477695502979953</v>
      </c>
      <c r="F30" s="16">
        <f t="shared" si="5"/>
        <v>0.23813987397802425</v>
      </c>
      <c r="G30" s="18"/>
    </row>
    <row r="31" spans="1:7">
      <c r="A31" s="5">
        <v>0.3</v>
      </c>
      <c r="B31">
        <v>8072</v>
      </c>
      <c r="C31">
        <v>3417</v>
      </c>
      <c r="D31" s="1">
        <f t="shared" si="3"/>
        <v>0.42331516352824577</v>
      </c>
      <c r="E31" s="1">
        <f t="shared" si="4"/>
        <v>6.1712118475708864E-2</v>
      </c>
      <c r="F31" s="1">
        <f t="shared" si="5"/>
        <v>0.10772043756502001</v>
      </c>
      <c r="G31" s="18"/>
    </row>
    <row r="32" spans="1:7">
      <c r="A32" s="5">
        <v>0.4</v>
      </c>
      <c r="B32">
        <v>2177</v>
      </c>
      <c r="C32">
        <v>1319</v>
      </c>
      <c r="D32" s="1">
        <f t="shared" si="3"/>
        <v>0.60587965089572804</v>
      </c>
      <c r="E32" s="1">
        <f t="shared" si="4"/>
        <v>2.3821564023839625E-2</v>
      </c>
      <c r="F32" s="1">
        <f t="shared" si="5"/>
        <v>4.5840791005612801E-2</v>
      </c>
      <c r="G32" s="18"/>
    </row>
    <row r="33" spans="1:7">
      <c r="A33" s="5">
        <v>0.5</v>
      </c>
      <c r="B33">
        <v>1475</v>
      </c>
      <c r="C33">
        <v>996</v>
      </c>
      <c r="D33" s="1">
        <f t="shared" si="3"/>
        <v>0.67525423728813561</v>
      </c>
      <c r="E33" s="1">
        <f t="shared" si="4"/>
        <v>1.7988080187827344E-2</v>
      </c>
      <c r="F33" s="1">
        <f t="shared" si="5"/>
        <v>3.5042659864543933E-2</v>
      </c>
      <c r="G33" s="18"/>
    </row>
    <row r="34" spans="1:7">
      <c r="A34" s="5">
        <v>0.6</v>
      </c>
      <c r="B34">
        <v>1339</v>
      </c>
      <c r="C34">
        <v>924</v>
      </c>
      <c r="D34" s="1">
        <f t="shared" si="3"/>
        <v>0.69006721433905904</v>
      </c>
      <c r="E34" s="1">
        <f t="shared" si="4"/>
        <v>1.6687737041719341E-2</v>
      </c>
      <c r="F34" s="1">
        <f t="shared" si="5"/>
        <v>3.2587419986245564E-2</v>
      </c>
      <c r="G34" s="18"/>
    </row>
    <row r="35" spans="1:7">
      <c r="A35" s="5">
        <v>0.7</v>
      </c>
      <c r="B35">
        <v>1330</v>
      </c>
      <c r="C35">
        <v>918</v>
      </c>
      <c r="D35" s="1">
        <f t="shared" si="3"/>
        <v>0.69022556390977441</v>
      </c>
      <c r="E35" s="1">
        <f t="shared" si="4"/>
        <v>1.657937511287701E-2</v>
      </c>
      <c r="F35" s="1">
        <f t="shared" si="5"/>
        <v>3.2380952380952378E-2</v>
      </c>
      <c r="G35" s="18"/>
    </row>
    <row r="36" spans="1:7">
      <c r="A36" s="5">
        <v>0.8</v>
      </c>
      <c r="B36">
        <v>1316</v>
      </c>
      <c r="C36">
        <v>911</v>
      </c>
      <c r="D36" s="1">
        <f t="shared" si="3"/>
        <v>0.69224924012158051</v>
      </c>
      <c r="E36" s="1">
        <f t="shared" si="4"/>
        <v>1.6452952862560953E-2</v>
      </c>
      <c r="F36" s="1">
        <f t="shared" si="5"/>
        <v>3.214197509085135E-2</v>
      </c>
      <c r="G36" s="18"/>
    </row>
    <row r="37" spans="1:7">
      <c r="A37" s="5">
        <v>0.9</v>
      </c>
      <c r="B37">
        <v>1311</v>
      </c>
      <c r="C37">
        <v>909</v>
      </c>
      <c r="D37" s="1">
        <f t="shared" si="3"/>
        <v>0.69336384439359267</v>
      </c>
      <c r="E37" s="1">
        <f t="shared" si="4"/>
        <v>1.6416832219613511E-2</v>
      </c>
      <c r="F37" s="1">
        <f t="shared" si="5"/>
        <v>3.2074240045165049E-2</v>
      </c>
      <c r="G37" s="18"/>
    </row>
    <row r="38" spans="1:7">
      <c r="A38" s="7">
        <v>1</v>
      </c>
      <c r="B38">
        <v>1311</v>
      </c>
      <c r="C38">
        <v>909</v>
      </c>
      <c r="D38" s="1">
        <f t="shared" si="3"/>
        <v>0.69336384439359267</v>
      </c>
      <c r="E38" s="1">
        <f t="shared" si="4"/>
        <v>1.6416832219613511E-2</v>
      </c>
      <c r="F38" s="1">
        <f t="shared" si="5"/>
        <v>3.2074240045165049E-2</v>
      </c>
      <c r="G38" s="18"/>
    </row>
    <row r="39" spans="1:7">
      <c r="G39" s="18"/>
    </row>
    <row r="41" spans="1:7">
      <c r="A41" t="s">
        <v>20</v>
      </c>
    </row>
    <row r="42" spans="1:7">
      <c r="A42" t="s">
        <v>11</v>
      </c>
      <c r="B42" t="s">
        <v>9</v>
      </c>
      <c r="C42" t="s">
        <v>18</v>
      </c>
      <c r="D42" s="1" t="s">
        <v>0</v>
      </c>
      <c r="E42" s="1" t="s">
        <v>4</v>
      </c>
      <c r="F42" s="1" t="s">
        <v>5</v>
      </c>
    </row>
    <row r="43" spans="1:7">
      <c r="A43" s="5">
        <v>0</v>
      </c>
      <c r="B43">
        <v>753899</v>
      </c>
      <c r="C43">
        <v>55370</v>
      </c>
      <c r="D43" s="1">
        <f>C43/B43</f>
        <v>7.3444851366031794E-2</v>
      </c>
      <c r="E43" s="1">
        <f>C43/$C$3</f>
        <v>1</v>
      </c>
      <c r="F43" s="16">
        <f>2*(D43*E43)/(D43+E43)</f>
        <v>0.13683954284669253</v>
      </c>
      <c r="G43" s="18"/>
    </row>
    <row r="44" spans="1:7">
      <c r="A44" s="5">
        <v>0.1</v>
      </c>
      <c r="B44">
        <v>6452</v>
      </c>
      <c r="C44">
        <v>3168</v>
      </c>
      <c r="D44" s="1">
        <f t="shared" ref="D44:D53" si="6">C44/B44</f>
        <v>0.49101053936763794</v>
      </c>
      <c r="E44" s="1">
        <f t="shared" ref="E44:E53" si="7">C44/$C$3</f>
        <v>5.7215098428752033E-2</v>
      </c>
      <c r="F44" s="1">
        <f t="shared" ref="F44:F53" si="8">2*(D44*E44)/(D44+E44)</f>
        <v>0.10248778751900618</v>
      </c>
      <c r="G44" s="18"/>
    </row>
    <row r="45" spans="1:7">
      <c r="A45" s="5">
        <v>0.2</v>
      </c>
      <c r="B45">
        <v>4407</v>
      </c>
      <c r="C45">
        <v>2404</v>
      </c>
      <c r="D45" s="1">
        <f t="shared" si="6"/>
        <v>0.54549580213297022</v>
      </c>
      <c r="E45" s="1">
        <f t="shared" si="7"/>
        <v>4.3417012822828248E-2</v>
      </c>
      <c r="F45" s="1">
        <f t="shared" si="8"/>
        <v>8.0432273282366115E-2</v>
      </c>
      <c r="G45" s="18"/>
    </row>
    <row r="46" spans="1:7">
      <c r="A46" s="5">
        <v>0.3</v>
      </c>
      <c r="B46">
        <v>3160</v>
      </c>
      <c r="C46">
        <v>1861</v>
      </c>
      <c r="D46" s="1">
        <f t="shared" si="6"/>
        <v>0.58892405063291142</v>
      </c>
      <c r="E46" s="1">
        <f t="shared" si="7"/>
        <v>3.3610258262597073E-2</v>
      </c>
      <c r="F46" s="1">
        <f t="shared" si="8"/>
        <v>6.3591320690244313E-2</v>
      </c>
      <c r="G46" s="18"/>
    </row>
    <row r="47" spans="1:7">
      <c r="A47" s="5">
        <v>0.4</v>
      </c>
      <c r="B47">
        <v>2600</v>
      </c>
      <c r="C47">
        <v>1576</v>
      </c>
      <c r="D47" s="1">
        <f t="shared" si="6"/>
        <v>0.60615384615384615</v>
      </c>
      <c r="E47" s="1">
        <f t="shared" si="7"/>
        <v>2.8463066642586236E-2</v>
      </c>
      <c r="F47" s="1">
        <f t="shared" si="8"/>
        <v>5.4372951526651711E-2</v>
      </c>
      <c r="G47" s="18"/>
    </row>
    <row r="48" spans="1:7">
      <c r="A48" s="5">
        <v>0.5</v>
      </c>
      <c r="B48">
        <v>2310</v>
      </c>
      <c r="C48">
        <v>1444</v>
      </c>
      <c r="D48" s="1">
        <f t="shared" si="6"/>
        <v>0.62510822510822506</v>
      </c>
      <c r="E48" s="1">
        <f t="shared" si="7"/>
        <v>2.6079104208054902E-2</v>
      </c>
      <c r="F48" s="1">
        <f t="shared" si="8"/>
        <v>5.0069348127600555E-2</v>
      </c>
      <c r="G48" s="18"/>
    </row>
    <row r="49" spans="1:7">
      <c r="A49" s="5">
        <v>0.6</v>
      </c>
      <c r="B49">
        <v>1912</v>
      </c>
      <c r="C49">
        <v>1256</v>
      </c>
      <c r="D49" s="1">
        <f t="shared" si="6"/>
        <v>0.65690376569037656</v>
      </c>
      <c r="E49" s="1">
        <f t="shared" si="7"/>
        <v>2.2683763770995125E-2</v>
      </c>
      <c r="F49" s="1">
        <f t="shared" si="8"/>
        <v>4.3853217415593032E-2</v>
      </c>
      <c r="G49" s="18"/>
    </row>
    <row r="50" spans="1:7">
      <c r="A50" s="5">
        <v>0.7</v>
      </c>
      <c r="B50">
        <v>1675</v>
      </c>
      <c r="C50">
        <v>1111</v>
      </c>
      <c r="D50" s="1">
        <f t="shared" si="6"/>
        <v>0.66328358208955229</v>
      </c>
      <c r="E50" s="1">
        <f t="shared" si="7"/>
        <v>2.0065017157305399E-2</v>
      </c>
      <c r="F50" s="1">
        <f t="shared" si="8"/>
        <v>3.8951704794460515E-2</v>
      </c>
      <c r="G50" s="18"/>
    </row>
    <row r="51" spans="1:7">
      <c r="A51" s="5">
        <v>0.8</v>
      </c>
      <c r="B51">
        <v>1586</v>
      </c>
      <c r="C51">
        <v>1064</v>
      </c>
      <c r="D51" s="1">
        <f t="shared" si="6"/>
        <v>0.67087011349306436</v>
      </c>
      <c r="E51" s="1">
        <f t="shared" si="7"/>
        <v>1.9216182048040455E-2</v>
      </c>
      <c r="F51" s="1">
        <f t="shared" si="8"/>
        <v>3.7362174309993681E-2</v>
      </c>
      <c r="G51" s="18"/>
    </row>
    <row r="52" spans="1:7">
      <c r="A52" s="5">
        <v>0.9</v>
      </c>
      <c r="B52">
        <v>1534</v>
      </c>
      <c r="C52">
        <v>1035</v>
      </c>
      <c r="D52" s="1">
        <f t="shared" si="6"/>
        <v>0.67470664928292046</v>
      </c>
      <c r="E52" s="1">
        <f t="shared" si="7"/>
        <v>1.8692432725302511E-2</v>
      </c>
      <c r="F52" s="1">
        <f t="shared" si="8"/>
        <v>3.6377056094474905E-2</v>
      </c>
      <c r="G52" s="18"/>
    </row>
    <row r="53" spans="1:7">
      <c r="A53" s="7">
        <v>1</v>
      </c>
      <c r="B53">
        <v>1534</v>
      </c>
      <c r="C53">
        <v>1035</v>
      </c>
      <c r="D53" s="1">
        <f t="shared" si="6"/>
        <v>0.67470664928292046</v>
      </c>
      <c r="E53" s="1">
        <f t="shared" si="7"/>
        <v>1.8692432725302511E-2</v>
      </c>
      <c r="F53" s="1">
        <f t="shared" si="8"/>
        <v>3.6377056094474905E-2</v>
      </c>
      <c r="G53" s="18"/>
    </row>
    <row r="56" spans="1:7">
      <c r="A56" t="s">
        <v>21</v>
      </c>
    </row>
    <row r="57" spans="1:7">
      <c r="A57" t="s">
        <v>11</v>
      </c>
      <c r="B57" t="s">
        <v>9</v>
      </c>
      <c r="C57" t="s">
        <v>18</v>
      </c>
      <c r="D57" s="1" t="s">
        <v>0</v>
      </c>
      <c r="E57" s="1" t="s">
        <v>4</v>
      </c>
      <c r="F57" s="1" t="s">
        <v>5</v>
      </c>
    </row>
    <row r="58" spans="1:7">
      <c r="A58" s="5">
        <v>0</v>
      </c>
      <c r="B58">
        <v>753899</v>
      </c>
      <c r="C58">
        <v>55370</v>
      </c>
      <c r="D58" s="1">
        <f>C58/B58</f>
        <v>7.3444851366031794E-2</v>
      </c>
      <c r="E58" s="1">
        <f>C58/$C$3</f>
        <v>1</v>
      </c>
      <c r="F58" s="1">
        <f>2*(D58*E58)/(D58+E58)</f>
        <v>0.13683954284669253</v>
      </c>
    </row>
    <row r="59" spans="1:7">
      <c r="A59" s="5">
        <v>0.1</v>
      </c>
      <c r="B59">
        <v>279697</v>
      </c>
      <c r="C59">
        <v>35319</v>
      </c>
      <c r="D59" s="1">
        <f t="shared" ref="D59:D68" si="9">C59/B59</f>
        <v>0.12627593431463333</v>
      </c>
      <c r="E59" s="1">
        <f t="shared" ref="E59:E68" si="10">C59/$C$3</f>
        <v>0.63787249413039548</v>
      </c>
      <c r="F59" s="1">
        <f t="shared" ref="F59:F68" si="11">2*(D59*E59)/(D59+E59)</f>
        <v>0.21081753798494032</v>
      </c>
    </row>
    <row r="60" spans="1:7">
      <c r="A60" s="5">
        <v>0.2</v>
      </c>
      <c r="B60">
        <v>66771</v>
      </c>
      <c r="C60">
        <v>16249</v>
      </c>
      <c r="D60" s="1">
        <f t="shared" si="9"/>
        <v>0.24335415075406988</v>
      </c>
      <c r="E60" s="1">
        <f t="shared" si="10"/>
        <v>0.29346216362651256</v>
      </c>
      <c r="F60" s="16">
        <f t="shared" si="11"/>
        <v>0.26606954257784038</v>
      </c>
    </row>
    <row r="61" spans="1:7">
      <c r="A61" s="5">
        <v>0.3</v>
      </c>
      <c r="B61">
        <v>13754</v>
      </c>
      <c r="C61">
        <v>5791</v>
      </c>
      <c r="D61" s="1">
        <f t="shared" si="9"/>
        <v>0.42104115166497019</v>
      </c>
      <c r="E61" s="1">
        <f t="shared" si="10"/>
        <v>0.10458732165432545</v>
      </c>
      <c r="F61" s="1">
        <f t="shared" si="11"/>
        <v>0.16755396099762748</v>
      </c>
    </row>
    <row r="62" spans="1:7">
      <c r="A62" s="5">
        <v>0.4</v>
      </c>
      <c r="B62">
        <v>3936</v>
      </c>
      <c r="C62">
        <v>2328</v>
      </c>
      <c r="D62" s="1">
        <f t="shared" si="9"/>
        <v>0.59146341463414631</v>
      </c>
      <c r="E62" s="1">
        <f t="shared" si="10"/>
        <v>4.204442839082536E-2</v>
      </c>
      <c r="F62" s="1">
        <f t="shared" si="11"/>
        <v>7.8508076754459935E-2</v>
      </c>
    </row>
    <row r="63" spans="1:7">
      <c r="A63" s="5">
        <v>0.5</v>
      </c>
      <c r="B63">
        <v>1973</v>
      </c>
      <c r="C63">
        <v>1344</v>
      </c>
      <c r="D63" s="1">
        <f t="shared" si="9"/>
        <v>0.68119614799797268</v>
      </c>
      <c r="E63" s="1">
        <f t="shared" si="10"/>
        <v>2.4273072060682681E-2</v>
      </c>
      <c r="F63" s="1">
        <f t="shared" si="11"/>
        <v>4.6875817449383538E-2</v>
      </c>
    </row>
    <row r="64" spans="1:7">
      <c r="A64" s="5">
        <v>0.6</v>
      </c>
      <c r="B64">
        <v>1441</v>
      </c>
      <c r="C64">
        <v>1013</v>
      </c>
      <c r="D64" s="1">
        <f t="shared" si="9"/>
        <v>0.70298403886190142</v>
      </c>
      <c r="E64" s="1">
        <f t="shared" si="10"/>
        <v>1.829510565288062E-2</v>
      </c>
      <c r="F64" s="1">
        <f t="shared" si="11"/>
        <v>3.5662107690412066E-2</v>
      </c>
    </row>
    <row r="65" spans="1:6">
      <c r="A65" s="5">
        <v>0.7</v>
      </c>
      <c r="B65">
        <v>1336</v>
      </c>
      <c r="C65">
        <v>930</v>
      </c>
      <c r="D65" s="1">
        <f t="shared" si="9"/>
        <v>0.69610778443113774</v>
      </c>
      <c r="E65" s="1">
        <f t="shared" si="10"/>
        <v>1.6796098970561675E-2</v>
      </c>
      <c r="F65" s="1">
        <f t="shared" si="11"/>
        <v>3.280076182414559E-2</v>
      </c>
    </row>
    <row r="66" spans="1:6">
      <c r="A66" s="5">
        <v>0.8</v>
      </c>
      <c r="B66">
        <v>1322</v>
      </c>
      <c r="C66">
        <v>919</v>
      </c>
      <c r="D66" s="1">
        <f t="shared" si="9"/>
        <v>0.69515885022692891</v>
      </c>
      <c r="E66" s="1">
        <f t="shared" si="10"/>
        <v>1.6597435434350733E-2</v>
      </c>
      <c r="F66" s="1">
        <f t="shared" si="11"/>
        <v>3.242080011289071E-2</v>
      </c>
    </row>
    <row r="67" spans="1:6">
      <c r="A67" s="5">
        <v>0.9</v>
      </c>
      <c r="B67">
        <v>1314</v>
      </c>
      <c r="C67">
        <v>912</v>
      </c>
      <c r="D67" s="1">
        <f t="shared" si="9"/>
        <v>0.69406392694063923</v>
      </c>
      <c r="E67" s="1">
        <f t="shared" si="10"/>
        <v>1.6471013184034676E-2</v>
      </c>
      <c r="F67" s="1">
        <f t="shared" si="11"/>
        <v>3.2178392491708417E-2</v>
      </c>
    </row>
    <row r="68" spans="1:6">
      <c r="A68" s="7">
        <v>1</v>
      </c>
      <c r="B68">
        <v>1313</v>
      </c>
      <c r="C68">
        <v>911</v>
      </c>
      <c r="D68" s="1">
        <f t="shared" si="9"/>
        <v>0.69383092155369386</v>
      </c>
      <c r="E68" s="1">
        <f t="shared" si="10"/>
        <v>1.6452952862560953E-2</v>
      </c>
      <c r="F68" s="1">
        <f t="shared" si="11"/>
        <v>3.2143676234497112E-2</v>
      </c>
    </row>
    <row r="73" spans="1:6">
      <c r="A73" t="s">
        <v>13</v>
      </c>
      <c r="B73" t="s">
        <v>22</v>
      </c>
    </row>
    <row r="74" spans="1:6">
      <c r="A74" s="12" t="s">
        <v>12</v>
      </c>
      <c r="B74" s="13" t="s">
        <v>14</v>
      </c>
      <c r="C74" s="13" t="s">
        <v>15</v>
      </c>
      <c r="D74" s="14" t="s">
        <v>0</v>
      </c>
      <c r="E74" s="14" t="s">
        <v>4</v>
      </c>
      <c r="F74" s="15" t="s">
        <v>5</v>
      </c>
    </row>
    <row r="75" spans="1:6">
      <c r="A75">
        <v>2</v>
      </c>
      <c r="B75">
        <v>739540</v>
      </c>
      <c r="C75">
        <v>54767</v>
      </c>
      <c r="D75" s="1">
        <f>C75/B75</f>
        <v>7.4055493955702198E-2</v>
      </c>
      <c r="E75" s="1">
        <f>C75/$C$3</f>
        <v>0.98910962615134546</v>
      </c>
      <c r="F75" s="1">
        <f>2*(D75*E75)/(D75+E75)</f>
        <v>0.13779421569737454</v>
      </c>
    </row>
    <row r="76" spans="1:6">
      <c r="A76">
        <v>5</v>
      </c>
      <c r="B76">
        <v>709175</v>
      </c>
      <c r="C76">
        <v>53619</v>
      </c>
      <c r="D76" s="1">
        <f t="shared" ref="D76:D93" si="12">C76/B76</f>
        <v>7.5607572178940319E-2</v>
      </c>
      <c r="E76" s="1">
        <f t="shared" ref="E76:E93" si="13">C76/$C$3</f>
        <v>0.96837637709951241</v>
      </c>
      <c r="F76" s="1">
        <f t="shared" ref="F76:F93" si="14">2*(D76*E76)/(D76+E76)</f>
        <v>0.14026381704150837</v>
      </c>
    </row>
    <row r="77" spans="1:6">
      <c r="A77">
        <v>10</v>
      </c>
      <c r="B77">
        <v>572939</v>
      </c>
      <c r="C77">
        <v>47001</v>
      </c>
      <c r="D77" s="1">
        <f t="shared" si="12"/>
        <v>8.2034911220915316E-2</v>
      </c>
      <c r="E77" s="1">
        <f t="shared" si="13"/>
        <v>0.84885316958641865</v>
      </c>
      <c r="F77" s="1">
        <f t="shared" si="14"/>
        <v>0.1496110989974678</v>
      </c>
    </row>
    <row r="78" spans="1:6">
      <c r="A78">
        <v>15</v>
      </c>
      <c r="B78">
        <v>381976</v>
      </c>
      <c r="C78">
        <v>38355</v>
      </c>
      <c r="D78" s="1">
        <f t="shared" si="12"/>
        <v>0.10041206777389156</v>
      </c>
      <c r="E78" s="1">
        <f t="shared" si="13"/>
        <v>0.69270363012461622</v>
      </c>
      <c r="F78" s="1">
        <f t="shared" si="14"/>
        <v>0.17539888326405179</v>
      </c>
    </row>
    <row r="79" spans="1:6">
      <c r="A79">
        <v>30</v>
      </c>
      <c r="B79">
        <v>397188</v>
      </c>
      <c r="C79">
        <v>39166</v>
      </c>
      <c r="D79" s="1">
        <f t="shared" si="12"/>
        <v>9.860821575677009E-2</v>
      </c>
      <c r="E79" s="1">
        <f t="shared" si="13"/>
        <v>0.70735055083980491</v>
      </c>
      <c r="F79" s="1">
        <f t="shared" si="14"/>
        <v>0.17308720650170806</v>
      </c>
    </row>
    <row r="80" spans="1:6">
      <c r="A80">
        <v>45</v>
      </c>
      <c r="B80">
        <v>187738</v>
      </c>
      <c r="C80">
        <v>24892</v>
      </c>
      <c r="D80" s="1">
        <f t="shared" si="12"/>
        <v>0.13258903365328276</v>
      </c>
      <c r="E80" s="1">
        <f t="shared" si="13"/>
        <v>0.44955752212389383</v>
      </c>
      <c r="F80" s="1">
        <f t="shared" si="14"/>
        <v>0.20478141402175165</v>
      </c>
    </row>
    <row r="81" spans="1:6">
      <c r="A81">
        <v>60</v>
      </c>
      <c r="B81">
        <v>318839</v>
      </c>
      <c r="C81">
        <v>34267</v>
      </c>
      <c r="D81" s="1">
        <f t="shared" si="12"/>
        <v>0.1074743052136031</v>
      </c>
      <c r="E81" s="1">
        <f t="shared" si="13"/>
        <v>0.61887303594003973</v>
      </c>
      <c r="F81" s="1">
        <f t="shared" si="14"/>
        <v>0.18314364432710062</v>
      </c>
    </row>
    <row r="82" spans="1:6">
      <c r="A82">
        <v>100</v>
      </c>
      <c r="B82">
        <v>406546</v>
      </c>
      <c r="C82">
        <v>38815</v>
      </c>
      <c r="D82" s="1">
        <f t="shared" si="12"/>
        <v>9.5475050793760119E-2</v>
      </c>
      <c r="E82" s="1">
        <f t="shared" si="13"/>
        <v>0.70101137800252844</v>
      </c>
      <c r="F82" s="1">
        <f t="shared" si="14"/>
        <v>0.16806085955022126</v>
      </c>
    </row>
    <row r="83" spans="1:6">
      <c r="A83">
        <v>200</v>
      </c>
      <c r="B83">
        <v>94377</v>
      </c>
      <c r="C83">
        <v>16882</v>
      </c>
      <c r="D83" s="1">
        <f t="shared" si="12"/>
        <v>0.17887832840628543</v>
      </c>
      <c r="E83" s="1">
        <f t="shared" si="13"/>
        <v>0.30489434711937874</v>
      </c>
      <c r="F83" s="1">
        <f t="shared" si="14"/>
        <v>0.22547363219296546</v>
      </c>
    </row>
    <row r="84" spans="1:6">
      <c r="A84">
        <v>300</v>
      </c>
      <c r="B84">
        <v>160380</v>
      </c>
      <c r="C84">
        <v>23135</v>
      </c>
      <c r="D84" s="1">
        <f t="shared" si="12"/>
        <v>0.14425115351041276</v>
      </c>
      <c r="E84" s="1">
        <f t="shared" si="13"/>
        <v>0.41782553729456384</v>
      </c>
      <c r="F84" s="1">
        <f t="shared" si="14"/>
        <v>0.21446118192352259</v>
      </c>
    </row>
    <row r="85" spans="1:6">
      <c r="A85">
        <v>400</v>
      </c>
      <c r="B85">
        <v>179923</v>
      </c>
      <c r="C85">
        <v>24496</v>
      </c>
      <c r="D85" s="1">
        <f t="shared" si="12"/>
        <v>0.13614712960544234</v>
      </c>
      <c r="E85" s="1">
        <f t="shared" si="13"/>
        <v>0.44240563482029982</v>
      </c>
      <c r="F85" s="1">
        <f t="shared" si="14"/>
        <v>0.20821698903069791</v>
      </c>
    </row>
    <row r="86" spans="1:6">
      <c r="A86">
        <v>500</v>
      </c>
      <c r="B86">
        <v>69471</v>
      </c>
      <c r="C86">
        <v>13783</v>
      </c>
      <c r="D86" s="1">
        <f t="shared" si="12"/>
        <v>0.19839933209540672</v>
      </c>
      <c r="E86" s="1">
        <f t="shared" si="13"/>
        <v>0.24892541087231354</v>
      </c>
      <c r="F86" s="1">
        <f t="shared" si="14"/>
        <v>0.22080886888121692</v>
      </c>
    </row>
    <row r="87" spans="1:6">
      <c r="A87">
        <v>1000</v>
      </c>
      <c r="B87">
        <v>153479</v>
      </c>
      <c r="C87">
        <v>21937</v>
      </c>
      <c r="D87" s="1">
        <f t="shared" si="12"/>
        <v>0.14293160627838336</v>
      </c>
      <c r="E87" s="1">
        <f t="shared" si="13"/>
        <v>0.39618927216904459</v>
      </c>
      <c r="F87" s="1">
        <f t="shared" si="14"/>
        <v>0.21007522181097346</v>
      </c>
    </row>
    <row r="88" spans="1:6">
      <c r="A88">
        <v>2000</v>
      </c>
      <c r="B88">
        <v>121477</v>
      </c>
      <c r="C88">
        <v>18539</v>
      </c>
      <c r="D88" s="1">
        <f t="shared" si="12"/>
        <v>0.15261325189130454</v>
      </c>
      <c r="E88" s="1">
        <f t="shared" si="13"/>
        <v>0.33482029980133649</v>
      </c>
      <c r="F88" s="1">
        <f t="shared" si="14"/>
        <v>0.2096614587750994</v>
      </c>
    </row>
    <row r="89" spans="1:6">
      <c r="A89">
        <v>4000</v>
      </c>
      <c r="B89">
        <v>88339</v>
      </c>
      <c r="C89">
        <v>15413</v>
      </c>
      <c r="D89" s="1">
        <f t="shared" si="12"/>
        <v>0.1744755996785112</v>
      </c>
      <c r="E89" s="1">
        <f t="shared" si="13"/>
        <v>0.27836373487448074</v>
      </c>
      <c r="F89" s="1">
        <f t="shared" si="14"/>
        <v>0.21450291909344577</v>
      </c>
    </row>
    <row r="90" spans="1:6">
      <c r="A90">
        <v>6000</v>
      </c>
      <c r="B90">
        <v>65953</v>
      </c>
      <c r="C90">
        <v>13115</v>
      </c>
      <c r="D90" s="1">
        <f t="shared" si="12"/>
        <v>0.19885372917077312</v>
      </c>
      <c r="E90" s="1">
        <f t="shared" si="13"/>
        <v>0.23686111612786709</v>
      </c>
      <c r="F90" s="1">
        <f t="shared" si="14"/>
        <v>0.21619973129579714</v>
      </c>
    </row>
    <row r="91" spans="1:6">
      <c r="A91">
        <v>10000</v>
      </c>
      <c r="B91">
        <v>35580</v>
      </c>
      <c r="C91">
        <v>8774</v>
      </c>
      <c r="D91" s="1">
        <f t="shared" si="12"/>
        <v>0.2465992130410343</v>
      </c>
      <c r="E91" s="1">
        <f t="shared" si="13"/>
        <v>0.15846126061043886</v>
      </c>
      <c r="F91" s="1">
        <f t="shared" si="14"/>
        <v>0.19294117647058823</v>
      </c>
    </row>
    <row r="92" spans="1:6">
      <c r="A92">
        <v>20000</v>
      </c>
      <c r="B92">
        <v>26573</v>
      </c>
      <c r="C92">
        <v>7220</v>
      </c>
      <c r="D92" s="1">
        <f t="shared" si="12"/>
        <v>0.27170436157001465</v>
      </c>
      <c r="E92" s="1">
        <f t="shared" si="13"/>
        <v>0.13039552104027452</v>
      </c>
      <c r="F92" s="1">
        <f t="shared" si="14"/>
        <v>0.17622005540436644</v>
      </c>
    </row>
    <row r="93" spans="1:6">
      <c r="A93">
        <v>50000</v>
      </c>
      <c r="B93">
        <v>14428</v>
      </c>
      <c r="C93">
        <v>4733</v>
      </c>
      <c r="D93" s="1">
        <f t="shared" si="12"/>
        <v>0.32804269476018855</v>
      </c>
      <c r="E93" s="1">
        <f t="shared" si="13"/>
        <v>8.5479501535127331E-2</v>
      </c>
      <c r="F93" s="1">
        <f t="shared" si="14"/>
        <v>0.13561993180320353</v>
      </c>
    </row>
    <row r="94" spans="1:6">
      <c r="A94">
        <v>100000</v>
      </c>
      <c r="B94">
        <v>9540</v>
      </c>
      <c r="C94">
        <v>3584</v>
      </c>
      <c r="D94" s="1">
        <f>C94/B94</f>
        <v>0.37568134171907758</v>
      </c>
      <c r="E94" s="1">
        <f>C94/$C$3</f>
        <v>6.4728192161820478E-2</v>
      </c>
      <c r="F94" s="1">
        <f>2*(D94*E94)/(D94+E94)</f>
        <v>0.11042982591280233</v>
      </c>
    </row>
    <row r="99" spans="1:6">
      <c r="A99" t="s">
        <v>13</v>
      </c>
      <c r="B99" t="s">
        <v>23</v>
      </c>
    </row>
    <row r="100" spans="1:6">
      <c r="A100" t="s">
        <v>12</v>
      </c>
      <c r="B100" t="s">
        <v>14</v>
      </c>
      <c r="C100" t="s">
        <v>15</v>
      </c>
      <c r="D100" s="1" t="s">
        <v>0</v>
      </c>
      <c r="E100" s="1" t="s">
        <v>4</v>
      </c>
      <c r="F100" s="1" t="s">
        <v>5</v>
      </c>
    </row>
    <row r="101" spans="1:6">
      <c r="A101">
        <v>2</v>
      </c>
      <c r="B101">
        <v>668832</v>
      </c>
      <c r="C101">
        <v>51538</v>
      </c>
      <c r="D101" s="1">
        <f>C101/B101</f>
        <v>7.7056719774173485E-2</v>
      </c>
      <c r="E101" s="1">
        <f>C101/$C$3</f>
        <v>0.93079284811269636</v>
      </c>
      <c r="F101" s="1">
        <f>2*(D101*E101)/(D101+E101)</f>
        <v>0.14233045476262149</v>
      </c>
    </row>
    <row r="102" spans="1:6">
      <c r="A102">
        <v>5</v>
      </c>
      <c r="B102">
        <v>441478</v>
      </c>
      <c r="C102">
        <v>42885</v>
      </c>
      <c r="D102" s="1">
        <f t="shared" ref="D102:D117" si="15">C102/B102</f>
        <v>9.713960831570316E-2</v>
      </c>
      <c r="E102" s="1">
        <f t="shared" ref="E102:E117" si="16">C102/$C$3</f>
        <v>0.77451688640057792</v>
      </c>
      <c r="F102" s="1">
        <f t="shared" ref="F102:F116" si="17">2*(D102*E102)/(D102+E102)</f>
        <v>0.17262824847840788</v>
      </c>
    </row>
    <row r="103" spans="1:6">
      <c r="A103">
        <v>10</v>
      </c>
      <c r="B103">
        <v>498525</v>
      </c>
      <c r="C103">
        <v>45104</v>
      </c>
      <c r="D103" s="1">
        <f t="shared" si="15"/>
        <v>9.047490095782558E-2</v>
      </c>
      <c r="E103" s="1">
        <f t="shared" si="16"/>
        <v>0.81459273975076751</v>
      </c>
      <c r="F103" s="1">
        <f t="shared" si="17"/>
        <v>0.16286119210319644</v>
      </c>
    </row>
    <row r="104" spans="1:6">
      <c r="A104">
        <v>15</v>
      </c>
      <c r="B104">
        <v>400895</v>
      </c>
      <c r="C104">
        <v>39907</v>
      </c>
      <c r="D104" s="1">
        <f t="shared" si="15"/>
        <v>9.9544768580301576E-2</v>
      </c>
      <c r="E104" s="1">
        <f t="shared" si="16"/>
        <v>0.72073324905183311</v>
      </c>
      <c r="F104" s="1">
        <f t="shared" si="17"/>
        <v>0.17492904342870919</v>
      </c>
    </row>
    <row r="105" spans="1:6">
      <c r="A105">
        <v>30</v>
      </c>
      <c r="B105">
        <v>320669</v>
      </c>
      <c r="C105">
        <v>35242</v>
      </c>
      <c r="D105" s="1">
        <f t="shared" si="15"/>
        <v>0.10990148720331556</v>
      </c>
      <c r="E105" s="1">
        <f t="shared" si="16"/>
        <v>0.63648184937691887</v>
      </c>
      <c r="F105" s="1">
        <f t="shared" si="17"/>
        <v>0.18743800510053477</v>
      </c>
    </row>
    <row r="106" spans="1:6">
      <c r="A106">
        <v>45</v>
      </c>
      <c r="B106">
        <v>332892</v>
      </c>
      <c r="C106">
        <v>35512</v>
      </c>
      <c r="D106" s="1">
        <f t="shared" si="15"/>
        <v>0.10667724066664264</v>
      </c>
      <c r="E106" s="1">
        <f t="shared" si="16"/>
        <v>0.64135813617482396</v>
      </c>
      <c r="F106" s="1">
        <f t="shared" si="17"/>
        <v>0.18292802282994472</v>
      </c>
    </row>
    <row r="107" spans="1:6">
      <c r="A107">
        <v>60</v>
      </c>
      <c r="B107">
        <v>245636</v>
      </c>
      <c r="C107">
        <v>30380</v>
      </c>
      <c r="D107" s="1">
        <f t="shared" si="15"/>
        <v>0.12367893956911853</v>
      </c>
      <c r="E107" s="1">
        <f t="shared" si="16"/>
        <v>0.54867256637168138</v>
      </c>
      <c r="F107" s="1">
        <f t="shared" si="17"/>
        <v>0.20185644139983919</v>
      </c>
    </row>
    <row r="108" spans="1:6">
      <c r="A108">
        <v>100</v>
      </c>
      <c r="B108">
        <v>352100</v>
      </c>
      <c r="C108">
        <v>37350</v>
      </c>
      <c r="D108" s="1">
        <f t="shared" si="15"/>
        <v>0.10607781880147685</v>
      </c>
      <c r="E108" s="1">
        <f t="shared" si="16"/>
        <v>0.67455300704352539</v>
      </c>
      <c r="F108" s="1">
        <f t="shared" si="17"/>
        <v>0.18332637985618574</v>
      </c>
    </row>
    <row r="109" spans="1:6">
      <c r="A109">
        <v>200</v>
      </c>
      <c r="B109">
        <v>350408</v>
      </c>
      <c r="C109">
        <v>36793</v>
      </c>
      <c r="D109" s="1">
        <f t="shared" si="15"/>
        <v>0.10500045661057966</v>
      </c>
      <c r="E109" s="1">
        <f t="shared" si="16"/>
        <v>0.6644934079826621</v>
      </c>
      <c r="F109" s="1">
        <f t="shared" si="17"/>
        <v>0.18134546476151986</v>
      </c>
    </row>
    <row r="110" spans="1:6">
      <c r="A110">
        <v>300</v>
      </c>
      <c r="B110">
        <v>124003</v>
      </c>
      <c r="C110">
        <v>20125</v>
      </c>
      <c r="D110" s="1">
        <f t="shared" si="15"/>
        <v>0.16229446061788827</v>
      </c>
      <c r="E110" s="1">
        <f t="shared" si="16"/>
        <v>0.3634639696586599</v>
      </c>
      <c r="F110" s="1">
        <f t="shared" si="17"/>
        <v>0.22439274584246235</v>
      </c>
    </row>
    <row r="111" spans="1:6">
      <c r="A111">
        <v>400</v>
      </c>
      <c r="B111">
        <v>246708</v>
      </c>
      <c r="C111">
        <v>29702</v>
      </c>
      <c r="D111" s="1">
        <f t="shared" si="15"/>
        <v>0.12039333949446308</v>
      </c>
      <c r="E111" s="1">
        <f t="shared" si="16"/>
        <v>0.53642766841249778</v>
      </c>
      <c r="F111" s="1">
        <f t="shared" si="17"/>
        <v>0.19665119604870265</v>
      </c>
    </row>
    <row r="112" spans="1:6">
      <c r="A112">
        <v>500</v>
      </c>
      <c r="B112">
        <v>235503</v>
      </c>
      <c r="C112">
        <v>29302</v>
      </c>
      <c r="D112" s="1">
        <f t="shared" si="15"/>
        <v>0.12442304344318332</v>
      </c>
      <c r="E112" s="1">
        <f t="shared" si="16"/>
        <v>0.52920353982300883</v>
      </c>
      <c r="F112" s="1">
        <f t="shared" si="17"/>
        <v>0.20147624564672553</v>
      </c>
    </row>
    <row r="113" spans="1:6">
      <c r="A113">
        <v>1000</v>
      </c>
      <c r="B113">
        <v>194008</v>
      </c>
      <c r="C113">
        <v>25500</v>
      </c>
      <c r="D113" s="1">
        <f t="shared" si="15"/>
        <v>0.13143787885035668</v>
      </c>
      <c r="E113" s="1">
        <f t="shared" si="16"/>
        <v>0.46053819757991693</v>
      </c>
      <c r="F113" s="1">
        <f t="shared" si="17"/>
        <v>0.20450881793903231</v>
      </c>
    </row>
    <row r="114" spans="1:6">
      <c r="A114">
        <v>2000</v>
      </c>
      <c r="B114">
        <v>202643</v>
      </c>
      <c r="C114">
        <v>25608</v>
      </c>
      <c r="D114" s="1">
        <f t="shared" si="15"/>
        <v>0.12637002018327798</v>
      </c>
      <c r="E114" s="1">
        <f t="shared" si="16"/>
        <v>0.4624887122990789</v>
      </c>
      <c r="F114" s="1">
        <f t="shared" si="17"/>
        <v>0.19850162588706768</v>
      </c>
    </row>
    <row r="115" spans="1:6">
      <c r="A115">
        <v>4000</v>
      </c>
      <c r="B115">
        <v>133240</v>
      </c>
      <c r="C115">
        <v>20453</v>
      </c>
      <c r="D115" s="1">
        <f t="shared" si="15"/>
        <v>0.15350495346742721</v>
      </c>
      <c r="E115" s="1">
        <f t="shared" si="16"/>
        <v>0.3693877551020408</v>
      </c>
      <c r="F115" s="1">
        <f t="shared" si="17"/>
        <v>0.21688139547213828</v>
      </c>
    </row>
    <row r="116" spans="1:6">
      <c r="A116">
        <v>6000</v>
      </c>
      <c r="B116">
        <v>111553</v>
      </c>
      <c r="C116">
        <v>18359</v>
      </c>
      <c r="D116" s="1">
        <f t="shared" si="15"/>
        <v>0.16457647934165823</v>
      </c>
      <c r="E116" s="1">
        <f t="shared" si="16"/>
        <v>0.33156944193606647</v>
      </c>
      <c r="F116" s="1">
        <f t="shared" si="17"/>
        <v>0.21996968662197541</v>
      </c>
    </row>
    <row r="117" spans="1:6">
      <c r="A117">
        <v>10000</v>
      </c>
      <c r="B117">
        <v>71496</v>
      </c>
      <c r="C117">
        <v>13905</v>
      </c>
      <c r="D117" s="1">
        <f t="shared" si="15"/>
        <v>0.19448640483383686</v>
      </c>
      <c r="E117" s="1">
        <f t="shared" si="16"/>
        <v>0.25112877009210766</v>
      </c>
      <c r="F117" s="1">
        <f>2*(D117*E117)/(D117+E117)</f>
        <v>0.21920766793309479</v>
      </c>
    </row>
    <row r="118" spans="1:6">
      <c r="A118">
        <v>20000</v>
      </c>
      <c r="B118">
        <v>41224</v>
      </c>
      <c r="C118">
        <v>10153</v>
      </c>
      <c r="D118" s="1">
        <f t="shared" ref="D118:D120" si="18">C118/B118</f>
        <v>0.24628856976518532</v>
      </c>
      <c r="E118" s="1">
        <f t="shared" ref="E118:E120" si="19">C118/$C$3</f>
        <v>0.18336644392270182</v>
      </c>
      <c r="F118" s="1">
        <f t="shared" ref="F118:F120" si="20">2*(D118*E118)/(D118+E118)</f>
        <v>0.2102200964863242</v>
      </c>
    </row>
    <row r="119" spans="1:6">
      <c r="A119">
        <v>50000</v>
      </c>
      <c r="B119">
        <v>24422</v>
      </c>
      <c r="C119">
        <v>7263</v>
      </c>
      <c r="D119" s="1">
        <f t="shared" si="18"/>
        <v>0.29739579068053396</v>
      </c>
      <c r="E119" s="1">
        <f t="shared" si="19"/>
        <v>0.13117211486364458</v>
      </c>
      <c r="F119" s="1">
        <f t="shared" si="20"/>
        <v>0.18204832564668136</v>
      </c>
    </row>
    <row r="120" spans="1:6">
      <c r="A120">
        <v>100000</v>
      </c>
      <c r="B120">
        <v>16813</v>
      </c>
      <c r="C120">
        <v>5569</v>
      </c>
      <c r="D120" s="1">
        <f t="shared" si="18"/>
        <v>0.33123178492832928</v>
      </c>
      <c r="E120" s="1">
        <f t="shared" si="19"/>
        <v>0.10057793028715911</v>
      </c>
      <c r="F120" s="1">
        <f t="shared" si="20"/>
        <v>0.15430225953479351</v>
      </c>
    </row>
  </sheetData>
  <pageMargins left="0.7" right="0.7" top="0.78740157499999996" bottom="0.78740157499999996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7B8B-4CAA-1B45-80FD-2D99A364996B}">
  <dimension ref="A1:F8"/>
  <sheetViews>
    <sheetView zoomScale="150" zoomScaleNormal="150" workbookViewId="0">
      <selection activeCell="D8" sqref="D8"/>
    </sheetView>
  </sheetViews>
  <sheetFormatPr baseColWidth="10" defaultRowHeight="16"/>
  <cols>
    <col min="1" max="1" width="14.6640625" customWidth="1"/>
    <col min="2" max="2" width="14.83203125" customWidth="1"/>
    <col min="3" max="3" width="17.33203125" customWidth="1"/>
    <col min="6" max="6" width="12.6640625" customWidth="1"/>
  </cols>
  <sheetData>
    <row r="1" spans="1:6">
      <c r="A1" t="s">
        <v>3</v>
      </c>
    </row>
    <row r="2" spans="1:6">
      <c r="A2" t="s">
        <v>6</v>
      </c>
    </row>
    <row r="3" spans="1:6">
      <c r="A3" t="s">
        <v>8</v>
      </c>
      <c r="B3" t="s">
        <v>9</v>
      </c>
      <c r="C3" t="s">
        <v>10</v>
      </c>
      <c r="D3" t="s">
        <v>0</v>
      </c>
      <c r="E3" t="s">
        <v>4</v>
      </c>
      <c r="F3" t="s">
        <v>5</v>
      </c>
    </row>
    <row r="4" spans="1:6">
      <c r="A4" t="s">
        <v>3</v>
      </c>
      <c r="B4">
        <v>18685424</v>
      </c>
      <c r="C4">
        <v>148346</v>
      </c>
      <c r="D4" s="1">
        <f>Tabelle135[[#This Row],[Correct Obtained Facts]]/Tabelle135[[#This Row],[Obtained Facts]]</f>
        <v>7.9391294519193141E-3</v>
      </c>
      <c r="E4" s="1">
        <v>1</v>
      </c>
      <c r="F4" s="1">
        <f>2*(Tabelle135[[#This Row],[Precision]]*Tabelle135[[#This Row],[Recall]])/(Tabelle135[[#This Row],[Precision]]+Tabelle135[[#This Row],[Recall]])</f>
        <v>1.5753192271117253E-2</v>
      </c>
    </row>
    <row r="6" spans="1:6">
      <c r="A6" t="s">
        <v>7</v>
      </c>
    </row>
    <row r="7" spans="1:6">
      <c r="A7" t="s">
        <v>8</v>
      </c>
      <c r="B7" t="s">
        <v>9</v>
      </c>
      <c r="C7" t="s">
        <v>10</v>
      </c>
      <c r="D7" t="s">
        <v>0</v>
      </c>
      <c r="E7" t="s">
        <v>4</v>
      </c>
      <c r="F7" t="s">
        <v>5</v>
      </c>
    </row>
    <row r="8" spans="1:6">
      <c r="A8" t="s">
        <v>3</v>
      </c>
      <c r="B8">
        <v>2138</v>
      </c>
      <c r="C8">
        <v>1352</v>
      </c>
      <c r="D8" s="1">
        <f>Tabelle1636[[#This Row],[Correct Obtained Facts]]/Tabelle1636[[#This Row],[Obtained Facts]]</f>
        <v>0.63236669784845645</v>
      </c>
      <c r="E8" s="1">
        <f>Tabelle1636[[#This Row],[Correct Obtained Facts]]/Tabelle135[Correct Obtained Facts]</f>
        <v>9.1138284820622053E-3</v>
      </c>
      <c r="F8" s="16">
        <f>2*(Tabelle1636[[#This Row],[Precision]]*Tabelle1636[[#This Row],[Recall]])/(Tabelle1636[[#This Row],[Precision]]+Tabelle1636[[#This Row],[Recall]])</f>
        <v>1.796868770101805E-2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Cause Experiment</vt:lpstr>
      <vt:lpstr>DDI Gene Experiment</vt:lpstr>
      <vt:lpstr>DDI Function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2019-12-02T07:19:07Z</dcterms:created>
  <dcterms:modified xsi:type="dcterms:W3CDTF">2020-01-20T14:28:59Z</dcterms:modified>
</cp:coreProperties>
</file>